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3"/>
  <workbookPr filterPrivacy="1" codeName="ЭтаКнига"/>
  <xr:revisionPtr revIDLastSave="0" documentId="13_ncr:1_{D53AF392-6FA8-4865-A20C-56819532945A}" xr6:coauthVersionLast="36" xr6:coauthVersionMax="36" xr10:uidLastSave="{00000000-0000-0000-0000-000000000000}"/>
  <bookViews>
    <workbookView xWindow="0" yWindow="300" windowWidth="20700" windowHeight="11700" tabRatio="739" activeTab="6" xr2:uid="{00000000-000D-0000-FFFF-FFFF00000000}"/>
  </bookViews>
  <sheets>
    <sheet name="КФО 2 аренда" sheetId="87" r:id="rId1"/>
    <sheet name="КФО 2 ПОУ" sheetId="83" r:id="rId2"/>
    <sheet name="КФО 2 пожертвования" sheetId="78" r:id="rId3"/>
    <sheet name="КФО 4 область" sheetId="82" r:id="rId4"/>
    <sheet name="КФО 5" sheetId="80" r:id="rId5"/>
    <sheet name="КФО 4 город" sheetId="79" r:id="rId6"/>
    <sheet name="Тит лист" sheetId="76" r:id="rId7"/>
    <sheet name="стр.1_4" sheetId="47" r:id="rId8"/>
    <sheet name="стр.5_6" sheetId="48" r:id="rId9"/>
    <sheet name="Доходы СИЦ" sheetId="61" state="hidden" r:id="rId10"/>
    <sheet name="100-2020 СИЦ" sheetId="52" state="hidden" r:id="rId11"/>
    <sheet name="244-2020 СИЦ" sheetId="53" state="hidden" r:id="rId12"/>
    <sheet name="800-2020 СИЦ" sheetId="54" state="hidden" r:id="rId13"/>
    <sheet name="обоснования" sheetId="77" r:id="rId14"/>
    <sheet name="2027" sheetId="85" r:id="rId15"/>
    <sheet name="2028" sheetId="86" r:id="rId16"/>
  </sheets>
  <definedNames>
    <definedName name="TABLE" localSheetId="2">'КФО 2 пожертвования'!#REF!</definedName>
    <definedName name="TABLE" localSheetId="1">'КФО 2 ПОУ'!#REF!</definedName>
    <definedName name="TABLE" localSheetId="5">'КФО 4 город'!#REF!</definedName>
    <definedName name="TABLE" localSheetId="3">'КФО 4 область'!#REF!</definedName>
    <definedName name="TABLE" localSheetId="4">'КФО 5'!#REF!</definedName>
    <definedName name="TABLE" localSheetId="7">стр.1_4!#REF!</definedName>
    <definedName name="TABLE" localSheetId="8">стр.5_6!#REF!</definedName>
    <definedName name="TABLE_2" localSheetId="2">'КФО 2 пожертвования'!#REF!</definedName>
    <definedName name="TABLE_2" localSheetId="1">'КФО 2 ПОУ'!#REF!</definedName>
    <definedName name="TABLE_2" localSheetId="5">'КФО 4 город'!#REF!</definedName>
    <definedName name="TABLE_2" localSheetId="3">'КФО 4 область'!#REF!</definedName>
    <definedName name="TABLE_2" localSheetId="4">'КФО 5'!#REF!</definedName>
    <definedName name="TABLE_2" localSheetId="7">стр.1_4!#REF!</definedName>
    <definedName name="TABLE_2" localSheetId="8">стр.5_6!#REF!</definedName>
    <definedName name="_xlnm.Print_Titles" localSheetId="2">'КФО 2 пожертвования'!$4:$7</definedName>
    <definedName name="_xlnm.Print_Titles" localSheetId="1">'КФО 2 ПОУ'!$4:$7</definedName>
    <definedName name="_xlnm.Print_Titles" localSheetId="5">'КФО 4 город'!$4:$7</definedName>
    <definedName name="_xlnm.Print_Titles" localSheetId="3">'КФО 4 область'!$4:$7</definedName>
    <definedName name="_xlnm.Print_Titles" localSheetId="4">'КФО 5'!$4:$7</definedName>
    <definedName name="_xlnm.Print_Titles" localSheetId="7">стр.1_4!$4:$7</definedName>
    <definedName name="_xlnm.Print_Titles" localSheetId="8">стр.5_6!$3:$6</definedName>
    <definedName name="_xlnm.Print_Area" localSheetId="10">'100-2020 СИЦ'!$A$1:$J$49</definedName>
    <definedName name="_xlnm.Print_Area" localSheetId="2">'КФО 2 пожертвования'!$A$1:$FE$118</definedName>
    <definedName name="_xlnm.Print_Area" localSheetId="1">'КФО 2 ПОУ'!$A$1:$FE$122</definedName>
    <definedName name="_xlnm.Print_Area" localSheetId="5">'КФО 4 город'!$A$1:$FE$112</definedName>
    <definedName name="_xlnm.Print_Area" localSheetId="3">'КФО 4 область'!$A$1:$FE$109</definedName>
    <definedName name="_xlnm.Print_Area" localSheetId="4">'КФО 5'!$A$1:$FE$129</definedName>
    <definedName name="_xlnm.Print_Area" localSheetId="7">стр.1_4!$A$1:$FE$158</definedName>
    <definedName name="_xlnm.Print_Area" localSheetId="8">стр.5_6!$A$1:$FE$48</definedName>
    <definedName name="_xlnm.Print_Area" localSheetId="6">'Тит лист'!$A$1:$H$26</definedName>
  </definedNames>
  <calcPr calcId="191029" refMode="R1C1" fullPrecision="0"/>
</workbook>
</file>

<file path=xl/calcChain.xml><?xml version="1.0" encoding="utf-8"?>
<calcChain xmlns="http://schemas.openxmlformats.org/spreadsheetml/2006/main">
  <c r="DS29" i="48" l="1"/>
  <c r="EF29" i="48"/>
  <c r="DF29" i="48"/>
  <c r="DF28" i="48"/>
  <c r="DS28" i="48"/>
  <c r="EF28" i="48"/>
  <c r="DF24" i="48"/>
  <c r="J29" i="77" l="1"/>
  <c r="J18" i="77" l="1"/>
  <c r="EF17" i="48" l="1"/>
  <c r="DS17" i="48"/>
  <c r="EF24" i="48"/>
  <c r="DS24" i="48"/>
  <c r="DF17" i="48"/>
  <c r="DF103" i="80" l="1"/>
  <c r="DF102" i="80"/>
  <c r="DF32" i="80"/>
  <c r="DF28" i="78" l="1"/>
  <c r="I329" i="77" l="1"/>
  <c r="FN42" i="80"/>
  <c r="FN41" i="80"/>
  <c r="FN40" i="80"/>
  <c r="FN39" i="80"/>
  <c r="FN38" i="80"/>
  <c r="FN37" i="80"/>
  <c r="FN36" i="80"/>
  <c r="FN35" i="80"/>
  <c r="FN34" i="80"/>
  <c r="L392" i="77" l="1"/>
  <c r="I391" i="77"/>
  <c r="EF82" i="79" l="1"/>
  <c r="DS82" i="79"/>
  <c r="EF85" i="79"/>
  <c r="DS85" i="79"/>
  <c r="EF84" i="79"/>
  <c r="DS84" i="79"/>
  <c r="EF65" i="79"/>
  <c r="EF64" i="79"/>
  <c r="DS65" i="79"/>
  <c r="DS64" i="79"/>
  <c r="G154" i="77" l="1"/>
  <c r="G172" i="77"/>
  <c r="I470" i="77"/>
  <c r="DF97" i="83" s="1"/>
  <c r="DF124" i="47" s="1"/>
  <c r="DS41" i="82" l="1"/>
  <c r="DF81" i="79" l="1"/>
  <c r="L207" i="77"/>
  <c r="DF100" i="80" l="1"/>
  <c r="DF99" i="80"/>
  <c r="DF101" i="80" l="1"/>
  <c r="DF78" i="83" l="1"/>
  <c r="I467" i="77"/>
  <c r="I468" i="77"/>
  <c r="I459" i="77"/>
  <c r="L390" i="77"/>
  <c r="L391" i="77"/>
  <c r="DF94" i="78" s="1"/>
  <c r="DF92" i="87"/>
  <c r="DF40" i="83" l="1"/>
  <c r="DF37" i="87" l="1"/>
  <c r="H357" i="77" l="1"/>
  <c r="DF55" i="80" l="1"/>
  <c r="DF52" i="47" s="1"/>
  <c r="F97" i="77" l="1"/>
  <c r="H97" i="77" s="1"/>
  <c r="F91" i="77"/>
  <c r="H91" i="77" s="1"/>
  <c r="J27" i="77"/>
  <c r="DF56" i="80" s="1"/>
  <c r="DF65" i="80" s="1"/>
  <c r="J30" i="77"/>
  <c r="J31" i="77" s="1"/>
  <c r="J28" i="77"/>
  <c r="DF54" i="80" s="1"/>
  <c r="DF64" i="80" l="1"/>
  <c r="DF64" i="47" s="1"/>
  <c r="F95" i="77"/>
  <c r="H95" i="77" s="1"/>
  <c r="DF54" i="47"/>
  <c r="DF63" i="80"/>
  <c r="F96" i="77"/>
  <c r="H96" i="77" s="1"/>
  <c r="F90" i="77"/>
  <c r="H90" i="77" s="1"/>
  <c r="F88" i="77"/>
  <c r="F94" i="77" s="1"/>
  <c r="H94" i="77" s="1"/>
  <c r="H92" i="77" s="1"/>
  <c r="F89" i="77"/>
  <c r="H89" i="77" s="1"/>
  <c r="DF67" i="47" l="1"/>
  <c r="H88" i="77"/>
  <c r="H86" i="77" s="1"/>
  <c r="H99" i="77" s="1"/>
  <c r="DF43" i="47"/>
  <c r="DF85" i="79" l="1"/>
  <c r="EF49" i="82" l="1"/>
  <c r="K70" i="86"/>
  <c r="EF43" i="82"/>
  <c r="EF42" i="82"/>
  <c r="DS49" i="82"/>
  <c r="DS48" i="82"/>
  <c r="L69" i="85"/>
  <c r="L70" i="85"/>
  <c r="L370" i="77" l="1"/>
  <c r="EF107" i="47" l="1"/>
  <c r="DS107" i="47"/>
  <c r="DS113" i="47"/>
  <c r="EF113" i="47" l="1"/>
  <c r="DF42" i="82"/>
  <c r="DF43" i="82"/>
  <c r="DF41" i="82" s="1"/>
  <c r="DF65" i="79"/>
  <c r="I458" i="77" l="1"/>
  <c r="I211" i="86" l="1"/>
  <c r="I211" i="85"/>
  <c r="EF57" i="80"/>
  <c r="DS43" i="82"/>
  <c r="DS42" i="82"/>
  <c r="DF83" i="79" l="1"/>
  <c r="I419" i="77" l="1"/>
  <c r="EF112" i="47" l="1"/>
  <c r="EF108" i="47"/>
  <c r="DS108" i="47"/>
  <c r="DF87" i="79"/>
  <c r="DF112" i="47" s="1"/>
  <c r="DF84" i="79"/>
  <c r="DF108" i="47" s="1"/>
  <c r="DF45" i="47"/>
  <c r="J19" i="77"/>
  <c r="I223" i="77" l="1"/>
  <c r="G123" i="86" l="1"/>
  <c r="G123" i="85"/>
  <c r="EF135" i="47"/>
  <c r="DS135" i="47"/>
  <c r="EF134" i="47"/>
  <c r="DS134" i="47"/>
  <c r="EF116" i="47"/>
  <c r="DS116" i="47"/>
  <c r="EF119" i="47"/>
  <c r="DS119" i="47"/>
  <c r="EF64" i="47"/>
  <c r="DS64" i="47"/>
  <c r="EF52" i="47"/>
  <c r="DS52" i="47"/>
  <c r="DF77" i="47"/>
  <c r="EF77" i="47"/>
  <c r="DS77" i="47"/>
  <c r="DF76" i="47"/>
  <c r="EF76" i="47"/>
  <c r="DS76" i="47"/>
  <c r="I392" i="77"/>
  <c r="M462" i="77"/>
  <c r="M461" i="77"/>
  <c r="M460" i="77"/>
  <c r="M459" i="77" l="1"/>
  <c r="DF96" i="83" s="1"/>
  <c r="L76" i="77" l="1"/>
  <c r="L415" i="77"/>
  <c r="DF95" i="83" s="1"/>
  <c r="L372" i="77"/>
  <c r="DF92" i="83" s="1"/>
  <c r="DF120" i="47" s="1"/>
  <c r="DF93" i="83"/>
  <c r="H362" i="77" l="1"/>
  <c r="H363" i="77" s="1"/>
  <c r="DF91" i="83" s="1"/>
  <c r="DF119" i="47" s="1"/>
  <c r="G355" i="77"/>
  <c r="DF50" i="83"/>
  <c r="DF57" i="47" s="1"/>
  <c r="DF49" i="83"/>
  <c r="DF56" i="47" s="1"/>
  <c r="DF65" i="83"/>
  <c r="DF86" i="78"/>
  <c r="G164" i="77"/>
  <c r="DF84" i="78" l="1"/>
  <c r="DF99" i="47"/>
  <c r="J49" i="77"/>
  <c r="G146" i="77" l="1"/>
  <c r="J38" i="77"/>
  <c r="D38" i="77" s="1"/>
  <c r="E38" i="77" s="1"/>
  <c r="G38" i="77" s="1"/>
  <c r="DF28" i="47" l="1"/>
  <c r="I378" i="77" l="1"/>
  <c r="L373" i="77"/>
  <c r="DF91" i="87" s="1"/>
  <c r="DF135" i="47" s="1"/>
  <c r="DF12" i="87"/>
  <c r="DF93" i="78" l="1"/>
  <c r="I471" i="77"/>
  <c r="L456" i="77"/>
  <c r="A458" i="77"/>
  <c r="A459" i="77" s="1"/>
  <c r="A460" i="77" s="1"/>
  <c r="A461" i="77" s="1"/>
  <c r="A462" i="77" s="1"/>
  <c r="A463" i="77" s="1"/>
  <c r="A464" i="77" s="1"/>
  <c r="A465" i="77" s="1"/>
  <c r="A466" i="77" s="1"/>
  <c r="A467" i="77" s="1"/>
  <c r="A468" i="77" s="1"/>
  <c r="A469" i="77" s="1"/>
  <c r="A470" i="77" s="1"/>
  <c r="L413" i="77"/>
  <c r="DF84" i="82" l="1"/>
  <c r="DF83" i="82"/>
  <c r="DF106" i="80" l="1"/>
  <c r="DF132" i="47" s="1"/>
  <c r="DF89" i="79" l="1"/>
  <c r="DF116" i="47" s="1"/>
  <c r="A231" i="77"/>
  <c r="A232" i="77" s="1"/>
  <c r="A233" i="77" s="1"/>
  <c r="A234" i="77" s="1"/>
  <c r="A235" i="77" s="1"/>
  <c r="A236" i="77" s="1"/>
  <c r="A237" i="77" s="1"/>
  <c r="A238" i="77" s="1"/>
  <c r="A239" i="77" s="1"/>
  <c r="A240" i="77" s="1"/>
  <c r="I241" i="77" l="1"/>
  <c r="DF88" i="79"/>
  <c r="A215" i="77"/>
  <c r="A216" i="77" s="1"/>
  <c r="A217" i="77" s="1"/>
  <c r="A218" i="77" s="1"/>
  <c r="A219" i="77" s="1"/>
  <c r="A220" i="77" s="1"/>
  <c r="A221" i="77" s="1"/>
  <c r="A222" i="77" s="1"/>
  <c r="I207" i="77" l="1"/>
  <c r="DF54" i="79" l="1"/>
  <c r="DF64" i="79"/>
  <c r="DF85" i="47" l="1"/>
  <c r="H185" i="77"/>
  <c r="DF106" i="47"/>
  <c r="G134" i="77"/>
  <c r="DF8" i="87" l="1"/>
  <c r="DF8" i="47" s="1"/>
  <c r="DF8" i="82"/>
  <c r="DS97" i="47" l="1"/>
  <c r="EF97" i="47"/>
  <c r="DS76" i="83"/>
  <c r="DF100" i="47"/>
  <c r="G173" i="77" l="1"/>
  <c r="I393" i="77"/>
  <c r="DF98" i="47" l="1"/>
  <c r="DF97" i="47" s="1"/>
  <c r="DF83" i="83"/>
  <c r="I320" i="77" l="1"/>
  <c r="DF115" i="47"/>
  <c r="I422" i="77" l="1"/>
  <c r="DF42" i="47"/>
  <c r="EF122" i="47"/>
  <c r="DS122" i="47"/>
  <c r="DF17" i="47"/>
  <c r="EF104" i="87"/>
  <c r="DS104" i="87"/>
  <c r="DF104" i="87"/>
  <c r="EF100" i="87"/>
  <c r="DS100" i="87"/>
  <c r="DF100" i="87"/>
  <c r="EF85" i="87"/>
  <c r="DS85" i="87"/>
  <c r="DF83" i="87"/>
  <c r="DS83" i="87" s="1"/>
  <c r="EF71" i="87"/>
  <c r="DF71" i="87"/>
  <c r="DF70" i="87" s="1"/>
  <c r="DS71" i="87"/>
  <c r="EF51" i="87"/>
  <c r="EF43" i="87" s="1"/>
  <c r="DF51" i="87"/>
  <c r="DF43" i="87" s="1"/>
  <c r="DS51" i="87"/>
  <c r="DS43" i="87" s="1"/>
  <c r="EF37" i="87"/>
  <c r="DS37" i="87"/>
  <c r="FN34" i="87"/>
  <c r="FN33" i="87"/>
  <c r="EF31" i="87"/>
  <c r="DS31" i="87"/>
  <c r="DF31" i="87"/>
  <c r="DS28" i="87"/>
  <c r="DS27" i="87" s="1"/>
  <c r="DF27" i="87"/>
  <c r="EF22" i="87"/>
  <c r="DF22" i="87"/>
  <c r="DF15" i="87" s="1"/>
  <c r="DF11" i="87" s="1"/>
  <c r="EF16" i="87"/>
  <c r="DS16" i="87"/>
  <c r="DF16" i="87"/>
  <c r="EF12" i="87"/>
  <c r="DS12" i="87"/>
  <c r="DS70" i="87" l="1"/>
  <c r="FP33" i="87"/>
  <c r="EF15" i="87"/>
  <c r="DS42" i="87"/>
  <c r="EF28" i="87"/>
  <c r="EF27" i="87" s="1"/>
  <c r="EF83" i="87"/>
  <c r="EF70" i="87" s="1"/>
  <c r="EF42" i="87" s="1"/>
  <c r="DS22" i="87"/>
  <c r="DS15" i="87" s="1"/>
  <c r="DS11" i="87" s="1"/>
  <c r="DF85" i="87"/>
  <c r="DF42" i="87" s="1"/>
  <c r="EF11" i="87" l="1"/>
  <c r="EF10" i="87" s="1"/>
  <c r="DF10" i="87"/>
  <c r="DS10" i="87"/>
  <c r="DF125" i="47" l="1"/>
  <c r="DF94" i="83" l="1"/>
  <c r="DF95" i="78"/>
  <c r="DS78" i="82"/>
  <c r="DF86" i="82"/>
  <c r="DF117" i="47" s="1"/>
  <c r="G155" i="77"/>
  <c r="DF76" i="83" s="1"/>
  <c r="L79" i="77"/>
  <c r="DF121" i="47" l="1"/>
  <c r="DF91" i="47"/>
  <c r="DF122" i="47"/>
  <c r="I285" i="86" l="1"/>
  <c r="I287" i="86" s="1"/>
  <c r="A284" i="86"/>
  <c r="I276" i="86"/>
  <c r="I269" i="86"/>
  <c r="I262" i="86"/>
  <c r="H252" i="86"/>
  <c r="I238" i="86"/>
  <c r="I231" i="86"/>
  <c r="I223" i="86"/>
  <c r="I203" i="86"/>
  <c r="I192" i="86"/>
  <c r="I189" i="86"/>
  <c r="I180" i="86"/>
  <c r="I173" i="86"/>
  <c r="I165" i="86"/>
  <c r="H152" i="86"/>
  <c r="G142" i="86"/>
  <c r="G132" i="86"/>
  <c r="E131" i="86"/>
  <c r="F97" i="86"/>
  <c r="F102" i="86" s="1"/>
  <c r="H102" i="86" s="1"/>
  <c r="H89" i="86"/>
  <c r="H86" i="86"/>
  <c r="H84" i="86"/>
  <c r="H82" i="86" s="1"/>
  <c r="H79" i="86"/>
  <c r="H77" i="86" s="1"/>
  <c r="F56" i="86"/>
  <c r="F62" i="86" s="1"/>
  <c r="F55" i="86"/>
  <c r="F61" i="86" s="1"/>
  <c r="J43" i="86"/>
  <c r="J35" i="86"/>
  <c r="J27" i="86"/>
  <c r="J17" i="86"/>
  <c r="I203" i="85"/>
  <c r="I285" i="85"/>
  <c r="I192" i="85"/>
  <c r="G132" i="85"/>
  <c r="J35" i="85"/>
  <c r="J17" i="85"/>
  <c r="H97" i="86" l="1"/>
  <c r="H95" i="86" s="1"/>
  <c r="H90" i="86"/>
  <c r="I194" i="86"/>
  <c r="F65" i="86"/>
  <c r="H62" i="86"/>
  <c r="H61" i="86"/>
  <c r="F64" i="86"/>
  <c r="F104" i="86"/>
  <c r="H55" i="86"/>
  <c r="H56" i="86"/>
  <c r="H53" i="86" l="1"/>
  <c r="F107" i="86"/>
  <c r="H107" i="86" s="1"/>
  <c r="H104" i="86"/>
  <c r="H100" i="86" s="1"/>
  <c r="F69" i="86"/>
  <c r="H69" i="86" s="1"/>
  <c r="H64" i="86"/>
  <c r="K69" i="86" s="1"/>
  <c r="EF48" i="82" s="1"/>
  <c r="F70" i="86"/>
  <c r="H70" i="86" s="1"/>
  <c r="H65" i="86"/>
  <c r="H59" i="86" l="1"/>
  <c r="H109" i="86"/>
  <c r="H68" i="86"/>
  <c r="H71" i="86" l="1"/>
  <c r="A284" i="85"/>
  <c r="I287" i="85"/>
  <c r="I276" i="85"/>
  <c r="I269" i="85"/>
  <c r="I262" i="85"/>
  <c r="H252" i="85"/>
  <c r="I238" i="85"/>
  <c r="I231" i="85"/>
  <c r="I223" i="85"/>
  <c r="I189" i="85"/>
  <c r="I180" i="85"/>
  <c r="I173" i="85"/>
  <c r="I165" i="85"/>
  <c r="H152" i="85"/>
  <c r="G142" i="85"/>
  <c r="E131" i="85"/>
  <c r="F97" i="85"/>
  <c r="H97" i="85" s="1"/>
  <c r="H95" i="85" s="1"/>
  <c r="H89" i="85"/>
  <c r="H86" i="85"/>
  <c r="H84" i="85"/>
  <c r="H79" i="85"/>
  <c r="H77" i="85" s="1"/>
  <c r="F56" i="85"/>
  <c r="F62" i="85" s="1"/>
  <c r="F55" i="85"/>
  <c r="F61" i="85" s="1"/>
  <c r="J43" i="85"/>
  <c r="J27" i="85"/>
  <c r="I194" i="85" l="1"/>
  <c r="H82" i="85"/>
  <c r="H90" i="85" s="1"/>
  <c r="F102" i="85"/>
  <c r="H102" i="85" s="1"/>
  <c r="F64" i="85"/>
  <c r="H61" i="85"/>
  <c r="H62" i="85"/>
  <c r="F65" i="85"/>
  <c r="H55" i="85"/>
  <c r="H56" i="85"/>
  <c r="DS123" i="47"/>
  <c r="EF123" i="47"/>
  <c r="DF144" i="47"/>
  <c r="DS128" i="47"/>
  <c r="EF128" i="47"/>
  <c r="DS75" i="47"/>
  <c r="DS73" i="47" s="1"/>
  <c r="EF75" i="47"/>
  <c r="EF73" i="47" s="1"/>
  <c r="DS127" i="47"/>
  <c r="EF127" i="47"/>
  <c r="DS126" i="47"/>
  <c r="EF126" i="47"/>
  <c r="DS121" i="47"/>
  <c r="EF121" i="47"/>
  <c r="DS118" i="47"/>
  <c r="EF118" i="47"/>
  <c r="DS114" i="47"/>
  <c r="DS110" i="47"/>
  <c r="EF110" i="47"/>
  <c r="DS109" i="47"/>
  <c r="EF109" i="47"/>
  <c r="DS105" i="47"/>
  <c r="EF105" i="47"/>
  <c r="DS90" i="47"/>
  <c r="DS87" i="47" s="1"/>
  <c r="DS86" i="47"/>
  <c r="DS66" i="47"/>
  <c r="EF66" i="47"/>
  <c r="DS65" i="47"/>
  <c r="DS63" i="47"/>
  <c r="EF63" i="47"/>
  <c r="DF63" i="47"/>
  <c r="DS62" i="47"/>
  <c r="DS61" i="47"/>
  <c r="DS53" i="47"/>
  <c r="DF51" i="47"/>
  <c r="DS50" i="47"/>
  <c r="DS49" i="47"/>
  <c r="DF44" i="47"/>
  <c r="DS28" i="47"/>
  <c r="DS24" i="47"/>
  <c r="EF24" i="47"/>
  <c r="DS23" i="47"/>
  <c r="EF23" i="47"/>
  <c r="DS22" i="47"/>
  <c r="EF22" i="47"/>
  <c r="DS21" i="47"/>
  <c r="DF25" i="47"/>
  <c r="DF21" i="47"/>
  <c r="DF24" i="47"/>
  <c r="DF23" i="47"/>
  <c r="DF22" i="47"/>
  <c r="DF16" i="47"/>
  <c r="DS27" i="47"/>
  <c r="EF78" i="83"/>
  <c r="EF76" i="83" s="1"/>
  <c r="DS72" i="83"/>
  <c r="EF13" i="83"/>
  <c r="DF37" i="83"/>
  <c r="EF28" i="47"/>
  <c r="DF22" i="83"/>
  <c r="DF12" i="83"/>
  <c r="DS8" i="78"/>
  <c r="EF8" i="78"/>
  <c r="DF92" i="78"/>
  <c r="DS76" i="78"/>
  <c r="EF76" i="78"/>
  <c r="DF113" i="47"/>
  <c r="DF86" i="79"/>
  <c r="DF110" i="47" s="1"/>
  <c r="DF82" i="79"/>
  <c r="DF66" i="79"/>
  <c r="DS16" i="79"/>
  <c r="EF21" i="47"/>
  <c r="EF22" i="48" l="1"/>
  <c r="DS48" i="47"/>
  <c r="DS12" i="48"/>
  <c r="DS14" i="48" s="1"/>
  <c r="EF15" i="48"/>
  <c r="DS22" i="48"/>
  <c r="DS15" i="48"/>
  <c r="DF20" i="47"/>
  <c r="DF123" i="47"/>
  <c r="DF87" i="78"/>
  <c r="DF134" i="47"/>
  <c r="DF76" i="79"/>
  <c r="EF16" i="79"/>
  <c r="DF107" i="47"/>
  <c r="EF90" i="47"/>
  <c r="EF87" i="47" s="1"/>
  <c r="EF23" i="83"/>
  <c r="EF27" i="47" s="1"/>
  <c r="EF26" i="47" s="1"/>
  <c r="F104" i="85"/>
  <c r="F107" i="85" s="1"/>
  <c r="H107" i="85" s="1"/>
  <c r="H53" i="85"/>
  <c r="F70" i="85"/>
  <c r="H70" i="85" s="1"/>
  <c r="H65" i="85"/>
  <c r="H64" i="85"/>
  <c r="F69" i="85"/>
  <c r="H69" i="85" s="1"/>
  <c r="DS26" i="47"/>
  <c r="DS104" i="47" l="1"/>
  <c r="DS101" i="47" s="1"/>
  <c r="DS11" i="48" s="1"/>
  <c r="H59" i="85"/>
  <c r="H104" i="85"/>
  <c r="H100" i="85" s="1"/>
  <c r="H109" i="85" s="1"/>
  <c r="H68" i="85"/>
  <c r="DF105" i="47"/>
  <c r="DF85" i="82"/>
  <c r="DF82" i="82"/>
  <c r="DF111" i="47" s="1"/>
  <c r="DS37" i="82"/>
  <c r="EF37" i="82"/>
  <c r="EF49" i="47"/>
  <c r="DF50" i="47"/>
  <c r="DF49" i="47"/>
  <c r="DF75" i="47"/>
  <c r="DF73" i="47" s="1"/>
  <c r="DF104" i="80"/>
  <c r="DF131" i="47" s="1"/>
  <c r="DF130" i="47"/>
  <c r="DF129" i="47"/>
  <c r="DS95" i="80"/>
  <c r="EF95" i="80"/>
  <c r="DF126" i="47"/>
  <c r="DF127" i="47"/>
  <c r="DF57" i="80"/>
  <c r="DF55" i="47" l="1"/>
  <c r="DF66" i="80"/>
  <c r="H71" i="85"/>
  <c r="DF78" i="82"/>
  <c r="DF128" i="47"/>
  <c r="DF15" i="48" s="1"/>
  <c r="DF95" i="80"/>
  <c r="DF73" i="80"/>
  <c r="DF90" i="83"/>
  <c r="DF86" i="83" s="1"/>
  <c r="I336" i="77"/>
  <c r="DF105" i="80" s="1"/>
  <c r="DF133" i="47" s="1"/>
  <c r="H350" i="77"/>
  <c r="I311" i="77"/>
  <c r="I299" i="77"/>
  <c r="F106" i="77"/>
  <c r="L78" i="77"/>
  <c r="J40" i="77"/>
  <c r="DF66" i="47" l="1"/>
  <c r="DF60" i="80"/>
  <c r="DF52" i="80" s="1"/>
  <c r="DF118" i="47"/>
  <c r="DF22" i="48" s="1"/>
  <c r="DF46" i="79"/>
  <c r="DF40" i="79" s="1"/>
  <c r="DF140" i="47"/>
  <c r="DF139" i="47" s="1"/>
  <c r="DF16" i="79" l="1"/>
  <c r="DF16" i="82" l="1"/>
  <c r="DF37" i="82" l="1"/>
  <c r="DF90" i="47" l="1"/>
  <c r="DF27" i="47"/>
  <c r="DF26" i="47" s="1"/>
  <c r="DF19" i="47" s="1"/>
  <c r="EF107" i="83" l="1"/>
  <c r="DS107" i="83"/>
  <c r="DF107" i="83"/>
  <c r="EF103" i="83"/>
  <c r="DS103" i="83"/>
  <c r="DF103" i="83"/>
  <c r="EF75" i="83"/>
  <c r="DF47" i="83"/>
  <c r="EF37" i="83"/>
  <c r="DS37" i="83"/>
  <c r="DF35" i="83"/>
  <c r="FN34" i="83"/>
  <c r="FN33" i="83"/>
  <c r="EF31" i="83"/>
  <c r="DS31" i="83"/>
  <c r="DF31" i="83"/>
  <c r="DS28" i="83"/>
  <c r="EF28" i="83" s="1"/>
  <c r="EF27" i="83" s="1"/>
  <c r="DF27" i="83"/>
  <c r="EF22" i="83"/>
  <c r="DS22" i="83"/>
  <c r="EF16" i="83"/>
  <c r="DS16" i="83"/>
  <c r="DF16" i="83"/>
  <c r="EF12" i="83"/>
  <c r="DS12" i="83"/>
  <c r="DF8" i="83"/>
  <c r="DF114" i="47"/>
  <c r="DF53" i="47" l="1"/>
  <c r="EF72" i="83"/>
  <c r="EF71" i="83" s="1"/>
  <c r="EF86" i="47"/>
  <c r="FP33" i="83"/>
  <c r="DS15" i="83"/>
  <c r="DS86" i="83"/>
  <c r="DF15" i="83"/>
  <c r="DF11" i="83" s="1"/>
  <c r="EF15" i="83"/>
  <c r="EF11" i="83" s="1"/>
  <c r="DS27" i="83"/>
  <c r="EF86" i="83"/>
  <c r="EF47" i="83"/>
  <c r="EF53" i="47" s="1"/>
  <c r="DS71" i="83"/>
  <c r="DF48" i="47" l="1"/>
  <c r="DS11" i="83"/>
  <c r="DF10" i="47"/>
  <c r="DF8" i="80"/>
  <c r="DF8" i="78"/>
  <c r="EF94" i="82"/>
  <c r="DS94" i="82"/>
  <c r="DF94" i="82"/>
  <c r="EF90" i="82"/>
  <c r="DS90" i="82"/>
  <c r="DF90" i="82"/>
  <c r="DF76" i="82"/>
  <c r="EF76" i="82" s="1"/>
  <c r="EF68" i="82"/>
  <c r="DS68" i="82"/>
  <c r="DS67" i="82"/>
  <c r="EF67" i="82" s="1"/>
  <c r="EF66" i="82"/>
  <c r="DF63" i="82"/>
  <c r="EF62" i="47"/>
  <c r="EF61" i="47"/>
  <c r="EF50" i="47"/>
  <c r="EF48" i="47" s="1"/>
  <c r="DF35" i="82"/>
  <c r="FN34" i="82"/>
  <c r="FN33" i="82"/>
  <c r="EF31" i="82"/>
  <c r="DS31" i="82"/>
  <c r="DF31" i="82"/>
  <c r="DS28" i="82"/>
  <c r="DS27" i="82" s="1"/>
  <c r="DF27" i="82"/>
  <c r="EF24" i="82"/>
  <c r="EF22" i="82" s="1"/>
  <c r="DS24" i="82"/>
  <c r="DS22" i="82" s="1"/>
  <c r="DF22" i="82"/>
  <c r="DF15" i="82" s="1"/>
  <c r="EF16" i="82"/>
  <c r="DS16" i="82"/>
  <c r="EF12" i="82"/>
  <c r="DS12" i="82"/>
  <c r="DF8" i="79"/>
  <c r="EF114" i="80"/>
  <c r="DS114" i="80"/>
  <c r="DF114" i="80"/>
  <c r="EF110" i="80"/>
  <c r="DS110" i="80"/>
  <c r="DF110" i="80"/>
  <c r="DF93" i="80"/>
  <c r="EF93" i="80" s="1"/>
  <c r="EF85" i="80"/>
  <c r="DS85" i="80"/>
  <c r="EF64" i="80"/>
  <c r="DS63" i="80"/>
  <c r="EF63" i="80" s="1"/>
  <c r="DS62" i="80"/>
  <c r="EF62" i="80" s="1"/>
  <c r="EF46" i="80"/>
  <c r="DS46" i="80"/>
  <c r="DF46" i="80"/>
  <c r="DF44" i="80" s="1"/>
  <c r="FN43" i="80"/>
  <c r="FN33" i="80"/>
  <c r="EF31" i="80"/>
  <c r="DS31" i="80"/>
  <c r="DF31" i="80"/>
  <c r="DF36" i="47" s="1"/>
  <c r="DF35" i="47" s="1"/>
  <c r="DS28" i="80"/>
  <c r="EF28" i="80" s="1"/>
  <c r="EF27" i="80" s="1"/>
  <c r="DF27" i="80"/>
  <c r="EF24" i="80"/>
  <c r="EF22" i="80" s="1"/>
  <c r="DS24" i="80"/>
  <c r="DS22" i="80" s="1"/>
  <c r="DF22" i="80"/>
  <c r="EF16" i="80"/>
  <c r="DS16" i="80"/>
  <c r="DF16" i="80"/>
  <c r="EF12" i="80"/>
  <c r="DS12" i="80"/>
  <c r="EF97" i="79"/>
  <c r="DS97" i="79"/>
  <c r="DF97" i="79"/>
  <c r="EF93" i="79"/>
  <c r="DS93" i="79"/>
  <c r="DF93" i="79"/>
  <c r="DF74" i="79"/>
  <c r="DS74" i="79" s="1"/>
  <c r="EF66" i="79"/>
  <c r="DS66" i="79"/>
  <c r="EF34" i="79"/>
  <c r="DS34" i="79"/>
  <c r="DF34" i="79"/>
  <c r="FN31" i="79"/>
  <c r="FN30" i="79"/>
  <c r="EF28" i="79"/>
  <c r="DS28" i="79"/>
  <c r="DF28" i="79"/>
  <c r="DS25" i="79"/>
  <c r="EF25" i="79" s="1"/>
  <c r="EF24" i="79" s="1"/>
  <c r="DF24" i="79"/>
  <c r="EF21" i="79"/>
  <c r="DS21" i="79"/>
  <c r="DS19" i="79" s="1"/>
  <c r="EF19" i="79"/>
  <c r="DF19" i="79"/>
  <c r="DF15" i="79" s="1"/>
  <c r="EF12" i="79"/>
  <c r="DS12" i="79"/>
  <c r="EF103" i="78"/>
  <c r="DS103" i="78"/>
  <c r="DF103" i="78"/>
  <c r="EF99" i="78"/>
  <c r="DS99" i="78"/>
  <c r="DF99" i="78"/>
  <c r="DF71" i="78"/>
  <c r="EF37" i="78"/>
  <c r="DS37" i="78"/>
  <c r="DF37" i="78"/>
  <c r="FN34" i="78"/>
  <c r="FN33" i="78"/>
  <c r="EF31" i="78"/>
  <c r="DS31" i="78"/>
  <c r="DF31" i="78"/>
  <c r="EF28" i="78"/>
  <c r="EF27" i="78" s="1"/>
  <c r="EF32" i="47" s="1"/>
  <c r="DF27" i="78"/>
  <c r="EF24" i="78"/>
  <c r="EF22" i="78" s="1"/>
  <c r="DS24" i="78"/>
  <c r="DS22" i="78" s="1"/>
  <c r="DF22" i="78"/>
  <c r="EF16" i="78"/>
  <c r="DS16" i="78"/>
  <c r="DF16" i="78"/>
  <c r="EF12" i="78"/>
  <c r="DS12" i="78"/>
  <c r="DF32" i="47" l="1"/>
  <c r="DF11" i="78"/>
  <c r="EF85" i="47"/>
  <c r="DS85" i="47"/>
  <c r="DF11" i="79"/>
  <c r="EF28" i="82"/>
  <c r="EF27" i="82" s="1"/>
  <c r="FP33" i="82"/>
  <c r="EF114" i="47"/>
  <c r="EF78" i="82"/>
  <c r="EF15" i="82"/>
  <c r="EF11" i="82" s="1"/>
  <c r="FP33" i="80"/>
  <c r="EF15" i="80"/>
  <c r="EF11" i="80" s="1"/>
  <c r="FP30" i="79"/>
  <c r="DS61" i="79"/>
  <c r="DS15" i="79"/>
  <c r="DS24" i="79"/>
  <c r="DS15" i="82"/>
  <c r="DS11" i="82" s="1"/>
  <c r="EF71" i="78"/>
  <c r="EF70" i="78" s="1"/>
  <c r="EF79" i="80"/>
  <c r="DS27" i="80"/>
  <c r="DF85" i="80"/>
  <c r="DS15" i="80"/>
  <c r="DF15" i="80"/>
  <c r="DF11" i="80" s="1"/>
  <c r="DF79" i="80"/>
  <c r="DF51" i="80" s="1"/>
  <c r="DS15" i="78"/>
  <c r="DS27" i="78"/>
  <c r="DS32" i="47" s="1"/>
  <c r="DF15" i="78"/>
  <c r="EF15" i="78"/>
  <c r="EF11" i="78" s="1"/>
  <c r="FP33" i="78"/>
  <c r="DS71" i="78"/>
  <c r="DS63" i="82"/>
  <c r="DF11" i="82"/>
  <c r="DF68" i="82"/>
  <c r="DF62" i="82" s="1"/>
  <c r="EF63" i="82"/>
  <c r="EF62" i="82" s="1"/>
  <c r="EF46" i="82"/>
  <c r="EF41" i="82" s="1"/>
  <c r="DS46" i="82"/>
  <c r="DS76" i="82"/>
  <c r="EF15" i="79"/>
  <c r="EF11" i="79" s="1"/>
  <c r="EF60" i="80"/>
  <c r="EF52" i="80" s="1"/>
  <c r="DS60" i="80"/>
  <c r="DS52" i="80" s="1"/>
  <c r="DS93" i="80"/>
  <c r="EF74" i="79"/>
  <c r="EF87" i="78"/>
  <c r="DS87" i="78"/>
  <c r="EF104" i="47" l="1"/>
  <c r="EF101" i="47" s="1"/>
  <c r="EF11" i="48" s="1"/>
  <c r="EF12" i="48"/>
  <c r="EF14" i="48" s="1"/>
  <c r="EF61" i="79"/>
  <c r="EF60" i="79" s="1"/>
  <c r="DS60" i="79"/>
  <c r="DS11" i="80"/>
  <c r="DS11" i="79"/>
  <c r="DS79" i="80"/>
  <c r="DS51" i="80" s="1"/>
  <c r="DS11" i="78"/>
  <c r="DS70" i="78"/>
  <c r="EF51" i="80"/>
  <c r="EF10" i="80" s="1"/>
  <c r="DS62" i="82"/>
  <c r="DS40" i="82" s="1"/>
  <c r="DS10" i="82" s="1"/>
  <c r="EF40" i="82"/>
  <c r="EF10" i="82" s="1"/>
  <c r="I256" i="77"/>
  <c r="DS10" i="80" l="1"/>
  <c r="L295" i="77"/>
  <c r="DF75" i="83"/>
  <c r="DF86" i="47" l="1"/>
  <c r="DF72" i="83"/>
  <c r="DF71" i="83" s="1"/>
  <c r="DF61" i="79"/>
  <c r="DF60" i="79" s="1"/>
  <c r="DF39" i="79" s="1"/>
  <c r="DF10" i="79" s="1"/>
  <c r="DF10" i="80"/>
  <c r="EF7" i="48"/>
  <c r="DS7" i="48"/>
  <c r="DF82" i="47" l="1"/>
  <c r="DF81" i="47" s="1"/>
  <c r="EF20" i="47"/>
  <c r="EF19" i="47" s="1"/>
  <c r="DS20" i="47"/>
  <c r="DS19" i="47" s="1"/>
  <c r="DF41" i="47" l="1"/>
  <c r="DF39" i="47" l="1"/>
  <c r="DF109" i="47"/>
  <c r="DF12" i="48" s="1"/>
  <c r="DF14" i="48" s="1"/>
  <c r="F62" i="77"/>
  <c r="F61" i="77"/>
  <c r="H61" i="77" s="1"/>
  <c r="DF104" i="47" l="1"/>
  <c r="DF101" i="47" s="1"/>
  <c r="DF11" i="48" s="1"/>
  <c r="DF7" i="48" s="1"/>
  <c r="F67" i="77"/>
  <c r="F70" i="77" l="1"/>
  <c r="H67" i="77"/>
  <c r="H70" i="77" l="1"/>
  <c r="F75" i="77"/>
  <c r="H75" i="77" s="1"/>
  <c r="L77" i="77" l="1"/>
  <c r="DF48" i="82" s="1"/>
  <c r="G446" i="77"/>
  <c r="I445" i="77"/>
  <c r="G443" i="77"/>
  <c r="G442" i="77"/>
  <c r="F438" i="77"/>
  <c r="G438" i="77" s="1"/>
  <c r="G436" i="77"/>
  <c r="G435" i="77"/>
  <c r="A434" i="77"/>
  <c r="A435" i="77" s="1"/>
  <c r="A436" i="77" s="1"/>
  <c r="A437" i="77" s="1"/>
  <c r="A438" i="77" s="1"/>
  <c r="I432" i="77"/>
  <c r="G431" i="77"/>
  <c r="G430" i="77"/>
  <c r="A430" i="77"/>
  <c r="I429" i="77"/>
  <c r="A404" i="77"/>
  <c r="I285" i="77"/>
  <c r="G272" i="77"/>
  <c r="G271" i="77"/>
  <c r="G270" i="77"/>
  <c r="G269" i="77"/>
  <c r="G268" i="77"/>
  <c r="G266" i="77"/>
  <c r="G265" i="77"/>
  <c r="G264" i="77"/>
  <c r="F262" i="77"/>
  <c r="G262" i="77" s="1"/>
  <c r="G261" i="77"/>
  <c r="G260" i="77"/>
  <c r="I259" i="77"/>
  <c r="I275" i="77" s="1"/>
  <c r="I248" i="77"/>
  <c r="F111" i="77"/>
  <c r="F68" i="77"/>
  <c r="H68" i="77" s="1"/>
  <c r="DF61" i="47" l="1"/>
  <c r="DF76" i="78"/>
  <c r="DF70" i="78" s="1"/>
  <c r="I447" i="77"/>
  <c r="H62" i="77"/>
  <c r="H111" i="77"/>
  <c r="F113" i="77"/>
  <c r="F71" i="77"/>
  <c r="H106" i="77"/>
  <c r="H104" i="77" s="1"/>
  <c r="DS76" i="79" l="1"/>
  <c r="H59" i="77"/>
  <c r="H71" i="77"/>
  <c r="H65" i="77" s="1"/>
  <c r="F76" i="77"/>
  <c r="H76" i="77" s="1"/>
  <c r="H74" i="77" s="1"/>
  <c r="H113" i="77"/>
  <c r="H109" i="77" s="1"/>
  <c r="F116" i="77"/>
  <c r="H116" i="77" s="1"/>
  <c r="L80" i="77" l="1"/>
  <c r="DF49" i="82" s="1"/>
  <c r="H118" i="77"/>
  <c r="DF57" i="83" s="1"/>
  <c r="H80" i="77"/>
  <c r="EF76" i="79"/>
  <c r="DF51" i="78"/>
  <c r="DF43" i="78" s="1"/>
  <c r="DF42" i="78" s="1"/>
  <c r="DF10" i="78" s="1"/>
  <c r="DF62" i="47" l="1"/>
  <c r="DF52" i="83"/>
  <c r="DF43" i="83" s="1"/>
  <c r="DF65" i="47"/>
  <c r="DS52" i="83"/>
  <c r="DS43" i="83" s="1"/>
  <c r="EF51" i="78"/>
  <c r="DS51" i="78"/>
  <c r="DS43" i="78" s="1"/>
  <c r="DF59" i="47" l="1"/>
  <c r="DF47" i="47" s="1"/>
  <c r="DF46" i="47" s="1"/>
  <c r="DF46" i="82"/>
  <c r="DF40" i="82" s="1"/>
  <c r="DF10" i="82" s="1"/>
  <c r="DF42" i="83"/>
  <c r="DF10" i="83" s="1"/>
  <c r="EF43" i="78"/>
  <c r="EF42" i="78" s="1"/>
  <c r="EF10" i="78" s="1"/>
  <c r="EF57" i="83"/>
  <c r="DS42" i="83"/>
  <c r="DS10" i="83" s="1"/>
  <c r="DS42" i="78"/>
  <c r="DS10" i="78" s="1"/>
  <c r="DS35" i="47"/>
  <c r="EF35" i="47"/>
  <c r="EF52" i="83" l="1"/>
  <c r="EF43" i="83" s="1"/>
  <c r="EF42" i="83" s="1"/>
  <c r="EF10" i="83" s="1"/>
  <c r="EF65" i="47"/>
  <c r="EF46" i="79"/>
  <c r="DS46" i="79"/>
  <c r="DS40" i="79" s="1"/>
  <c r="DF31" i="47"/>
  <c r="DF15" i="47" s="1"/>
  <c r="EF40" i="79" l="1"/>
  <c r="EF39" i="79" s="1"/>
  <c r="EF10" i="79" s="1"/>
  <c r="DS39" i="79"/>
  <c r="DS10" i="79" s="1"/>
  <c r="DS41" i="47" l="1"/>
  <c r="EF41" i="47"/>
  <c r="FN37" i="47" l="1"/>
  <c r="FN38" i="47" l="1"/>
  <c r="FP37" i="47" s="1"/>
  <c r="EF82" i="47" l="1"/>
  <c r="DS82" i="47"/>
  <c r="EF143" i="47" l="1"/>
  <c r="DF143" i="47"/>
  <c r="D26" i="53" l="1"/>
  <c r="E58" i="54" l="1"/>
  <c r="E48" i="54"/>
  <c r="E47" i="54"/>
  <c r="E46" i="54"/>
  <c r="E49" i="54" s="1"/>
  <c r="E38" i="54"/>
  <c r="E37" i="54"/>
  <c r="E39" i="54" s="1"/>
  <c r="E27" i="54"/>
  <c r="E28" i="54" s="1"/>
  <c r="E19" i="54"/>
  <c r="E9" i="54"/>
  <c r="E10" i="54" s="1"/>
  <c r="D14" i="53"/>
  <c r="D30" i="53" s="1"/>
  <c r="H17" i="52"/>
  <c r="G17" i="52"/>
  <c r="F17" i="52"/>
  <c r="E17" i="52"/>
  <c r="D17" i="52"/>
  <c r="C17" i="52"/>
  <c r="L16" i="52"/>
  <c r="K16" i="52"/>
  <c r="J16" i="52"/>
  <c r="J17" i="52" s="1"/>
  <c r="J19" i="52" s="1"/>
  <c r="E60" i="54" l="1"/>
  <c r="M16" i="52"/>
  <c r="D30" i="52"/>
  <c r="D34" i="52" l="1"/>
  <c r="E30" i="52"/>
  <c r="E29" i="52" s="1"/>
  <c r="DS139" i="47"/>
  <c r="EF139" i="47"/>
  <c r="DF14" i="47"/>
  <c r="DS16" i="47"/>
  <c r="EF16" i="47"/>
  <c r="DS31" i="47"/>
  <c r="EF31" i="47"/>
  <c r="DS15" i="47" l="1"/>
  <c r="EF15" i="47"/>
  <c r="E34" i="52"/>
  <c r="D36" i="52"/>
  <c r="E36" i="52" l="1"/>
  <c r="E33" i="52" s="1"/>
  <c r="D39" i="52"/>
  <c r="E39" i="52" s="1"/>
  <c r="DS81" i="47" l="1"/>
  <c r="EF81" i="47"/>
  <c r="E40" i="52"/>
  <c r="J42" i="52" s="1"/>
  <c r="J49" i="52" s="1"/>
  <c r="K50" i="52" s="1"/>
  <c r="K51" i="52" s="1"/>
  <c r="J50" i="52" l="1"/>
  <c r="EF59" i="47" l="1"/>
  <c r="EF47" i="47" s="1"/>
  <c r="EF46" i="47" s="1"/>
  <c r="EF14" i="47" s="1"/>
  <c r="DS59" i="47"/>
  <c r="DS47" i="47" s="1"/>
  <c r="DS46" i="47" s="1"/>
  <c r="DS143" i="47" l="1"/>
  <c r="DS14" i="4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Автор</author>
  </authors>
  <commentList>
    <comment ref="DF9" authorId="0" shapeId="0" xr:uid="{00000000-0006-0000-0800-000001000000}">
      <text>
        <r>
          <rPr>
            <b/>
            <sz val="9"/>
            <color indexed="81"/>
            <rFont val="Tahoma"/>
            <family val="2"/>
            <charset val="204"/>
          </rPr>
          <t>Автор:</t>
        </r>
        <r>
          <rPr>
            <sz val="9"/>
            <color indexed="81"/>
            <rFont val="Tahoma"/>
            <family val="2"/>
            <charset val="204"/>
          </rPr>
          <t xml:space="preserve">
энергосбыт
</t>
        </r>
      </text>
    </comment>
  </commentList>
</comments>
</file>

<file path=xl/sharedStrings.xml><?xml version="1.0" encoding="utf-8"?>
<sst xmlns="http://schemas.openxmlformats.org/spreadsheetml/2006/main" count="4688" uniqueCount="874">
  <si>
    <t>всего</t>
  </si>
  <si>
    <t>Х</t>
  </si>
  <si>
    <t>Наименование показателя</t>
  </si>
  <si>
    <t>Код строки</t>
  </si>
  <si>
    <t>(подпись)</t>
  </si>
  <si>
    <t>(расшифровка подписи)</t>
  </si>
  <si>
    <t>в том числе:</t>
  </si>
  <si>
    <t>субсидии на осуществление капитальных вложений</t>
  </si>
  <si>
    <t>поступления от оказания услуг (выполнения работ) на платной основе и иной приносящей доход деятельности</t>
  </si>
  <si>
    <t>социальные и иные выплаты населению, всего</t>
  </si>
  <si>
    <t>Расчеты (обоснования)</t>
  </si>
  <si>
    <t>к плану финансово-хозяйственной деятельности</t>
  </si>
  <si>
    <t>1. Расчеты (обоснования) выплат персоналу (строка 210)</t>
  </si>
  <si>
    <t>1.1. Расчеты (обоснования) расходов на оплату труда</t>
  </si>
  <si>
    <t>Код видов расходов:</t>
  </si>
  <si>
    <t>Источник финансового обеспечения :</t>
  </si>
  <si>
    <t>городской бюджет</t>
  </si>
  <si>
    <t xml:space="preserve">№п/п </t>
  </si>
  <si>
    <t>Должность, группа должностей</t>
  </si>
  <si>
    <t>Установленная численность, единиц</t>
  </si>
  <si>
    <t>Среднемесячный размер оплаты труда на одного работника, руб.</t>
  </si>
  <si>
    <t>Ежемесячная надбавка к должностному окладу, %</t>
  </si>
  <si>
    <t xml:space="preserve">Районный коэффициент </t>
  </si>
  <si>
    <t>в том числе</t>
  </si>
  <si>
    <t>по должностному окладу</t>
  </si>
  <si>
    <t>по выплатам компенсационного характера</t>
  </si>
  <si>
    <t>по выплатам стимулирующего характера</t>
  </si>
  <si>
    <t>ППП</t>
  </si>
  <si>
    <t>ПП</t>
  </si>
  <si>
    <t>итого:</t>
  </si>
  <si>
    <t>№ п/п</t>
  </si>
  <si>
    <t>Наименование расходов</t>
  </si>
  <si>
    <t>1.2. Расчеты (обоснования) страховых взносов на обязательное страхование в Пенсионный фонд Российской Федерации,                                                                                                                                                                         в Фонд социального страхования Российской Федерации, в Федеральный фонд обязательного медицинского страхования</t>
  </si>
  <si>
    <t>Наименование государственного внебюджетного фонда</t>
  </si>
  <si>
    <t xml:space="preserve"> Размер базы для начисления страховых взносов, руб.</t>
  </si>
  <si>
    <t>Сумма взноса, руб</t>
  </si>
  <si>
    <t>Страховые взносы в Пенсионный фонд Российской Федерации, всего</t>
  </si>
  <si>
    <t>2.1.</t>
  </si>
  <si>
    <t>в том числе по ставке 22,0%</t>
  </si>
  <si>
    <t>2.2.</t>
  </si>
  <si>
    <t>по ставке 10,0%</t>
  </si>
  <si>
    <t>2.3.</t>
  </si>
  <si>
    <t>с применением пониженный тарифов взносов в Пенсионный фонд Российской Федерации для отдельных категорий платильщиков</t>
  </si>
  <si>
    <t>в том числе: обязательное социальное страхование на случай временной нетрудоспособности и в связи с материнством по ставке 2,9%</t>
  </si>
  <si>
    <t>с применением ставки взносов в Фонд социального страхования Российской Федерации по ставке 0,0%</t>
  </si>
  <si>
    <t>обязательное социальное страхование от несчастных случаев на производстве и профессональных заболеваний по ставке 0,2%</t>
  </si>
  <si>
    <t>обязательное социальное страхование от несчастных случаев на производстве и профессональных заболеваний по ставке 0,_% *</t>
  </si>
  <si>
    <t>Страховые взносы в Федеральный фонд обязательного медицинского страхования, всего (по ставке 5,1%)</t>
  </si>
  <si>
    <t>* Указываются страховые тарифы, дифференцированные по классам профессионального риска, установленные Федеральным законом от 22 декабря 2005г. №179-ФЗ "О страховых тарифах на обязательное социальное страхование от несчастных случаев на производстве и профессиональных заболеваний на 2006 год"  (Собрание законодательства Российской Федерации, 2005, №52, ст. 5592; 2015, №51, ст. 7233)</t>
  </si>
  <si>
    <t>2. Расчеты (обоснования) расходов на уплату налогов, сборов и иных платежей</t>
  </si>
  <si>
    <t>Размер одной выплаты, руб.</t>
  </si>
  <si>
    <t>Количество выплат в год</t>
  </si>
  <si>
    <t>Общая сумма выплат, руб. (гр.3 х гр.4)</t>
  </si>
  <si>
    <t>итого</t>
  </si>
  <si>
    <t>Налоговая база, руб.</t>
  </si>
  <si>
    <t>Ставка налога, %</t>
  </si>
  <si>
    <t>Сумма исчисленного налога, подлежащего уплате, руб. (гр.3 Х гр.4/100)</t>
  </si>
  <si>
    <t>3. Расчеты (обоснования) прочих расходов (кроме расходов на закупку товаров, работ, услуг)</t>
  </si>
  <si>
    <t>Расходы на исполнение судебных актов</t>
  </si>
  <si>
    <t>Транспортный налог</t>
  </si>
  <si>
    <t>Гос.пошлины</t>
  </si>
  <si>
    <t>Иные налоги</t>
  </si>
  <si>
    <t>Пени</t>
  </si>
  <si>
    <t>Штрафы</t>
  </si>
  <si>
    <t>Количество договоров</t>
  </si>
  <si>
    <t>Стоимость работ, услуг, руб.</t>
  </si>
  <si>
    <t>областной бюджет</t>
  </si>
  <si>
    <t>1.1.</t>
  </si>
  <si>
    <t>1.2.</t>
  </si>
  <si>
    <t>1.3.</t>
  </si>
  <si>
    <t>2.4.</t>
  </si>
  <si>
    <t>2.5.</t>
  </si>
  <si>
    <t>1.1. Расчеты (обоснования) расходов на оплату прочих работ, услуг</t>
  </si>
  <si>
    <t>субсидии на иные цели</t>
  </si>
  <si>
    <t>ВСЕГО ПО КВР 244:</t>
  </si>
  <si>
    <t>ВСЕГО ПО КВР 800:</t>
  </si>
  <si>
    <t>ВСЕГО ПО КВР 100:</t>
  </si>
  <si>
    <t>ВСЕГО ПО КВР 111</t>
  </si>
  <si>
    <t>ВСЕГО ПО КВР 119</t>
  </si>
  <si>
    <t>1. Расчеты (обоснования) расходов на закупку товаров, работ, услуг</t>
  </si>
  <si>
    <t>Педагогический персонал</t>
  </si>
  <si>
    <t>Расчет расходов на оплату труда и расчет страховых взносов произведен согласно нормативу по Постановлению от 03.11.2015г. № 657-п (по потребности на 12 месяцев в соответствии с доведенными лимитами бюджетных обязательств)</t>
  </si>
  <si>
    <t>Фонд оплаты труда в год, руб.                              (гр.3х гр.4х (1+гр.8/100) х гр.9 х      12мес.</t>
  </si>
  <si>
    <t>Приложение №1</t>
  </si>
  <si>
    <t>к Порядку составления и утверждения плана финансово-хозяйственной
деятельности муниципального бюджетного и автономного учреждения, подведомственного управлению образования администрации городского округа - город Волжский Волгоградской области</t>
  </si>
  <si>
    <t>"</t>
  </si>
  <si>
    <t xml:space="preserve"> г.</t>
  </si>
  <si>
    <t xml:space="preserve">План финансово-хозяйственной деятельности </t>
  </si>
  <si>
    <t>на 20</t>
  </si>
  <si>
    <t>Коды</t>
  </si>
  <si>
    <t>Дата</t>
  </si>
  <si>
    <t>по Сводному реестру</t>
  </si>
  <si>
    <t>глава по БК</t>
  </si>
  <si>
    <t>ИНН</t>
  </si>
  <si>
    <t>КПП</t>
  </si>
  <si>
    <t>Единица измерения: руб.</t>
  </si>
  <si>
    <t>по ОКЕИ</t>
  </si>
  <si>
    <t>Раздел 1. Поступления и выплаты</t>
  </si>
  <si>
    <r>
      <t xml:space="preserve">Код по бюджетной классификации Российской Федерации </t>
    </r>
    <r>
      <rPr>
        <vertAlign val="superscript"/>
        <sz val="8"/>
        <rFont val="Times New Roman"/>
        <family val="1"/>
        <charset val="204"/>
      </rPr>
      <t>3</t>
    </r>
  </si>
  <si>
    <r>
      <t xml:space="preserve">Аналитический код </t>
    </r>
    <r>
      <rPr>
        <vertAlign val="superscript"/>
        <sz val="8"/>
        <rFont val="Times New Roman"/>
        <family val="1"/>
        <charset val="204"/>
      </rPr>
      <t>4</t>
    </r>
  </si>
  <si>
    <t>Сумма</t>
  </si>
  <si>
    <t>за пределами планового периода</t>
  </si>
  <si>
    <t>текущий финансовый год</t>
  </si>
  <si>
    <t>первый год планового периода</t>
  </si>
  <si>
    <t>второй год планового периода</t>
  </si>
  <si>
    <t>1</t>
  </si>
  <si>
    <t>2</t>
  </si>
  <si>
    <t>3</t>
  </si>
  <si>
    <t>4</t>
  </si>
  <si>
    <t>5</t>
  </si>
  <si>
    <t>6</t>
  </si>
  <si>
    <t>7</t>
  </si>
  <si>
    <t>8</t>
  </si>
  <si>
    <r>
      <t xml:space="preserve">Остаток средств на начало текущего финансового года </t>
    </r>
    <r>
      <rPr>
        <vertAlign val="superscript"/>
        <sz val="8"/>
        <rFont val="Times New Roman"/>
        <family val="1"/>
        <charset val="204"/>
      </rPr>
      <t xml:space="preserve">5 </t>
    </r>
  </si>
  <si>
    <t xml:space="preserve">0001 </t>
  </si>
  <si>
    <t>х</t>
  </si>
  <si>
    <r>
      <t xml:space="preserve">Остаток средств на конец текущего финансового года </t>
    </r>
    <r>
      <rPr>
        <vertAlign val="superscript"/>
        <sz val="8"/>
        <rFont val="Times New Roman"/>
        <family val="1"/>
        <charset val="204"/>
      </rPr>
      <t xml:space="preserve">5 </t>
    </r>
  </si>
  <si>
    <t xml:space="preserve">0002 </t>
  </si>
  <si>
    <t>Доходы, всего:</t>
  </si>
  <si>
    <t>1000</t>
  </si>
  <si>
    <t>в том числе:
доходы от собственности, всего</t>
  </si>
  <si>
    <t>1100</t>
  </si>
  <si>
    <t>120</t>
  </si>
  <si>
    <t>1110</t>
  </si>
  <si>
    <t xml:space="preserve">доходы от оказания услуг, работ, компенсации затрат учреждений, всего </t>
  </si>
  <si>
    <t>1200</t>
  </si>
  <si>
    <t>130</t>
  </si>
  <si>
    <t>в том числе:
субсидии на финансовое обеспечение выполнения муниципального задания за счет средств бюджета, создавшего учреждение, всего ¹</t>
  </si>
  <si>
    <t>1210</t>
  </si>
  <si>
    <t>в том числе:
субсидии на финансовое обеспечение выполнения муниципального задания за счет средств бюджета городского округа</t>
  </si>
  <si>
    <t>1211</t>
  </si>
  <si>
    <t>субсидии на финансовое обеспечение выполнения муниципального задания за счет средств областного бюджета на осуществление образовательного процесса (педагогический персонал)</t>
  </si>
  <si>
    <t>1212</t>
  </si>
  <si>
    <t>субсидии на финансовое обеспечение выполнения муниципального задания за счет средств областного бюджета на осуществление образовательного процесса (прочий персонал)</t>
  </si>
  <si>
    <t>1213</t>
  </si>
  <si>
    <t>субсидии на финансовое обеспечение выполнения муниципального задания за счет средств областного бюджета на осуществление образовательного процесса (учебные расходы)</t>
  </si>
  <si>
    <t>1214</t>
  </si>
  <si>
    <t>1220</t>
  </si>
  <si>
    <t xml:space="preserve">поступления от оказания услуг (выполнения работ) на платной основе </t>
  </si>
  <si>
    <t>1221</t>
  </si>
  <si>
    <t>1222</t>
  </si>
  <si>
    <t>доходы от штрафов, пеней, иных сумм принудительного изъятия, всего</t>
  </si>
  <si>
    <t>1300</t>
  </si>
  <si>
    <t>140</t>
  </si>
  <si>
    <t>1310</t>
  </si>
  <si>
    <t>безвозмездные денежные поступления, всего</t>
  </si>
  <si>
    <t>1400</t>
  </si>
  <si>
    <t>150</t>
  </si>
  <si>
    <t>пожертвования</t>
  </si>
  <si>
    <t>прочие доходы, всего</t>
  </si>
  <si>
    <t>1500</t>
  </si>
  <si>
    <t>1510</t>
  </si>
  <si>
    <t>1520</t>
  </si>
  <si>
    <t>доходы от операций с активами, всего</t>
  </si>
  <si>
    <t>1900</t>
  </si>
  <si>
    <r>
      <t xml:space="preserve">прочие поступления, всего </t>
    </r>
    <r>
      <rPr>
        <vertAlign val="superscript"/>
        <sz val="8"/>
        <rFont val="Times New Roman"/>
        <family val="1"/>
        <charset val="204"/>
      </rPr>
      <t>6</t>
    </r>
  </si>
  <si>
    <t>1980</t>
  </si>
  <si>
    <t>1981</t>
  </si>
  <si>
    <t>510</t>
  </si>
  <si>
    <t xml:space="preserve">Расходы, всего </t>
  </si>
  <si>
    <t>2000</t>
  </si>
  <si>
    <t>в том числе:
на выплаты персоналу, всего</t>
  </si>
  <si>
    <t>2100</t>
  </si>
  <si>
    <t>в том числе:
оплата труда</t>
  </si>
  <si>
    <t>111</t>
  </si>
  <si>
    <t>прочие выплаты персоналу, в том числе компенсационного характера</t>
  </si>
  <si>
    <t>2120</t>
  </si>
  <si>
    <t>112</t>
  </si>
  <si>
    <t>иные выплаты, за исключением фонда оплаты труда учреждения, для выполнения отдельных полномочий</t>
  </si>
  <si>
    <t>2130</t>
  </si>
  <si>
    <t>113</t>
  </si>
  <si>
    <t>взносы по обязательному социальному страхованию на выплаты по оплате труда работников и иные выплаты работникам учреждений, всего</t>
  </si>
  <si>
    <t>2140</t>
  </si>
  <si>
    <t>119</t>
  </si>
  <si>
    <t>в том числе:
на выплаты по оплате труда</t>
  </si>
  <si>
    <t>на иные выплаты работникам</t>
  </si>
  <si>
    <t>2142</t>
  </si>
  <si>
    <t>денежное довольствие военнослужащих и сотрудников, имеющих специальные звания</t>
  </si>
  <si>
    <t>2150</t>
  </si>
  <si>
    <t>131</t>
  </si>
  <si>
    <t>иные выплаты военнослужащим и сотрудникам, имеющим специальные звания</t>
  </si>
  <si>
    <t>2160</t>
  </si>
  <si>
    <t>134</t>
  </si>
  <si>
    <t>страховые взносы на обязательное социальное страхование в части выплат персоналу, подлежащих обложению страховыми взносами</t>
  </si>
  <si>
    <t>2170</t>
  </si>
  <si>
    <t>139</t>
  </si>
  <si>
    <t>в том числе:
на оплату труда стажеров</t>
  </si>
  <si>
    <t>2171</t>
  </si>
  <si>
    <t>на иные выплаты гражданским лицам (денежное содержание)</t>
  </si>
  <si>
    <t>2172</t>
  </si>
  <si>
    <t>2200</t>
  </si>
  <si>
    <t>300</t>
  </si>
  <si>
    <t>в том числе:
социальные выплаты гражданам, кроме публичных нормативных социальных выплат</t>
  </si>
  <si>
    <t>2210</t>
  </si>
  <si>
    <t>320</t>
  </si>
  <si>
    <t>из них:
пособия, компенсации и иные социальные выплаты гражданам, кроме публичных нормативных обязательств</t>
  </si>
  <si>
    <t>2211</t>
  </si>
  <si>
    <t>321</t>
  </si>
  <si>
    <t>выплата стипендий, осуществление иных расходов на социальную поддержку обучающихся за счет средств стипендиального фонда</t>
  </si>
  <si>
    <t>2220</t>
  </si>
  <si>
    <t>340</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</si>
  <si>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</si>
  <si>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2230</t>
  </si>
  <si>
    <t>350</t>
  </si>
  <si>
    <t>социальное обеспечение детей-сирот и детей, оставшихся без попечения родителей</t>
  </si>
  <si>
    <t>2240</t>
  </si>
  <si>
    <t>360</t>
  </si>
  <si>
    <t>уплата налогов, сборов и иных платежей, всего</t>
  </si>
  <si>
    <t>2300</t>
  </si>
  <si>
    <t>850</t>
  </si>
  <si>
    <t>из них:
налог на имущество организаций и земельный налог</t>
  </si>
  <si>
    <t>2310</t>
  </si>
  <si>
    <t>851</t>
  </si>
  <si>
    <t>иные налоги (включаемые в состав расходов) в бюджеты бюджетной системы Российской Федерации, а также государственная пошлина</t>
  </si>
  <si>
    <t>2320</t>
  </si>
  <si>
    <t>852</t>
  </si>
  <si>
    <t>уплата штрафов (в том числе административных), пеней, иных платежей</t>
  </si>
  <si>
    <t>2330</t>
  </si>
  <si>
    <t>853</t>
  </si>
  <si>
    <t>безвозмездные перечисления организациям и физическим лицам, всего</t>
  </si>
  <si>
    <t>2400</t>
  </si>
  <si>
    <t>из них:
гранты, предоставляемые другим организациям и физическим лицам</t>
  </si>
  <si>
    <t>2410</t>
  </si>
  <si>
    <t>810</t>
  </si>
  <si>
    <t>взносы в международные организации</t>
  </si>
  <si>
    <t>2420</t>
  </si>
  <si>
    <t>862</t>
  </si>
  <si>
    <t>платежи в целях обеспечения реализации соглашений с правительствами иностранных государств и международными организациями</t>
  </si>
  <si>
    <t>2430</t>
  </si>
  <si>
    <t>863</t>
  </si>
  <si>
    <t>прочие выплаты (кроме выплат на закупку товаров, работ, услуг)</t>
  </si>
  <si>
    <t>2500</t>
  </si>
  <si>
    <t>исполнение судебных актов Российской Федерации и мировых соглашений по возмещению вреда, причиненного в результате деятельности учреждения</t>
  </si>
  <si>
    <t>2520</t>
  </si>
  <si>
    <t>831</t>
  </si>
  <si>
    <r>
      <t xml:space="preserve">расходы на закупку товаров, работ, услуг, всего </t>
    </r>
    <r>
      <rPr>
        <vertAlign val="superscript"/>
        <sz val="8"/>
        <rFont val="Times New Roman"/>
        <family val="1"/>
        <charset val="204"/>
      </rPr>
      <t>7</t>
    </r>
  </si>
  <si>
    <t>2600</t>
  </si>
  <si>
    <t>223-ФЗ</t>
  </si>
  <si>
    <t>в том числе:
закупку научно-исследовательских и опытно-конструкторских работ</t>
  </si>
  <si>
    <t>2610</t>
  </si>
  <si>
    <t>241</t>
  </si>
  <si>
    <t>закупку товаров, работ, услуг в сфере информационно-коммуникационных технологий</t>
  </si>
  <si>
    <t>2620</t>
  </si>
  <si>
    <t>242</t>
  </si>
  <si>
    <t>закупку товаров, работ, услуг в целях капитального ремонта государственного (муниципального) имущества</t>
  </si>
  <si>
    <t>2630</t>
  </si>
  <si>
    <t>243</t>
  </si>
  <si>
    <t>прочую закупку товаров, работ и услуг, всего</t>
  </si>
  <si>
    <t>244</t>
  </si>
  <si>
    <t>капитальные вложения в объекты государственной (муниципальной) собственности, всего</t>
  </si>
  <si>
    <t>400</t>
  </si>
  <si>
    <t>406</t>
  </si>
  <si>
    <t>строительство (реконструкция) объектов недвижимого имущества государственными (муниципальными) учреждениями</t>
  </si>
  <si>
    <t>407</t>
  </si>
  <si>
    <r>
      <t xml:space="preserve">Выплаты, уменьшающие доход, всего </t>
    </r>
    <r>
      <rPr>
        <b/>
        <vertAlign val="superscript"/>
        <sz val="8"/>
        <rFont val="Times New Roman"/>
        <family val="1"/>
        <charset val="204"/>
      </rPr>
      <t>8</t>
    </r>
  </si>
  <si>
    <t>3000</t>
  </si>
  <si>
    <t>100</t>
  </si>
  <si>
    <r>
      <t xml:space="preserve">в том числе:
налог на прибыль </t>
    </r>
    <r>
      <rPr>
        <vertAlign val="superscript"/>
        <sz val="8"/>
        <rFont val="Times New Roman"/>
        <family val="1"/>
        <charset val="204"/>
      </rPr>
      <t>8</t>
    </r>
  </si>
  <si>
    <t>3010</t>
  </si>
  <si>
    <r>
      <t xml:space="preserve">налог на добавленную стоимость </t>
    </r>
    <r>
      <rPr>
        <vertAlign val="superscript"/>
        <sz val="8"/>
        <rFont val="Times New Roman"/>
        <family val="1"/>
        <charset val="204"/>
      </rPr>
      <t>8</t>
    </r>
  </si>
  <si>
    <t>3020</t>
  </si>
  <si>
    <r>
      <t xml:space="preserve">прочие налоги, уменьшающие доход </t>
    </r>
    <r>
      <rPr>
        <vertAlign val="superscript"/>
        <sz val="8"/>
        <rFont val="Times New Roman"/>
        <family val="1"/>
        <charset val="204"/>
      </rPr>
      <t>8</t>
    </r>
  </si>
  <si>
    <t>3030</t>
  </si>
  <si>
    <r>
      <t xml:space="preserve">Прочие выплаты, всего </t>
    </r>
    <r>
      <rPr>
        <b/>
        <vertAlign val="superscript"/>
        <sz val="8"/>
        <rFont val="Times New Roman"/>
        <family val="1"/>
        <charset val="204"/>
      </rPr>
      <t>9</t>
    </r>
  </si>
  <si>
    <t>4000</t>
  </si>
  <si>
    <t>из них:
возврат в бюджет средств субсидии</t>
  </si>
  <si>
    <t>4010</t>
  </si>
  <si>
    <t>610</t>
  </si>
  <si>
    <r>
      <t>_____</t>
    </r>
    <r>
      <rPr>
        <vertAlign val="superscript"/>
        <sz val="7"/>
        <rFont val="Times New Roman"/>
        <family val="1"/>
        <charset val="204"/>
      </rPr>
      <t>1</t>
    </r>
    <r>
      <rPr>
        <sz val="7"/>
        <color indexed="9"/>
        <rFont val="Times New Roman"/>
        <family val="1"/>
        <charset val="204"/>
      </rPr>
      <t>_</t>
    </r>
    <r>
      <rPr>
        <sz val="7"/>
        <rFont val="Times New Roman"/>
        <family val="1"/>
        <charset val="204"/>
      </rPr>
      <t>Количество строк должно соответствовать указанным в соглашении строкам (код БК).</t>
    </r>
  </si>
  <si>
    <r>
      <t>_____</t>
    </r>
    <r>
      <rPr>
        <vertAlign val="superscript"/>
        <sz val="7"/>
        <rFont val="Times New Roman"/>
        <family val="1"/>
        <charset val="204"/>
      </rPr>
      <t>2</t>
    </r>
    <r>
      <rPr>
        <sz val="7"/>
        <color indexed="9"/>
        <rFont val="Times New Roman"/>
        <family val="1"/>
        <charset val="204"/>
      </rPr>
      <t>_</t>
    </r>
    <r>
      <rPr>
        <sz val="7"/>
        <rFont val="Times New Roman"/>
        <family val="1"/>
        <charset val="204"/>
      </rPr>
      <t>Указывается дата подписания Плана, а в случае утверждения Плана уполномоченным лицом учреждения - дата утверждения Плана.</t>
    </r>
  </si>
  <si>
    <r>
      <t>_____</t>
    </r>
    <r>
      <rPr>
        <vertAlign val="superscript"/>
        <sz val="7"/>
        <rFont val="Times New Roman"/>
        <family val="1"/>
        <charset val="204"/>
      </rPr>
      <t>3</t>
    </r>
    <r>
      <rPr>
        <sz val="7"/>
        <color indexed="9"/>
        <rFont val="Times New Roman"/>
        <family val="1"/>
        <charset val="204"/>
      </rPr>
      <t>_</t>
    </r>
    <r>
      <rPr>
        <sz val="7"/>
        <rFont val="Times New Roman"/>
        <family val="1"/>
        <charset val="204"/>
      </rPr>
      <t>В графе 3 отражаются:</t>
    </r>
  </si>
  <si>
    <r>
      <t>_____</t>
    </r>
    <r>
      <rPr>
        <sz val="7"/>
        <rFont val="Times New Roman"/>
        <family val="1"/>
        <charset val="204"/>
      </rPr>
      <t>по строкам 1100 - 1900 - коды аналитической группы подвида доходов бюджетов классификации доходов бюджетов;</t>
    </r>
  </si>
  <si>
    <r>
      <t>_____</t>
    </r>
    <r>
      <rPr>
        <sz val="7"/>
        <rFont val="Times New Roman"/>
        <family val="1"/>
        <charset val="204"/>
      </rPr>
      <t>по строкам 1980 - 1990 - коды аналитической группы вида источников финансирования дефицитов бюджетов классификации источников финансирования дефицитов бюджетов;</t>
    </r>
  </si>
  <si>
    <r>
      <t>_____</t>
    </r>
    <r>
      <rPr>
        <sz val="7"/>
        <rFont val="Times New Roman"/>
        <family val="1"/>
        <charset val="204"/>
      </rPr>
      <t>по строкам 2000 - 2652 - коды видов расходов бюджетов классификации расходов бюджетов;</t>
    </r>
  </si>
  <si>
    <r>
      <t>_____</t>
    </r>
    <r>
      <rPr>
        <sz val="7"/>
        <rFont val="Times New Roman"/>
        <family val="1"/>
        <charset val="204"/>
      </rPr>
      <t>по строкам 3000 - 3030 -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t>
    </r>
  </si>
  <si>
    <r>
      <t>_____</t>
    </r>
    <r>
      <rPr>
        <sz val="7"/>
        <rFont val="Times New Roman"/>
        <family val="1"/>
        <charset val="204"/>
      </rPr>
      <t>по строкам 4000 - 4040 - коды аналитической группы вида источников финансирования дефицитов бюджетов классификации источников финансирования дефицитов бюджетов.</t>
    </r>
  </si>
  <si>
    <r>
      <t>_____</t>
    </r>
    <r>
      <rPr>
        <vertAlign val="superscript"/>
        <sz val="7"/>
        <rFont val="Times New Roman"/>
        <family val="1"/>
        <charset val="204"/>
      </rPr>
      <t>4</t>
    </r>
    <r>
      <rPr>
        <sz val="7"/>
        <color indexed="9"/>
        <rFont val="Times New Roman"/>
        <family val="1"/>
        <charset val="204"/>
      </rPr>
      <t>_</t>
    </r>
    <r>
      <rPr>
        <sz val="7"/>
        <rFont val="Times New Roman"/>
        <family val="1"/>
        <charset val="204"/>
      </rPr>
      <t>В графе 4 указывается код классификации операций сектора государственного управления по строкам 2000 - 2652 -  код расходов бюджетов, тип деятельности, код целевой статьи расходов.</t>
    </r>
  </si>
  <si>
    <r>
      <t>_____</t>
    </r>
    <r>
      <rPr>
        <vertAlign val="superscript"/>
        <sz val="7"/>
        <rFont val="Times New Roman"/>
        <family val="1"/>
        <charset val="204"/>
      </rPr>
      <t>5</t>
    </r>
    <r>
      <rPr>
        <sz val="7"/>
        <color indexed="9"/>
        <rFont val="Times New Roman"/>
        <family val="1"/>
        <charset val="204"/>
      </rPr>
      <t>_</t>
    </r>
    <r>
      <rPr>
        <sz val="7"/>
        <rFont val="Times New Roman"/>
        <family val="1"/>
        <charset val="204"/>
      </rPr>
      <t xml:space="preserve">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 По строке 0001 расшифровка предоставляется по источникам формирования средств. По строке 0002  расчеты предоставляются по источникам формирования средств (строка 0001 + строка 1000 - строка 2000 + строка 3000 - строка 4000) </t>
    </r>
  </si>
  <si>
    <r>
      <t>_____</t>
    </r>
    <r>
      <rPr>
        <vertAlign val="superscript"/>
        <sz val="7"/>
        <rFont val="Times New Roman"/>
        <family val="1"/>
        <charset val="204"/>
      </rPr>
      <t>6</t>
    </r>
    <r>
      <rPr>
        <sz val="7"/>
        <color indexed="9"/>
        <rFont val="Times New Roman"/>
        <family val="1"/>
        <charset val="204"/>
      </rPr>
      <t>_</t>
    </r>
    <r>
      <rPr>
        <sz val="7"/>
        <rFont val="Times New Roman"/>
        <family val="1"/>
        <charset val="204"/>
      </rPr>
      <t>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показатель прочих поступлений включает показатель поступлений в рамках расчетов между ГРБС и учреждением.</t>
    </r>
  </si>
  <si>
    <r>
      <t>_____</t>
    </r>
    <r>
      <rPr>
        <vertAlign val="superscript"/>
        <sz val="7"/>
        <rFont val="Times New Roman"/>
        <family val="1"/>
        <charset val="204"/>
      </rPr>
      <t>7</t>
    </r>
    <r>
      <rPr>
        <sz val="7"/>
        <color indexed="9"/>
        <rFont val="Times New Roman"/>
        <family val="1"/>
        <charset val="204"/>
      </rPr>
      <t>_</t>
    </r>
    <r>
      <rPr>
        <sz val="7"/>
        <rFont val="Times New Roman"/>
        <family val="1"/>
        <charset val="204"/>
      </rPr>
      <t>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r>
  </si>
  <si>
    <r>
      <t>_____</t>
    </r>
    <r>
      <rPr>
        <vertAlign val="superscript"/>
        <sz val="7"/>
        <rFont val="Times New Roman"/>
        <family val="1"/>
        <charset val="204"/>
      </rPr>
      <t>8</t>
    </r>
    <r>
      <rPr>
        <sz val="7"/>
        <color indexed="9"/>
        <rFont val="Times New Roman"/>
        <family val="1"/>
        <charset val="204"/>
      </rPr>
      <t>_</t>
    </r>
    <r>
      <rPr>
        <sz val="7"/>
        <rFont val="Times New Roman"/>
        <family val="1"/>
        <charset val="204"/>
      </rPr>
      <t>Показатель отражается со знаком "минус".</t>
    </r>
  </si>
  <si>
    <r>
      <t>_____</t>
    </r>
    <r>
      <rPr>
        <vertAlign val="superscript"/>
        <sz val="7"/>
        <rFont val="Times New Roman"/>
        <family val="1"/>
        <charset val="204"/>
      </rPr>
      <t>9</t>
    </r>
    <r>
      <rPr>
        <sz val="7"/>
        <color indexed="9"/>
        <rFont val="Times New Roman"/>
        <family val="1"/>
        <charset val="204"/>
      </rPr>
      <t>_</t>
    </r>
    <r>
      <rPr>
        <sz val="7"/>
        <rFont val="Times New Roman"/>
        <family val="1"/>
        <charset val="204"/>
      </rPr>
      <t>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выплпт в рамках расчетов с бюджетом по возврату субсидий по источникам формирования средств.</t>
    </r>
  </si>
  <si>
    <r>
      <t xml:space="preserve">Раздел 2. Сведения по выплатам на закупки товаров, работ, услуг </t>
    </r>
    <r>
      <rPr>
        <b/>
        <vertAlign val="superscript"/>
        <sz val="8"/>
        <rFont val="Times New Roman"/>
        <family val="1"/>
        <charset val="204"/>
      </rPr>
      <t>10</t>
    </r>
  </si>
  <si>
    <t>№
п/п</t>
  </si>
  <si>
    <t>Коды
строк</t>
  </si>
  <si>
    <t>Год
начала закупки</t>
  </si>
  <si>
    <t>(текущий финансовый год)</t>
  </si>
  <si>
    <t>(первый год планового периода)</t>
  </si>
  <si>
    <t>(второй год планового периода)</t>
  </si>
  <si>
    <r>
      <t xml:space="preserve">Выплаты на закупку товаров, работ, услуг, всего </t>
    </r>
    <r>
      <rPr>
        <b/>
        <vertAlign val="superscript"/>
        <sz val="8"/>
        <rFont val="Times New Roman"/>
        <family val="1"/>
        <charset val="204"/>
      </rPr>
      <t>11</t>
    </r>
  </si>
  <si>
    <t>26000</t>
  </si>
  <si>
    <t>1.1</t>
  </si>
  <si>
    <r>
      <t>в том числе:
по контрактам (договорам), заключенным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 14, ст. 1652; 2018, № 32, ст. 5104) (далее - Федеральный закон № 44-ФЗ) и Федерального закона от 18 июля 2011 г. № 223-ФЗ "О закупках товаров, работ, услуг отдельными видами юридических лиц" (Собрание законодательства Российской Федерации, 2011, № 30, ст. 4571; 2018, № 32,
ст. 5135) (далее - Федеральный закон № 223-ФЗ)</t>
    </r>
    <r>
      <rPr>
        <vertAlign val="superscript"/>
        <sz val="8"/>
        <rFont val="Times New Roman"/>
        <family val="1"/>
        <charset val="204"/>
      </rPr>
      <t>12</t>
    </r>
  </si>
  <si>
    <t>26100</t>
  </si>
  <si>
    <t>1.2</t>
  </si>
  <si>
    <r>
      <t xml:space="preserve">по контрактам (договорам), планируемым к заключению в соответствующем финансовом году без применения норм Федерального закона № 44-ФЗ и Федерального закона № 223-ФЗ </t>
    </r>
    <r>
      <rPr>
        <vertAlign val="superscript"/>
        <sz val="8"/>
        <rFont val="Times New Roman"/>
        <family val="1"/>
        <charset val="204"/>
      </rPr>
      <t>12</t>
    </r>
  </si>
  <si>
    <t>26200</t>
  </si>
  <si>
    <t>1.3</t>
  </si>
  <si>
    <r>
      <t xml:space="preserve">по контрактам (договорам), заключенным до начала текущего финансового года с учетом требований Федерального закона № 44-ФЗ и Федерального закона № 223-ФЗ </t>
    </r>
    <r>
      <rPr>
        <vertAlign val="superscript"/>
        <sz val="8"/>
        <rFont val="Times New Roman"/>
        <family val="1"/>
        <charset val="204"/>
      </rPr>
      <t>13</t>
    </r>
  </si>
  <si>
    <t>26300</t>
  </si>
  <si>
    <t>1.4</t>
  </si>
  <si>
    <r>
      <t xml:space="preserve">по контрактам (договорам), планируемым к заключению в соответствующем финансовом году с учетом требований Федерального закона № 44-ФЗ и Федерального закона № 223-ФЗ </t>
    </r>
    <r>
      <rPr>
        <vertAlign val="superscript"/>
        <sz val="8"/>
        <rFont val="Times New Roman"/>
        <family val="1"/>
        <charset val="204"/>
      </rPr>
      <t>13</t>
    </r>
  </si>
  <si>
    <t>26400</t>
  </si>
  <si>
    <t>1.4.1</t>
  </si>
  <si>
    <t>в том числе:
за счет субсидий, предоставляемых на финансовое обеспечение выполнения государственного (муниципального) задания</t>
  </si>
  <si>
    <t>26410</t>
  </si>
  <si>
    <t>1.4.1.1</t>
  </si>
  <si>
    <t>в том числе:
в соответствии с Федеральным законом № 44-ФЗ</t>
  </si>
  <si>
    <t>26411</t>
  </si>
  <si>
    <t>1.4.1.2</t>
  </si>
  <si>
    <r>
      <t xml:space="preserve">в соответствии с Федеральным законом № 223-ФЗ </t>
    </r>
    <r>
      <rPr>
        <vertAlign val="superscript"/>
        <sz val="8"/>
        <rFont val="Times New Roman"/>
        <family val="1"/>
        <charset val="204"/>
      </rPr>
      <t>14</t>
    </r>
  </si>
  <si>
    <t>26412</t>
  </si>
  <si>
    <t>1.4.2</t>
  </si>
  <si>
    <t>за счет субсидий, предоставляемых в соответствии с абзацем вторым пункта 1 статьи 78.1 Бюджетного кодекса Российской Федерации</t>
  </si>
  <si>
    <t>26420</t>
  </si>
  <si>
    <t>1.4.2.1</t>
  </si>
  <si>
    <t>26421</t>
  </si>
  <si>
    <t>1.4.2.2</t>
  </si>
  <si>
    <t>26422</t>
  </si>
  <si>
    <t>1.4.3</t>
  </si>
  <si>
    <r>
      <t xml:space="preserve">за счет субсидий, предоставляемых на осуществление капитальных вложений </t>
    </r>
    <r>
      <rPr>
        <vertAlign val="superscript"/>
        <sz val="8"/>
        <rFont val="Times New Roman"/>
        <family val="1"/>
        <charset val="204"/>
      </rPr>
      <t>15</t>
    </r>
  </si>
  <si>
    <t>26430</t>
  </si>
  <si>
    <t>1.4.4</t>
  </si>
  <si>
    <t>за счет средств обязательного медицинского страхования</t>
  </si>
  <si>
    <t>26440</t>
  </si>
  <si>
    <t>1.4.4.1</t>
  </si>
  <si>
    <t>26441</t>
  </si>
  <si>
    <t>1.4.4.2</t>
  </si>
  <si>
    <t>26442</t>
  </si>
  <si>
    <t>1.4.5</t>
  </si>
  <si>
    <t>за счет прочих источников финансового обеспечения</t>
  </si>
  <si>
    <t>26450</t>
  </si>
  <si>
    <t>1.4.5.1</t>
  </si>
  <si>
    <t>26451</t>
  </si>
  <si>
    <t>1.4.5.2</t>
  </si>
  <si>
    <t>в соответствии с Федеральным законом № 223-ФЗ</t>
  </si>
  <si>
    <t>26452</t>
  </si>
  <si>
    <r>
      <t xml:space="preserve">Итого по контрактам, планируемым к заключению в соответствующем финансовом году в соответствии с Федеральным законом № 44-ФЗ, по соответствующему году закупки </t>
    </r>
    <r>
      <rPr>
        <vertAlign val="superscript"/>
        <sz val="8"/>
        <rFont val="Times New Roman"/>
        <family val="1"/>
        <charset val="204"/>
      </rPr>
      <t>16</t>
    </r>
  </si>
  <si>
    <t>26500</t>
  </si>
  <si>
    <t>в том числе по году начала закупки:</t>
  </si>
  <si>
    <t>26510</t>
  </si>
  <si>
    <t>Итого по договорам, планируемым к заключению в соответствующем финансовом году в соответствии с Федеральным законом № 223-ФЗ, по соответствующему году закупки</t>
  </si>
  <si>
    <t>26600</t>
  </si>
  <si>
    <t>26610</t>
  </si>
  <si>
    <t>Руководитель учреждения</t>
  </si>
  <si>
    <t>(уполномоченное лицо учреждения)</t>
  </si>
  <si>
    <t>(должность)</t>
  </si>
  <si>
    <t>Исполнитель</t>
  </si>
  <si>
    <t>(фамилия, инициалы)</t>
  </si>
  <si>
    <t>(телефон)</t>
  </si>
  <si>
    <r>
      <t>_____</t>
    </r>
    <r>
      <rPr>
        <vertAlign val="superscript"/>
        <sz val="7"/>
        <rFont val="Times New Roman"/>
        <family val="1"/>
        <charset val="204"/>
      </rPr>
      <t>10</t>
    </r>
    <r>
      <rPr>
        <sz val="7"/>
        <color indexed="9"/>
        <rFont val="Times New Roman"/>
        <family val="1"/>
        <charset val="204"/>
      </rPr>
      <t>_</t>
    </r>
    <r>
      <rPr>
        <sz val="7"/>
        <rFont val="Times New Roman"/>
        <family val="1"/>
        <charset val="204"/>
      </rPr>
      <t>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в строке 2600 Раздела 1 "Поступления и выплаты" Плана.</t>
    </r>
  </si>
  <si>
    <r>
      <t>_____</t>
    </r>
    <r>
      <rPr>
        <vertAlign val="superscript"/>
        <sz val="7"/>
        <rFont val="Times New Roman"/>
        <family val="1"/>
        <charset val="204"/>
      </rPr>
      <t>11</t>
    </r>
    <r>
      <rPr>
        <sz val="7"/>
        <color indexed="9"/>
        <rFont val="Times New Roman"/>
        <family val="1"/>
        <charset val="204"/>
      </rPr>
      <t>_</t>
    </r>
    <r>
      <rPr>
        <sz val="7"/>
        <rFont val="Times New Roman"/>
        <family val="1"/>
        <charset val="204"/>
      </rPr>
      <t>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r>
  </si>
  <si>
    <r>
      <t>_____</t>
    </r>
    <r>
      <rPr>
        <vertAlign val="superscript"/>
        <sz val="7"/>
        <rFont val="Times New Roman"/>
        <family val="1"/>
        <charset val="204"/>
      </rPr>
      <t>12</t>
    </r>
    <r>
      <rPr>
        <sz val="7"/>
        <color indexed="9"/>
        <rFont val="Times New Roman"/>
        <family val="1"/>
        <charset val="204"/>
      </rPr>
      <t>_</t>
    </r>
    <r>
      <rPr>
        <sz val="7"/>
        <rFont val="Times New Roman"/>
        <family val="1"/>
        <charset val="204"/>
      </rPr>
      <t>Указывается сумма договоров (контрактов) о закупках товаров, работ, услуг, заключенных без учета требований Федерального закона № 44-ФЗ и Федерального закона № 223-ФЗ, в случаях, предусмотренных указанными федеральными законами.</t>
    </r>
  </si>
  <si>
    <r>
      <t>_____</t>
    </r>
    <r>
      <rPr>
        <vertAlign val="superscript"/>
        <sz val="7"/>
        <rFont val="Times New Roman"/>
        <family val="1"/>
        <charset val="204"/>
      </rPr>
      <t>13</t>
    </r>
    <r>
      <rPr>
        <sz val="7"/>
        <color indexed="9"/>
        <rFont val="Times New Roman"/>
        <family val="1"/>
        <charset val="204"/>
      </rPr>
      <t>_</t>
    </r>
    <r>
      <rPr>
        <sz val="7"/>
        <rFont val="Times New Roman"/>
        <family val="1"/>
        <charset val="204"/>
      </rPr>
      <t>Указывается сумма закупок товаров, работ, услуг, осуществляемых в соответствии с Федеральным законом № 44-ФЗ и Федеральным законом № 223-ФЗ.</t>
    </r>
  </si>
  <si>
    <r>
      <t>_____</t>
    </r>
    <r>
      <rPr>
        <vertAlign val="superscript"/>
        <sz val="7"/>
        <rFont val="Times New Roman"/>
        <family val="1"/>
        <charset val="204"/>
      </rPr>
      <t>14</t>
    </r>
    <r>
      <rPr>
        <sz val="7"/>
        <color indexed="9"/>
        <rFont val="Times New Roman"/>
        <family val="1"/>
        <charset val="204"/>
      </rPr>
      <t>_</t>
    </r>
    <r>
      <rPr>
        <sz val="7"/>
        <rFont val="Times New Roman"/>
        <family val="1"/>
        <charset val="204"/>
      </rPr>
      <t>Государственным (муниципальным) бюджетным учреждением показатель не формируется.</t>
    </r>
  </si>
  <si>
    <r>
      <t>_____</t>
    </r>
    <r>
      <rPr>
        <vertAlign val="superscript"/>
        <sz val="7"/>
        <rFont val="Times New Roman"/>
        <family val="1"/>
        <charset val="204"/>
      </rPr>
      <t>15</t>
    </r>
    <r>
      <rPr>
        <sz val="7"/>
        <color indexed="9"/>
        <rFont val="Times New Roman"/>
        <family val="1"/>
        <charset val="204"/>
      </rPr>
      <t>_</t>
    </r>
    <r>
      <rPr>
        <sz val="7"/>
        <rFont val="Times New Roman"/>
        <family val="1"/>
        <charset val="204"/>
      </rPr>
      <t>Указывается сумма закупок товаров, работ, услуг, осуществляемых в соответствии с Федеральным законом № 44-ФЗ.</t>
    </r>
  </si>
  <si>
    <r>
      <t>_____</t>
    </r>
    <r>
      <rPr>
        <vertAlign val="superscript"/>
        <sz val="7"/>
        <rFont val="Times New Roman"/>
        <family val="1"/>
        <charset val="204"/>
      </rPr>
      <t>16</t>
    </r>
    <r>
      <rPr>
        <sz val="7"/>
        <color indexed="9"/>
        <rFont val="Times New Roman"/>
        <family val="1"/>
        <charset val="204"/>
      </rPr>
      <t>_</t>
    </r>
    <r>
      <rPr>
        <sz val="7"/>
        <rFont val="Times New Roman"/>
        <family val="1"/>
        <charset val="204"/>
      </rPr>
      <t>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r>
  </si>
  <si>
    <t>2311</t>
  </si>
  <si>
    <t>2312</t>
  </si>
  <si>
    <t>земельный налог</t>
  </si>
  <si>
    <t>2643</t>
  </si>
  <si>
    <t>2644</t>
  </si>
  <si>
    <t>2645</t>
  </si>
  <si>
    <t>76300000000000120</t>
  </si>
  <si>
    <t>76300000000000130</t>
  </si>
  <si>
    <t>76300000000000150</t>
  </si>
  <si>
    <t>1401</t>
  </si>
  <si>
    <t>76300000000000000130</t>
  </si>
  <si>
    <t>1.1. Расчеты (обоснования) расходов на работ по содержанию имущества</t>
  </si>
  <si>
    <t>76300000000000000180</t>
  </si>
  <si>
    <t>в том числе: приобретение объектов недвижимого имущества государственными (муниципальными) учреждениями</t>
  </si>
  <si>
    <t>МДОУ д/с 70 на 2020год</t>
  </si>
  <si>
    <t>МДОУ д/с 70 на 2020 год</t>
  </si>
  <si>
    <t>2101</t>
  </si>
  <si>
    <t>2102</t>
  </si>
  <si>
    <t>из них: увеличение остатков денежных средств за счет возврата дебиторской задолженности прошлых лет ¹</t>
  </si>
  <si>
    <t>субсидии на финансовое обеспечение выполнения муниципального задания за счет средств областного бюджета на осуществление образовательного процесса (лагерь)</t>
  </si>
  <si>
    <t>1215</t>
  </si>
  <si>
    <t>грантов из федерального бюджета в форме субсидий юридическим лицам в рамках реализации мероприятия «Создание и поддержка функционирования организаций дополнительного образования детей и (или) детских объединений на базе школ для углубленного изучения математики и информатики в рамках федерального проекта «Кадры для цифровой экономики» национальной программы «Цифровая экономика Российской Федерации» государственной программы Российской Федерации «Развитие образования»</t>
  </si>
  <si>
    <t xml:space="preserve">прочую закупку товаров, работ и услуг, всего </t>
  </si>
  <si>
    <t>налог на имущество</t>
  </si>
  <si>
    <t>4211М000270361</t>
  </si>
  <si>
    <t>4211М000270362</t>
  </si>
  <si>
    <t>4213М000270361</t>
  </si>
  <si>
    <t>4213М000270362</t>
  </si>
  <si>
    <t>2213М000210205</t>
  </si>
  <si>
    <t>4291М000210205</t>
  </si>
  <si>
    <t>2291М000210205</t>
  </si>
  <si>
    <t>Рассмотрен на заседании наблюдательного совета</t>
  </si>
  <si>
    <t>«УТВЕРЖДАЮ»</t>
  </si>
  <si>
    <t>Председатель наблюдательного совета</t>
  </si>
  <si>
    <t xml:space="preserve">                                                                                                                           </t>
  </si>
  <si>
    <t xml:space="preserve"> </t>
  </si>
  <si>
    <t>2103</t>
  </si>
  <si>
    <t>1982</t>
  </si>
  <si>
    <t>доходы от операций с активами</t>
  </si>
  <si>
    <t>поступления от иной приносящей доход деятельности (возмещения расходов, понесенных в связи с эксплуатацией муниципального имущества, переданного в аренду (безвозмездное пользование)</t>
  </si>
  <si>
    <t>остаток</t>
  </si>
  <si>
    <t>целевые субсидии СИЦ</t>
  </si>
  <si>
    <t>76300000000000440</t>
  </si>
  <si>
    <t>возврат ГРБС</t>
  </si>
  <si>
    <t>2141</t>
  </si>
  <si>
    <t>2143</t>
  </si>
  <si>
    <t>2144</t>
  </si>
  <si>
    <t>2145</t>
  </si>
  <si>
    <t>1402</t>
  </si>
  <si>
    <t xml:space="preserve">          1. Расчеты (обоснования) выплат персоналу </t>
  </si>
  <si>
    <t xml:space="preserve">            1.1. Расчеты (обоснования) расходов на оплату труда (КОСГУ 211,266)</t>
  </si>
  <si>
    <r>
      <t>Код видов расходов</t>
    </r>
    <r>
      <rPr>
        <u/>
        <sz val="11"/>
        <rFont val="Times New Roman"/>
        <family val="1"/>
        <charset val="204"/>
      </rPr>
      <t xml:space="preserve"> __111_</t>
    </r>
  </si>
  <si>
    <r>
      <t xml:space="preserve">Источник финансового обеспечения  </t>
    </r>
    <r>
      <rPr>
        <u/>
        <sz val="11"/>
        <rFont val="Times New Roman"/>
        <family val="1"/>
        <charset val="204"/>
      </rPr>
      <t xml:space="preserve"> субсидии на финансовое обеспечение выполнения муниципального задания  </t>
    </r>
  </si>
  <si>
    <t>N п/п</t>
  </si>
  <si>
    <t>Районный коэффициент</t>
  </si>
  <si>
    <t>Фонд оплаты труда в год, руб. (гр. 3 x гр. 4 x (1 + гр. 8 / 100) x гр. 9 x 12)</t>
  </si>
  <si>
    <t>Прочий персанал</t>
  </si>
  <si>
    <t>Итого:</t>
  </si>
  <si>
    <t>x</t>
  </si>
  <si>
    <t>Источник финансового: субсидии на иные цели</t>
  </si>
  <si>
    <t>Педагогический персонал (финансовая грамотность)</t>
  </si>
  <si>
    <t>Педагогический персонал (классное руководство)</t>
  </si>
  <si>
    <r>
      <t xml:space="preserve">Источник финансового обеспечения  </t>
    </r>
    <r>
      <rPr>
        <u/>
        <sz val="11"/>
        <rFont val="Times New Roman"/>
        <family val="1"/>
        <charset val="204"/>
      </rPr>
      <t>средства от приносящей доход деятельности</t>
    </r>
  </si>
  <si>
    <t xml:space="preserve"> 1.2. Расчеты (обоснования) на выплату социальных пособий и компенсации персоналу в денежной форме                      (КОСГУ 266)</t>
  </si>
  <si>
    <t xml:space="preserve">Код видов расходов </t>
  </si>
  <si>
    <r>
      <t xml:space="preserve">Источник финансового обеспечения  </t>
    </r>
    <r>
      <rPr>
        <u/>
        <sz val="11"/>
        <rFont val="Times New Roman"/>
        <family val="1"/>
        <charset val="204"/>
      </rPr>
      <t xml:space="preserve"> субсидии на финансовое обеспечение выполнения муниципального задания   </t>
    </r>
  </si>
  <si>
    <t>Численность работников, получающих пособие</t>
  </si>
  <si>
    <t>Количество выплат в год на одного работника</t>
  </si>
  <si>
    <t>Размер выплаты (пособия) в месяц, руб.</t>
  </si>
  <si>
    <t>Сумма, руб. (гр. 3 x гр. 4 x гр. 5)</t>
  </si>
  <si>
    <t>Ежемесячная компенсационная выплата (на детей от 1,5 до 3х лет)</t>
  </si>
  <si>
    <t xml:space="preserve">1.3. Расчеты (обоснования) страховых взносов на обязательное страхование в Пенсионный фонд Российской Федерации, в Фонд социального страхования Российской Федерации, </t>
  </si>
  <si>
    <t>в Федеральный фонд обязательного медицинского страхования</t>
  </si>
  <si>
    <r>
      <t xml:space="preserve">Код видов расходов </t>
    </r>
    <r>
      <rPr>
        <u/>
        <sz val="11"/>
        <rFont val="Times New Roman"/>
        <family val="1"/>
        <charset val="204"/>
      </rPr>
      <t>119</t>
    </r>
  </si>
  <si>
    <r>
      <t xml:space="preserve">Источник финансового обеспечения   </t>
    </r>
    <r>
      <rPr>
        <u/>
        <sz val="11"/>
        <rFont val="Times New Roman"/>
        <family val="1"/>
        <charset val="204"/>
      </rPr>
      <t xml:space="preserve"> субсидии на финансовое обеспечение выполнения муниципального задания</t>
    </r>
  </si>
  <si>
    <t>Размер базы для начисления страховых взносов, руб.</t>
  </si>
  <si>
    <t>Сумма взноса, руб.</t>
  </si>
  <si>
    <t>по ставке 22,0%</t>
  </si>
  <si>
    <t>с применением пониженных тарифов взносов в Пенсионный фонд Российской Федерации для отдельных категорий плательщиков</t>
  </si>
  <si>
    <t>Страховые взносы в Фонд социального страхования РФ, всего</t>
  </si>
  <si>
    <t>обязательное социальное страхование на случай временной нетрудоспособности и в связи с материнством по ставке 2,9%</t>
  </si>
  <si>
    <t>обязательное социальное страхование от несчастных случаев на производстве и проф. заболеваний по ставке 0,2%</t>
  </si>
  <si>
    <t>обязательное социальное страхование от несчастных случаев на производстве и профессиональных заболеваний по ставке 0,_% &lt;*&gt;</t>
  </si>
  <si>
    <r>
      <t xml:space="preserve">Источник финансового обеспечения:   </t>
    </r>
    <r>
      <rPr>
        <b/>
        <u/>
        <sz val="11"/>
        <rFont val="Times New Roman"/>
        <family val="1"/>
        <charset val="204"/>
      </rPr>
      <t xml:space="preserve"> субсидии на иные цели</t>
    </r>
  </si>
  <si>
    <r>
      <t xml:space="preserve">Источник финансового обеспечения:   </t>
    </r>
    <r>
      <rPr>
        <b/>
        <u/>
        <sz val="11"/>
        <rFont val="Times New Roman"/>
        <family val="1"/>
        <charset val="204"/>
      </rPr>
      <t xml:space="preserve"> средства от приносящий доход деятельности</t>
    </r>
  </si>
  <si>
    <t xml:space="preserve">            3. Расчет (обоснование) расходов на уплату налогов, сборов и иных платежей</t>
  </si>
  <si>
    <t>3.1Расчет (обоснование) расходов на уплату налогов, сборов  (КОСГУ 291)</t>
  </si>
  <si>
    <r>
      <t xml:space="preserve">Код видов расходов - </t>
    </r>
    <r>
      <rPr>
        <u/>
        <sz val="11"/>
        <rFont val="Times New Roman"/>
        <family val="1"/>
        <charset val="204"/>
      </rPr>
      <t>851</t>
    </r>
  </si>
  <si>
    <r>
      <t xml:space="preserve">Источник финансового обеспечения - </t>
    </r>
    <r>
      <rPr>
        <u/>
        <sz val="11"/>
        <rFont val="Times New Roman"/>
        <family val="1"/>
        <charset val="204"/>
      </rPr>
      <t xml:space="preserve">субсидии на финансовое обеспечение выполнения муниципального задания </t>
    </r>
  </si>
  <si>
    <t>Сумма исчисленного налога, подлежащего уплате, руб. (гр. 3 x гр. 4 / 100)*80%</t>
  </si>
  <si>
    <r>
      <t xml:space="preserve">Источник финансового обеспечения - </t>
    </r>
    <r>
      <rPr>
        <u/>
        <sz val="11"/>
        <rFont val="Times New Roman"/>
        <family val="1"/>
        <charset val="204"/>
      </rPr>
      <t xml:space="preserve">средства от приносящей доход деятельности </t>
    </r>
  </si>
  <si>
    <t>Сумма исчисленного налога, подлежащего уплате, руб. (гр. 3 x гр. 2,2(1,1)/ 100)*16%</t>
  </si>
  <si>
    <r>
      <t xml:space="preserve">Источник финансового обеспечения - </t>
    </r>
    <r>
      <rPr>
        <u/>
        <sz val="11"/>
        <rFont val="Times New Roman"/>
        <family val="1"/>
        <charset val="204"/>
      </rPr>
      <t>субсидии на финансовое обеспечение выполнения муниципального задания</t>
    </r>
  </si>
  <si>
    <r>
      <t xml:space="preserve">Код видов расходов - </t>
    </r>
    <r>
      <rPr>
        <u/>
        <sz val="11"/>
        <rFont val="Times New Roman"/>
        <family val="1"/>
        <charset val="204"/>
      </rPr>
      <t>853</t>
    </r>
  </si>
  <si>
    <r>
      <t>Источник финансового обеспечения -</t>
    </r>
    <r>
      <rPr>
        <u/>
        <sz val="11"/>
        <rFont val="Times New Roman"/>
        <family val="1"/>
        <charset val="204"/>
      </rPr>
      <t xml:space="preserve"> средства от приносящей доход деятельности </t>
    </r>
  </si>
  <si>
    <t>Сумма исчисленного налога, подлежащего уплате, руб. (гр. 3 x гр. 4 / 100)*85%</t>
  </si>
  <si>
    <t xml:space="preserve">    4.1. Расчет (обоснование) расходов на закупку товаров, работ, услуг</t>
  </si>
  <si>
    <r>
      <t xml:space="preserve">Код видов расходов </t>
    </r>
    <r>
      <rPr>
        <u/>
        <sz val="11"/>
        <rFont val="Times New Roman"/>
        <family val="1"/>
        <charset val="204"/>
      </rPr>
      <t xml:space="preserve"> 244</t>
    </r>
  </si>
  <si>
    <r>
      <t xml:space="preserve">     </t>
    </r>
    <r>
      <rPr>
        <b/>
        <i/>
        <sz val="11"/>
        <rFont val="Times New Roman"/>
        <family val="1"/>
        <charset val="204"/>
      </rPr>
      <t xml:space="preserve">    4.1.1. Расчет (обоснование) расходов на оплату услуг связи (КОСГУ 221)</t>
    </r>
  </si>
  <si>
    <t>Кол-во номеров</t>
  </si>
  <si>
    <t>Кол-во платежей в год</t>
  </si>
  <si>
    <t>Стоимость за единицу, руб.</t>
  </si>
  <si>
    <t>Цена услуги перевозки, руб.</t>
  </si>
  <si>
    <t xml:space="preserve">      3.2. Расчет (обоснование) расходов на оплату транспортных услуг</t>
  </si>
  <si>
    <t>Количество услуг перевозки</t>
  </si>
  <si>
    <t>Сумма, руб. (гр. 3 x гр. 4)</t>
  </si>
  <si>
    <t>Тариф (с учетом НДС), руб.</t>
  </si>
  <si>
    <t>Индексация, %</t>
  </si>
  <si>
    <t>Сумма, руб. (гр. 4 x гр. 5 x гр. 6)</t>
  </si>
  <si>
    <t>Теплоснабжение</t>
  </si>
  <si>
    <t xml:space="preserve">   </t>
  </si>
  <si>
    <t>Объект</t>
  </si>
  <si>
    <t>Количество работ (услуг)</t>
  </si>
  <si>
    <t>Стоимость работ (услуг), руб.</t>
  </si>
  <si>
    <t>Стоимость услуги, руб.</t>
  </si>
  <si>
    <t xml:space="preserve">   4.1.6. Расчет (обоснование) расходов на страхование (КОСГУ 227)</t>
  </si>
  <si>
    <t>Страхование ОСАГО</t>
  </si>
  <si>
    <t>Количество</t>
  </si>
  <si>
    <t>Средняя стоимость, руб.</t>
  </si>
  <si>
    <t>Сумма, руб. (гр. 2 x гр. 3)</t>
  </si>
  <si>
    <t>Приобретение основных средств (КОСГУ 310)</t>
  </si>
  <si>
    <t>Учебная литература (учебные расходы)</t>
  </si>
  <si>
    <t>Приобретение материальных запасов</t>
  </si>
  <si>
    <t>Строительные материалы( КОСГУ 344)</t>
  </si>
  <si>
    <t>Мягкий инвентарь( КОСГУ 345)</t>
  </si>
  <si>
    <t>Прочие оборотные запасы, материалы (КОСГУ 346), в том числе</t>
  </si>
  <si>
    <t>карта тахографа</t>
  </si>
  <si>
    <t>пожарные извещатели и световое табло</t>
  </si>
  <si>
    <t>аккумулятор</t>
  </si>
  <si>
    <t>хозтовары (кредиторка 2019)</t>
  </si>
  <si>
    <t>термоманометр</t>
  </si>
  <si>
    <t>материальные запасы для модернизации системы внетреннего видеонаблюдения</t>
  </si>
  <si>
    <t>канцтовары (учебные расходы)</t>
  </si>
  <si>
    <t>хозтовары</t>
  </si>
  <si>
    <t>Материальные запасы однократного применения (КОСГУ 349)</t>
  </si>
  <si>
    <t>канцтовары</t>
  </si>
  <si>
    <r>
      <t xml:space="preserve">Код видов расходов  </t>
    </r>
    <r>
      <rPr>
        <u/>
        <sz val="11"/>
        <rFont val="Times New Roman"/>
        <family val="1"/>
        <charset val="204"/>
      </rPr>
      <t>244</t>
    </r>
  </si>
  <si>
    <r>
      <t xml:space="preserve">Источник финансового обеспечения - </t>
    </r>
    <r>
      <rPr>
        <u/>
        <sz val="11"/>
        <rFont val="Times New Roman"/>
        <family val="1"/>
        <charset val="204"/>
      </rPr>
      <t>субсидии на иные цели</t>
    </r>
  </si>
  <si>
    <t>4.2.1. Расчет (обоснование) расходов на оплату прочих работ, услуг (КОСГУ 225)</t>
  </si>
  <si>
    <t>Замена кровли</t>
  </si>
  <si>
    <t>Замена оконных блоков</t>
  </si>
  <si>
    <t>Итого</t>
  </si>
  <si>
    <t xml:space="preserve">Организация питания учащихся в период несения Почетной Вахты памяти на Посту № 1 г. Волгограда </t>
  </si>
  <si>
    <t>Технический контроль</t>
  </si>
  <si>
    <t>4.2.3. Расчет (обоснование) расходов на (КОСГУ 340)</t>
  </si>
  <si>
    <t>Канцтовары(финансовая граммотность)</t>
  </si>
  <si>
    <t xml:space="preserve">    4.3. Расчет (обоснование) расходов на закупку товаров, работ, услуг</t>
  </si>
  <si>
    <r>
      <t xml:space="preserve">Источник финансового обеспечения - </t>
    </r>
    <r>
      <rPr>
        <u/>
        <sz val="11"/>
        <rFont val="Times New Roman"/>
        <family val="1"/>
        <charset val="204"/>
      </rPr>
      <t>средства от приносящей доход деятельности</t>
    </r>
  </si>
  <si>
    <t xml:space="preserve">         4.3.1. Расчет (обоснование) расходов на оплату услуг связи (КОСГУ 221)</t>
  </si>
  <si>
    <t>Телематические услуги (пожертвования)</t>
  </si>
  <si>
    <t xml:space="preserve">         4.3.3. Расчет (обоснование) расходов на оплату работ, услуг по содержанию имущества (КОСГУ 225)</t>
  </si>
  <si>
    <t>Дезинсекция от клещей и комаров (ПДОУ)</t>
  </si>
  <si>
    <t>Кредиторская задолженность на 01.01.2019</t>
  </si>
  <si>
    <t>Медицинские услуги по предрейсовым медицинским осмотрам водителей транспортных средств (ПДОУ - 1240,00; пожертвования - 280,00)</t>
  </si>
  <si>
    <t>Организация питания детей в лагерях (ПДОУ)</t>
  </si>
  <si>
    <t>Организация питания детей в Пост №1 (ПДОУ)</t>
  </si>
  <si>
    <t>Информационная система (ПДОУ)</t>
  </si>
  <si>
    <t>Переплет (ПДОУ)</t>
  </si>
  <si>
    <t>Диагностика бытовой оргтехники (ПДОУ)</t>
  </si>
  <si>
    <t>Медицинская услуга, направленная на учащихся, занимающихся в бассейне МОУ кадетской школы (пожертвования)</t>
  </si>
  <si>
    <t xml:space="preserve">   4.3.5.  Расчет (обоснование) расходов на приобретение основных средств, материальных запасов</t>
  </si>
  <si>
    <t xml:space="preserve">     </t>
  </si>
  <si>
    <t>Коммутатор</t>
  </si>
  <si>
    <t>Шуруповерт</t>
  </si>
  <si>
    <t>Топливо, горюче-смазочные материалы кредиторская задолженность на 01.01.2019  (КОСГУ 343)</t>
  </si>
  <si>
    <t>Топливо, горюче-смазочные материалы (КОСГУ 343)</t>
  </si>
  <si>
    <t>Строительные материалы (косгу 344)</t>
  </si>
  <si>
    <t>Мягкий инвентарь (КОСГУ 345)</t>
  </si>
  <si>
    <t>Прочие оборотные запасы, материалы кредиторская задолженность на 01.01.2019 ( КОСГУ 346)</t>
  </si>
  <si>
    <t>Прочие оборотные запасы, материалы (КОСГУ 346),       в том числе</t>
  </si>
  <si>
    <t>Системный блок</t>
  </si>
  <si>
    <t>Хозтовары (пожертвования)</t>
  </si>
  <si>
    <t>бланочная продукция</t>
  </si>
  <si>
    <t>комфорок электроплит</t>
  </si>
  <si>
    <t>Запчасти для видеодомофона (пожертвования)</t>
  </si>
  <si>
    <t>Противопожарные люки (ПДОУ)</t>
  </si>
  <si>
    <t>Передача электрической энергии</t>
  </si>
  <si>
    <t>Производство электрической энергии</t>
  </si>
  <si>
    <t>361 - по ставке 22,0%</t>
  </si>
  <si>
    <t>362 - по ставке 22,0%</t>
  </si>
  <si>
    <t>3.1</t>
  </si>
  <si>
    <t>3.2</t>
  </si>
  <si>
    <r>
      <t xml:space="preserve">Орган, осуществляющий функции и полномочия учредителя: </t>
    </r>
    <r>
      <rPr>
        <u/>
        <sz val="11"/>
        <color theme="1"/>
        <rFont val="Times New Roman"/>
        <family val="1"/>
        <charset val="204"/>
      </rPr>
      <t>администрация городского округа – город Волжский Волгоградской области</t>
    </r>
    <r>
      <rPr>
        <sz val="11"/>
        <color theme="1"/>
        <rFont val="Times New Roman"/>
        <family val="1"/>
        <charset val="204"/>
      </rPr>
      <t xml:space="preserve"> </t>
    </r>
  </si>
  <si>
    <t>2104</t>
  </si>
  <si>
    <t>2105</t>
  </si>
  <si>
    <t>2146</t>
  </si>
  <si>
    <t>2313</t>
  </si>
  <si>
    <t>2321</t>
  </si>
  <si>
    <t>2322</t>
  </si>
  <si>
    <t>2631</t>
  </si>
  <si>
    <t>2632</t>
  </si>
  <si>
    <t>2633</t>
  </si>
  <si>
    <t>2634</t>
  </si>
  <si>
    <t>2635</t>
  </si>
  <si>
    <t>2636</t>
  </si>
  <si>
    <t>2637</t>
  </si>
  <si>
    <t>2638</t>
  </si>
  <si>
    <t>2639</t>
  </si>
  <si>
    <t>247</t>
  </si>
  <si>
    <t>4.2.1. Расчет (обоснование) расходов на оплату прочих работ, услуг (КОСГУ 226)</t>
  </si>
  <si>
    <t>2.6.</t>
  </si>
  <si>
    <t xml:space="preserve">      4.1.2.  Расчет (обоснование) расходов на оплату коммунальных услуг (КОСГУ 223)</t>
  </si>
  <si>
    <t xml:space="preserve">       4.1.3. Расчет (обоснование) расходов на оплату работ, услуг по содержанию имущества (КОСГУ 225)</t>
  </si>
  <si>
    <t xml:space="preserve">   4.1.4. Расчет (обоснование) расходов на оплату прочих работ, услуг (КОСГУ 226)</t>
  </si>
  <si>
    <t xml:space="preserve">        4.1.5.  Расчет (обоснование) расходов на приобретение основных средств, материальных запасов</t>
  </si>
  <si>
    <t>Организация питания обучающихся 1-4 х классов (город)</t>
  </si>
  <si>
    <t>Организация питания обучающихся 1-4 х классов (область)</t>
  </si>
  <si>
    <t>3.2 Иные расходы  (КОСГУ 293)</t>
  </si>
  <si>
    <t>КВР</t>
  </si>
  <si>
    <t>2293М000210205</t>
  </si>
  <si>
    <t>Питание лагерь область</t>
  </si>
  <si>
    <t>Питание лагерь город</t>
  </si>
  <si>
    <t>2331</t>
  </si>
  <si>
    <t>2332</t>
  </si>
  <si>
    <t>Пени,штрафы</t>
  </si>
  <si>
    <t xml:space="preserve">Водоснабжение,  водоотведение </t>
  </si>
  <si>
    <t>Горячее водоснабжение</t>
  </si>
  <si>
    <t>Организация питания обучающихся  (0702М000102050244) ОВЗ</t>
  </si>
  <si>
    <r>
      <t xml:space="preserve">Код видов расходов  </t>
    </r>
    <r>
      <rPr>
        <u/>
        <sz val="11"/>
        <rFont val="Times New Roman"/>
        <family val="1"/>
        <charset val="204"/>
      </rPr>
      <t>244  Субсидии на иные цели</t>
    </r>
  </si>
  <si>
    <t xml:space="preserve">    4.2.  Расчет (обоснование) расходов на оплату прочих работ, услуг (КОСГУ 226)</t>
  </si>
  <si>
    <t xml:space="preserve">       4.2.1. Расчет (обоснование) расходов на оплату работ, услуг по содержанию имущества (КОСГУ 225)</t>
  </si>
  <si>
    <t>Замена оконных блоков (областной бюджет)</t>
  </si>
  <si>
    <t>Замена кровли (областной бюджет)</t>
  </si>
  <si>
    <t xml:space="preserve">       4.2.2. Расчет (обоснование) расходов на приобретение основных средств, материальных запасов</t>
  </si>
  <si>
    <r>
      <t>Код видов расходов  321</t>
    </r>
    <r>
      <rPr>
        <u/>
        <sz val="11"/>
        <rFont val="Times New Roman"/>
        <family val="1"/>
        <charset val="204"/>
      </rPr>
      <t xml:space="preserve">  Субсидии на иные цели</t>
    </r>
  </si>
  <si>
    <t xml:space="preserve">       4.2.2. Расчет (обоснование) расходов накомпенсационные выплаты граждам</t>
  </si>
  <si>
    <t>размер одной выплаты</t>
  </si>
  <si>
    <r>
      <t xml:space="preserve">     </t>
    </r>
    <r>
      <rPr>
        <b/>
        <i/>
        <sz val="11"/>
        <rFont val="Times New Roman"/>
        <family val="1"/>
        <charset val="204"/>
      </rPr>
      <t xml:space="preserve">    4.3.1. Расчет (обоснование) расходов на оплату услуг связи (КОСГУ 221)</t>
    </r>
  </si>
  <si>
    <t>Услуги связи(Интернет)</t>
  </si>
  <si>
    <t xml:space="preserve">      4.3.2.  Расчет (обоснование) расходов на оплату коммунальных услуг (КОСГУ 223)</t>
  </si>
  <si>
    <t xml:space="preserve">Передача электрической энергии </t>
  </si>
  <si>
    <t xml:space="preserve">Производство электрической энергии </t>
  </si>
  <si>
    <t xml:space="preserve">Водоснабжение и водоотведение </t>
  </si>
  <si>
    <t xml:space="preserve">Теплоснабжение </t>
  </si>
  <si>
    <t>4.3.4. Расчет (обоснование) расходов на оплату прочих работ, услуг (КОСГУ 226)</t>
  </si>
  <si>
    <t xml:space="preserve">       4.3.5. Расчет (обоснование) расходов на приобретение основных средств, материальных запасов</t>
  </si>
  <si>
    <t>2648</t>
  </si>
  <si>
    <t>2649</t>
  </si>
  <si>
    <t>2650</t>
  </si>
  <si>
    <t>5263М000210205</t>
  </si>
  <si>
    <t>76300000000000000150</t>
  </si>
  <si>
    <t>из них: увеличение остатков денежных средств за счет возврата дебиторской задолженности прошлых лет ¹(возмещение)</t>
  </si>
  <si>
    <t>прочую закупку товаров, работ и услуг, всего(аренда)</t>
  </si>
  <si>
    <t>пож</t>
  </si>
  <si>
    <t>вб</t>
  </si>
  <si>
    <t>2700</t>
  </si>
  <si>
    <t>2710</t>
  </si>
  <si>
    <t>2720</t>
  </si>
  <si>
    <t>закупку энергетических ресурсов</t>
  </si>
  <si>
    <t>прочую закупку товаров, работ и услуг</t>
  </si>
  <si>
    <t>Прочие договоры</t>
  </si>
  <si>
    <t>Услуги интернета(учебные расходы)</t>
  </si>
  <si>
    <t>Питание лагерь(родители)</t>
  </si>
  <si>
    <t>Приобретение аттестатов(учебные расходы)</t>
  </si>
  <si>
    <r>
      <t xml:space="preserve">в том числе:
УСН </t>
    </r>
    <r>
      <rPr>
        <vertAlign val="superscript"/>
        <sz val="8"/>
        <rFont val="Times New Roman"/>
        <family val="1"/>
        <charset val="204"/>
      </rPr>
      <t>8</t>
    </r>
  </si>
  <si>
    <t xml:space="preserve">       4.2.3. Расчет (обоснование) расходов на приобретение материальных запасов</t>
  </si>
  <si>
    <t xml:space="preserve">       4.2.2. Расчет (обоснование) расходов на приобретение основных средств</t>
  </si>
  <si>
    <t>Изготовление тех.паспорта</t>
  </si>
  <si>
    <r>
      <t xml:space="preserve">Код видов расходов - </t>
    </r>
    <r>
      <rPr>
        <u/>
        <sz val="11"/>
        <rFont val="Times New Roman"/>
        <family val="1"/>
        <charset val="204"/>
      </rPr>
      <t>831</t>
    </r>
  </si>
  <si>
    <t>2297М000210205</t>
  </si>
  <si>
    <t>в том числе:
прочие налоги, уменьшающие доход 8</t>
  </si>
  <si>
    <r>
      <t xml:space="preserve">налог на прибыль </t>
    </r>
    <r>
      <rPr>
        <vertAlign val="superscript"/>
        <sz val="8"/>
        <rFont val="Times New Roman"/>
        <family val="1"/>
        <charset val="204"/>
      </rPr>
      <t>8</t>
    </r>
  </si>
  <si>
    <t xml:space="preserve">        муниципальное общеобразовательное учреждение "Средняя школа № г. Волжского Волгоградской области "</t>
  </si>
  <si>
    <t>МОУ СШ №</t>
  </si>
  <si>
    <t>______________________Н.В.Фролова</t>
  </si>
  <si>
    <r>
      <t xml:space="preserve">Учреждение: </t>
    </r>
    <r>
      <rPr>
        <u/>
        <sz val="11"/>
        <color theme="1"/>
        <rFont val="Times New Roman"/>
        <family val="1"/>
        <charset val="204"/>
      </rPr>
      <t>муниципальное  общеобразовательное учреждение "Средняя школа с углубленным изучением отдельных предметов  № 30 имени Медведева С.Р. г. Волжского Волгоградской области"</t>
    </r>
  </si>
  <si>
    <t>субсидии на финансовое обеспечение выполнения муниципального задания за счет средств городского бюджета на осуществление образовательного процесса (лагерь)</t>
  </si>
  <si>
    <t>4264М000110205</t>
  </si>
  <si>
    <t>Услуги связи (город)</t>
  </si>
  <si>
    <t>Водоснабжение,  водоотведение, негатив.возд.</t>
  </si>
  <si>
    <t>Теплоснабжение, горячее водоснабжение</t>
  </si>
  <si>
    <t>За обращение с ТБО</t>
  </si>
  <si>
    <t>Ремонт и заправка картриджей</t>
  </si>
  <si>
    <t>Дератизация</t>
  </si>
  <si>
    <t>ТО узла теплоносителя</t>
  </si>
  <si>
    <t>промывка и опрессовка с-мы отопления</t>
  </si>
  <si>
    <t>ТО средств сигнализации</t>
  </si>
  <si>
    <t>ТО с-мы отопления, водоснабжения</t>
  </si>
  <si>
    <t xml:space="preserve">Бухгалтерское обслуживание </t>
  </si>
  <si>
    <t>УРМ</t>
  </si>
  <si>
    <t>УВО</t>
  </si>
  <si>
    <t>медосмотр</t>
  </si>
  <si>
    <t>антивирус</t>
  </si>
  <si>
    <t>оформление мед.книжек</t>
  </si>
  <si>
    <t>контур</t>
  </si>
  <si>
    <t>прочие услуги</t>
  </si>
  <si>
    <t>4291М000110205</t>
  </si>
  <si>
    <t>4223М000110205</t>
  </si>
  <si>
    <t>4221М000110205</t>
  </si>
  <si>
    <t>4225М000110205</t>
  </si>
  <si>
    <t>4226М000110205</t>
  </si>
  <si>
    <t>4310М000110205</t>
  </si>
  <si>
    <t>5226М000110205</t>
  </si>
  <si>
    <t>5226М0001L3040</t>
  </si>
  <si>
    <t>5226М0001S1850</t>
  </si>
  <si>
    <t>Организация питания обучающихся 5-11 х классов  (М1102050) город</t>
  </si>
  <si>
    <t>Организация питания обучающихся 5-11 х классов  (М170370) область</t>
  </si>
  <si>
    <t>Кан.товары(обл.бюджет) фин.гр</t>
  </si>
  <si>
    <t>Кан.товары (гор.бюджет) фин.гр</t>
  </si>
  <si>
    <t>из них:
приобретение товаров и услуг в пользу граждан в целях их социального обеспечения</t>
  </si>
  <si>
    <t>323</t>
  </si>
  <si>
    <t>5263ИИ00210205</t>
  </si>
  <si>
    <t>Кредиторская задолженность на 01.01.2022(361)</t>
  </si>
  <si>
    <t>Кредиторская задолженность на 01.01.2022(362)</t>
  </si>
  <si>
    <t>Дебиторская задолженность на 01.01.2022(361)</t>
  </si>
  <si>
    <t>4226М000170363</t>
  </si>
  <si>
    <t>4221М000170363</t>
  </si>
  <si>
    <t>программное обеспечение(учебные расходы)</t>
  </si>
  <si>
    <t>4310М000170363</t>
  </si>
  <si>
    <t>Электронный ключ подписи(пожерт)</t>
  </si>
  <si>
    <t>Проверка сметной документации(грант)</t>
  </si>
  <si>
    <t>строительный контроль (грант)</t>
  </si>
  <si>
    <t>проверка сметы (пожерт)</t>
  </si>
  <si>
    <t>Полиграфист (пожерт)</t>
  </si>
  <si>
    <t>Охрана (пожерт)</t>
  </si>
  <si>
    <t>Оценка помещения (пожерт)</t>
  </si>
  <si>
    <t>Приобретение Стенды, скамейки(грант)</t>
  </si>
  <si>
    <t>Зеркала, баннеры (грант)</t>
  </si>
  <si>
    <t>2310М000110205</t>
  </si>
  <si>
    <t>2340М000110205</t>
  </si>
  <si>
    <t>2225М000110205</t>
  </si>
  <si>
    <t>2226М000110205</t>
  </si>
  <si>
    <t>двери (пожерт)</t>
  </si>
  <si>
    <t>хозтовары (пожерт)</t>
  </si>
  <si>
    <t>2211М000110205</t>
  </si>
  <si>
    <t>2213М000110205</t>
  </si>
  <si>
    <t>2291М000110205</t>
  </si>
  <si>
    <t>2290М000110205</t>
  </si>
  <si>
    <t>2292М000110205</t>
  </si>
  <si>
    <t>2293М000110205</t>
  </si>
  <si>
    <t>2297М000110205</t>
  </si>
  <si>
    <t>2221М000110205</t>
  </si>
  <si>
    <t>2223М000110205</t>
  </si>
  <si>
    <t>Прочий перснонал</t>
  </si>
  <si>
    <t>Сумма исчисленного налога, подлежащего уплате, руб. (гр. 3 x гр. 4 / 100)*71%</t>
  </si>
  <si>
    <t>Сумма исчисленного налога, подлежащего уплате, руб. (гр. 3 x гр. 2,2(1,1)/ 100)*29%</t>
  </si>
  <si>
    <t>3.2 Иные расходы  (КОСГУ 297)</t>
  </si>
  <si>
    <r>
      <t>Источник финансового обеспечения -</t>
    </r>
    <r>
      <rPr>
        <u/>
        <sz val="11"/>
        <rFont val="Times New Roman"/>
        <family val="1"/>
        <charset val="204"/>
      </rPr>
      <t xml:space="preserve"> пожертвования</t>
    </r>
  </si>
  <si>
    <t>Код видов расходов - 831</t>
  </si>
  <si>
    <t>3.2 Иные расходы  (КОСГУ 291)</t>
  </si>
  <si>
    <t>2296М000110205</t>
  </si>
  <si>
    <t xml:space="preserve">исполнение судебных актов Российской Федерации </t>
  </si>
  <si>
    <t>2522</t>
  </si>
  <si>
    <r>
      <t>Источник финансового обеспечения -</t>
    </r>
    <r>
      <rPr>
        <u/>
        <sz val="11"/>
        <rFont val="Times New Roman"/>
        <family val="1"/>
        <charset val="204"/>
      </rPr>
      <t xml:space="preserve"> средства от  приносящей доход деятельности</t>
    </r>
  </si>
  <si>
    <t>земельный налог, налог на имущество</t>
  </si>
  <si>
    <t>2266М000110205</t>
  </si>
  <si>
    <r>
      <t xml:space="preserve">Источник финансового обеспечения  </t>
    </r>
    <r>
      <rPr>
        <u/>
        <sz val="11"/>
        <rFont val="Times New Roman"/>
        <family val="1"/>
        <charset val="204"/>
      </rPr>
      <t xml:space="preserve"> средства от приносящей доход деятельности</t>
    </r>
  </si>
  <si>
    <t>Суточные</t>
  </si>
  <si>
    <t>Размер выплаты (пособия) , руб.</t>
  </si>
  <si>
    <t>Количество выплат в год на одного сотрудника</t>
  </si>
  <si>
    <t>Численность работников, получающих выплату</t>
  </si>
  <si>
    <t>2212М000110205</t>
  </si>
  <si>
    <t>2121</t>
  </si>
  <si>
    <t>проезд</t>
  </si>
  <si>
    <r>
      <t xml:space="preserve">     </t>
    </r>
    <r>
      <rPr>
        <b/>
        <i/>
        <sz val="11"/>
        <rFont val="Times New Roman"/>
        <family val="1"/>
        <charset val="204"/>
      </rPr>
      <t xml:space="preserve">    4.3.2. Расчет (обоснование) расходов на оплату транспортных услуг  (КОСГУ 222)</t>
    </r>
  </si>
  <si>
    <t>перевозка детей</t>
  </si>
  <si>
    <t xml:space="preserve">Кол-во </t>
  </si>
  <si>
    <t>Кол-во  в год</t>
  </si>
  <si>
    <t>2222М000110205</t>
  </si>
  <si>
    <t>ар</t>
  </si>
  <si>
    <t>пл</t>
  </si>
  <si>
    <t>пл 247</t>
  </si>
  <si>
    <t>пл 244</t>
  </si>
  <si>
    <t>обработка от блох, комаров</t>
  </si>
  <si>
    <t>замена стояков системы отопления</t>
  </si>
  <si>
    <t>поверка приборов</t>
  </si>
  <si>
    <t>ремонт компьютерной техники</t>
  </si>
  <si>
    <t>прочие ремонтные работы, услуги</t>
  </si>
  <si>
    <t>видеонаблюдение</t>
  </si>
  <si>
    <t>проверка сметы пл</t>
  </si>
  <si>
    <t>программное обеспечение</t>
  </si>
  <si>
    <t>Контур</t>
  </si>
  <si>
    <t>телевизор</t>
  </si>
  <si>
    <t>адаптер</t>
  </si>
  <si>
    <t>доска маркерная</t>
  </si>
  <si>
    <t>сплит-система</t>
  </si>
  <si>
    <t>точка-доступа</t>
  </si>
  <si>
    <t>камеры видеонаблюдения, маршрутизатор</t>
  </si>
  <si>
    <t>баннер</t>
  </si>
  <si>
    <t>компьютерная техника</t>
  </si>
  <si>
    <t>строительные материалы</t>
  </si>
  <si>
    <t>мягкий инвентарь</t>
  </si>
  <si>
    <t>прочие материальные запасы</t>
  </si>
  <si>
    <t>МОУ СШ №30</t>
  </si>
  <si>
    <t xml:space="preserve">        муниципальное общеобразовательное учреждение "Средняя школа с углубленным изучением отдельных предметов  №30 имени Медведева С.Р. г. Волжского Волгоградской области "</t>
  </si>
  <si>
    <t>4211М000170361</t>
  </si>
  <si>
    <t>4211М000170362</t>
  </si>
  <si>
    <t>2212М00110205</t>
  </si>
  <si>
    <t>2226М00110205</t>
  </si>
  <si>
    <t>2212</t>
  </si>
  <si>
    <t>2213</t>
  </si>
  <si>
    <t>2106</t>
  </si>
  <si>
    <t>4225МИ00110205</t>
  </si>
  <si>
    <t>2521</t>
  </si>
  <si>
    <t>Педагогический персонал(211)</t>
  </si>
  <si>
    <t>Педагогический персонал(266)</t>
  </si>
  <si>
    <t>Прочий персанал (211)</t>
  </si>
  <si>
    <t>Прочий персанал (266)</t>
  </si>
  <si>
    <t>город</t>
  </si>
  <si>
    <t>Теплоснабжение (возмещ.ком)</t>
  </si>
  <si>
    <t>заправка огнетушителей, обслуживание пож.рукавов, вентиляции(МИ)</t>
  </si>
  <si>
    <t>обучение (МИ)</t>
  </si>
  <si>
    <t>4226МИ00110205</t>
  </si>
  <si>
    <t>4225М000170363</t>
  </si>
  <si>
    <t>Н.В.Фролова</t>
  </si>
  <si>
    <t>методист</t>
  </si>
  <si>
    <t>Ковалева И.В.</t>
  </si>
  <si>
    <t>(8443) 58-78-15</t>
  </si>
  <si>
    <t>вывоз мусора</t>
  </si>
  <si>
    <t>то с-мы апс</t>
  </si>
  <si>
    <t>26</t>
  </si>
  <si>
    <t>_______________________А.Ф.Чернов</t>
  </si>
  <si>
    <t>Директор МОУ СШ № 30</t>
  </si>
  <si>
    <t>Директор</t>
  </si>
  <si>
    <t>МОУ СШ № 30</t>
  </si>
  <si>
    <t xml:space="preserve">        муниципальное общеобразовательное учреждение "Средняя школа с углубленным изучением отдельных предметов № 30 имени Медведева С.Р. г. Волжского Волгоградской области "</t>
  </si>
  <si>
    <t>27</t>
  </si>
  <si>
    <t>налог на имущество 2026</t>
  </si>
  <si>
    <t>Земельный налог  2027</t>
  </si>
  <si>
    <t>налог на имущество 2027</t>
  </si>
  <si>
    <t>Земельный налог за 2027</t>
  </si>
  <si>
    <t>Энергоснабжение</t>
  </si>
  <si>
    <t>28</t>
  </si>
  <si>
    <t xml:space="preserve">Земельный налог за 4 квартал 2025, </t>
  </si>
  <si>
    <t>Земельный налог  1,2,3,4 квартал 2026</t>
  </si>
  <si>
    <t>Налог на имущество за 4 квартал 2025</t>
  </si>
  <si>
    <t>Налог на имущество за 2026</t>
  </si>
  <si>
    <t>Земельный налог за 4 квартал 2025</t>
  </si>
  <si>
    <t>Земельный налог 2026</t>
  </si>
  <si>
    <t>налог на имущество за 4 квартал 2025</t>
  </si>
  <si>
    <t>Услуги связи кр.зад.декабрь 2025(город)</t>
  </si>
  <si>
    <t>Передача электрической энергии декабрь 2025</t>
  </si>
  <si>
    <t>Теплоснабжение декабрь 2025</t>
  </si>
  <si>
    <t>прочие услуги, работы</t>
  </si>
  <si>
    <t>Электроэнергия,  декабрь 2025 (возмещ.ком)</t>
  </si>
  <si>
    <t>Электроэнергия (возмещ.ком)</t>
  </si>
  <si>
    <t>Электроэнергия(аренд.)</t>
  </si>
  <si>
    <t xml:space="preserve">Электроэнергия </t>
  </si>
  <si>
    <t xml:space="preserve">Электроэнергия  декабрь 2025 </t>
  </si>
  <si>
    <t>теплоснабжение декабрь 2025</t>
  </si>
  <si>
    <t>школьная мебель</t>
  </si>
  <si>
    <t>ремонт трубопровода</t>
  </si>
  <si>
    <t>Оргзвнос за сопровождающего (пожерт)</t>
  </si>
  <si>
    <t>к плану финансово-хозяйственной деятельности на 2027 год</t>
  </si>
  <si>
    <t>к плану финансово-хозяйственной деятельности на 2028 год</t>
  </si>
  <si>
    <t>Земельный налог  2028</t>
  </si>
  <si>
    <t>налог на имущество 2028</t>
  </si>
  <si>
    <t>Земельный налог за 2028</t>
  </si>
  <si>
    <t>на 2026 г. и плановый период 2027 и 2028 годов</t>
  </si>
  <si>
    <t>ТО с-мы видеонаблюдения</t>
  </si>
  <si>
    <t>ремонтные работы</t>
  </si>
  <si>
    <t xml:space="preserve">       4.2.4. Расчет (обоснование) расходов на оплату услуг связи (КОСГУ 221)</t>
  </si>
  <si>
    <r>
      <t>Код видов расходов  244</t>
    </r>
    <r>
      <rPr>
        <u/>
        <sz val="11"/>
        <rFont val="Times New Roman"/>
        <family val="1"/>
        <charset val="204"/>
      </rPr>
      <t xml:space="preserve">  Субсидии на иные цели</t>
    </r>
  </si>
  <si>
    <t>Услуги связи</t>
  </si>
  <si>
    <t>кол-во номеров</t>
  </si>
  <si>
    <t>кол-во договоров</t>
  </si>
  <si>
    <t>Сумма работ (услуг), руб.</t>
  </si>
  <si>
    <t>5221М000110205</t>
  </si>
  <si>
    <t>5211М00Ю653030</t>
  </si>
  <si>
    <t>5213М00Ю653030</t>
  </si>
  <si>
    <t>Советник директора</t>
  </si>
  <si>
    <t>Ежемесячное денежное вознаграждение советнику директора</t>
  </si>
  <si>
    <t>Единый тариф-30%</t>
  </si>
  <si>
    <t>М00Ю651790</t>
  </si>
  <si>
    <t>М00Ю650501</t>
  </si>
  <si>
    <t>М00Ю653030</t>
  </si>
  <si>
    <t>1.4.</t>
  </si>
  <si>
    <t>М0001S1170</t>
  </si>
  <si>
    <t>Обязательное социальное страхование от несчастных случаев на производстве и проф. заболеваний по ставке 0,2%</t>
  </si>
  <si>
    <t>5211М00Ю651790</t>
  </si>
  <si>
    <t>5213М00Ю651790</t>
  </si>
  <si>
    <t>5211М0001S1170</t>
  </si>
  <si>
    <t>5213М0001S1170</t>
  </si>
  <si>
    <t>Услуги связи(телефон)</t>
  </si>
  <si>
    <t>5211М00Ю650501</t>
  </si>
  <si>
    <t>5213М00Ю650501</t>
  </si>
  <si>
    <t>Ремонт столовой (аренда)</t>
  </si>
  <si>
    <t>Ремонтные работы</t>
  </si>
  <si>
    <t>аренда</t>
  </si>
  <si>
    <t>пени</t>
  </si>
  <si>
    <t>3.3 Иные расходы  (КОСГУ 293)</t>
  </si>
  <si>
    <t>пени, штрафы</t>
  </si>
  <si>
    <t>5226М0001S3370</t>
  </si>
  <si>
    <t>4340М000170363</t>
  </si>
  <si>
    <t>5340М0001S1170</t>
  </si>
  <si>
    <t>Кухонное оборудование (город МЗ)</t>
  </si>
  <si>
    <t>июня</t>
  </si>
  <si>
    <t>4226М0004S0390</t>
  </si>
  <si>
    <t>1511</t>
  </si>
  <si>
    <t>1512</t>
  </si>
  <si>
    <t>1513</t>
  </si>
  <si>
    <t>1514</t>
  </si>
  <si>
    <t>1515</t>
  </si>
  <si>
    <t>1516</t>
  </si>
  <si>
    <t>1517</t>
  </si>
  <si>
    <t>1518</t>
  </si>
  <si>
    <t>1519</t>
  </si>
  <si>
    <t>Питание 5-11 классы</t>
  </si>
  <si>
    <t>Оснащение автоматизированных рабочих мест</t>
  </si>
  <si>
    <t>Финансовая грамотность</t>
  </si>
  <si>
    <t>Питание 1-4 классы</t>
  </si>
  <si>
    <t>Питание ОВЗ</t>
  </si>
  <si>
    <t>Ежемесячное денежное вознаграждение советникам директоров по воспитанию</t>
  </si>
  <si>
    <t>На проведение мероприятий по обеспечению деятельности советников директора по воспитанию</t>
  </si>
  <si>
    <t>На оплату услуг связи</t>
  </si>
  <si>
    <t>Ежемесячное денежное вознаграждение за классное руководство</t>
  </si>
  <si>
    <t>Дооснащение автоматизированных рабочих мест  (М1102050) город</t>
  </si>
  <si>
    <t>Инициативное бюджетирование</t>
  </si>
  <si>
    <t>5310М001S177N</t>
  </si>
  <si>
    <t>5340М001S177N</t>
  </si>
  <si>
    <t>Столы, стуля (5310М001S177N)</t>
  </si>
  <si>
    <t>Реечные панели(5340М001S177N)</t>
  </si>
  <si>
    <t>29</t>
  </si>
  <si>
    <t>«29»  июня  2026г</t>
  </si>
  <si>
    <t>«29» июня 2026г.</t>
  </si>
  <si>
    <t>« 29» июня  2026г</t>
  </si>
  <si>
    <t xml:space="preserve">от «29 » июня 2026 г.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</si>
</sst>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 _₽_-;\-* #,##0.00\ _₽_-;_-* &quot;-&quot;??\ _₽_-;_-@_-"/>
    <numFmt numFmtId="164" formatCode="_-* #,##0.00_р_._-;\-* #,##0.00_р_._-;_-* &quot;-&quot;??_р_._-;_-@_-"/>
    <numFmt numFmtId="165" formatCode="#,##0.00_ ;\-#,##0.00\ "/>
    <numFmt numFmtId="166" formatCode="0.0%"/>
    <numFmt numFmtId="167" formatCode="#,##0.000"/>
    <numFmt numFmtId="168" formatCode="0.0"/>
    <numFmt numFmtId="169" formatCode="0.000"/>
  </numFmts>
  <fonts count="40" x14ac:knownFonts="1">
    <font>
      <sz val="11"/>
      <color theme="1"/>
      <name val="Calibri"/>
      <family val="2"/>
      <scheme val="minor"/>
    </font>
    <font>
      <sz val="11"/>
      <color theme="1"/>
      <name val="Calibri"/>
      <family val="2"/>
      <charset val="204"/>
      <scheme val="minor"/>
    </font>
    <font>
      <sz val="11"/>
      <color theme="1"/>
      <name val="Times New Roman"/>
      <family val="1"/>
      <charset val="204"/>
    </font>
    <font>
      <b/>
      <sz val="14"/>
      <color theme="1"/>
      <name val="Times New Roman"/>
      <family val="1"/>
      <charset val="204"/>
    </font>
    <font>
      <sz val="14"/>
      <color theme="1"/>
      <name val="Times New Roman"/>
      <family val="1"/>
      <charset val="204"/>
    </font>
    <font>
      <b/>
      <i/>
      <sz val="14"/>
      <color theme="1"/>
      <name val="Times New Roman"/>
      <family val="1"/>
      <charset val="204"/>
    </font>
    <font>
      <b/>
      <sz val="16"/>
      <color theme="1"/>
      <name val="Times New Roman"/>
      <family val="1"/>
      <charset val="204"/>
    </font>
    <font>
      <sz val="11"/>
      <color theme="1"/>
      <name val="Calibri"/>
      <family val="2"/>
      <scheme val="minor"/>
    </font>
    <font>
      <b/>
      <i/>
      <sz val="16"/>
      <color theme="1"/>
      <name val="Times New Roman"/>
      <family val="1"/>
      <charset val="204"/>
    </font>
    <font>
      <sz val="14"/>
      <color rgb="FFFF0000"/>
      <name val="Times New Roman"/>
      <family val="1"/>
      <charset val="204"/>
    </font>
    <font>
      <b/>
      <sz val="12"/>
      <color theme="1"/>
      <name val="Times New Roman"/>
      <family val="1"/>
      <charset val="204"/>
    </font>
    <font>
      <b/>
      <i/>
      <sz val="12"/>
      <color theme="1"/>
      <name val="Times New Roman"/>
      <family val="1"/>
      <charset val="204"/>
    </font>
    <font>
      <b/>
      <sz val="14"/>
      <color rgb="FFFF0000"/>
      <name val="Times New Roman"/>
      <family val="1"/>
      <charset val="204"/>
    </font>
    <font>
      <sz val="14"/>
      <name val="Times New Roman"/>
      <family val="1"/>
      <charset val="204"/>
    </font>
    <font>
      <sz val="14"/>
      <color theme="9" tint="-0.249977111117893"/>
      <name val="Times New Roman"/>
      <family val="1"/>
      <charset val="204"/>
    </font>
    <font>
      <sz val="14"/>
      <color theme="4" tint="-0.249977111117893"/>
      <name val="Times New Roman"/>
      <family val="1"/>
      <charset val="204"/>
    </font>
    <font>
      <sz val="11"/>
      <color theme="0"/>
      <name val="Times New Roman"/>
      <family val="1"/>
      <charset val="204"/>
    </font>
    <font>
      <sz val="10"/>
      <name val="Arial Cyr"/>
      <charset val="204"/>
    </font>
    <font>
      <sz val="7"/>
      <name val="Times New Roman"/>
      <family val="1"/>
      <charset val="204"/>
    </font>
    <font>
      <sz val="8"/>
      <name val="Times New Roman"/>
      <family val="1"/>
      <charset val="204"/>
    </font>
    <font>
      <sz val="6"/>
      <name val="Times New Roman"/>
      <family val="1"/>
      <charset val="204"/>
    </font>
    <font>
      <vertAlign val="superscript"/>
      <sz val="8"/>
      <name val="Times New Roman"/>
      <family val="1"/>
      <charset val="204"/>
    </font>
    <font>
      <b/>
      <sz val="8"/>
      <name val="Times New Roman"/>
      <family val="1"/>
      <charset val="204"/>
    </font>
    <font>
      <b/>
      <vertAlign val="superscript"/>
      <sz val="8"/>
      <name val="Times New Roman"/>
      <family val="1"/>
      <charset val="204"/>
    </font>
    <font>
      <sz val="7"/>
      <color indexed="9"/>
      <name val="Times New Roman"/>
      <family val="1"/>
      <charset val="204"/>
    </font>
    <font>
      <vertAlign val="superscript"/>
      <sz val="7"/>
      <name val="Times New Roman"/>
      <family val="1"/>
      <charset val="204"/>
    </font>
    <font>
      <sz val="8"/>
      <color theme="8" tint="-0.249977111117893"/>
      <name val="Times New Roman"/>
      <family val="1"/>
      <charset val="204"/>
    </font>
    <font>
      <u/>
      <sz val="11"/>
      <color theme="1"/>
      <name val="Times New Roman"/>
      <family val="1"/>
      <charset val="204"/>
    </font>
    <font>
      <b/>
      <sz val="8"/>
      <color rgb="FFC00000"/>
      <name val="Times New Roman"/>
      <family val="1"/>
      <charset val="204"/>
    </font>
    <font>
      <b/>
      <sz val="11"/>
      <name val="Times New Roman"/>
      <family val="1"/>
      <charset val="204"/>
    </font>
    <font>
      <sz val="11"/>
      <name val="Times New Roman"/>
      <family val="1"/>
      <charset val="204"/>
    </font>
    <font>
      <i/>
      <sz val="11"/>
      <name val="Times New Roman"/>
      <family val="1"/>
      <charset val="204"/>
    </font>
    <font>
      <b/>
      <i/>
      <sz val="11"/>
      <name val="Times New Roman"/>
      <family val="1"/>
      <charset val="204"/>
    </font>
    <font>
      <u/>
      <sz val="11"/>
      <name val="Times New Roman"/>
      <family val="1"/>
      <charset val="204"/>
    </font>
    <font>
      <sz val="11"/>
      <name val="Arial Cyr"/>
      <charset val="204"/>
    </font>
    <font>
      <u/>
      <sz val="10"/>
      <color indexed="12"/>
      <name val="Arial Cyr"/>
      <charset val="204"/>
    </font>
    <font>
      <b/>
      <u/>
      <sz val="11"/>
      <name val="Times New Roman"/>
      <family val="1"/>
      <charset val="204"/>
    </font>
    <font>
      <b/>
      <i/>
      <sz val="11"/>
      <name val="Arial Cyr"/>
      <charset val="204"/>
    </font>
    <font>
      <sz val="9"/>
      <color indexed="81"/>
      <name val="Tahoma"/>
      <family val="2"/>
      <charset val="204"/>
    </font>
    <font>
      <b/>
      <sz val="9"/>
      <color indexed="81"/>
      <name val="Tahoma"/>
      <family val="2"/>
      <charset val="204"/>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rgb="FFFFFF00"/>
        <bgColor indexed="64"/>
      </patternFill>
    </fill>
    <fill>
      <patternFill patternType="solid">
        <fgColor theme="4"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mediumDashDot">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top/>
      <bottom/>
      <diagonal/>
    </border>
  </borders>
  <cellStyleXfs count="9">
    <xf numFmtId="0" fontId="0" fillId="0" borderId="0"/>
    <xf numFmtId="43" fontId="7" fillId="0" borderId="0" applyFont="0" applyFill="0" applyBorder="0" applyAlignment="0" applyProtection="0"/>
    <xf numFmtId="9" fontId="7" fillId="0" borderId="0" applyFont="0" applyFill="0" applyBorder="0" applyAlignment="0" applyProtection="0"/>
    <xf numFmtId="0" fontId="17" fillId="0" borderId="0"/>
    <xf numFmtId="164" fontId="7" fillId="0" borderId="0" applyFont="0" applyFill="0" applyBorder="0" applyAlignment="0" applyProtection="0"/>
    <xf numFmtId="43" fontId="17" fillId="0" borderId="0" applyFont="0" applyFill="0" applyBorder="0" applyAlignment="0" applyProtection="0"/>
    <xf numFmtId="0" fontId="1" fillId="0" borderId="0"/>
    <xf numFmtId="43" fontId="17" fillId="0" borderId="0" applyFont="0" applyFill="0" applyBorder="0" applyAlignment="0" applyProtection="0"/>
    <xf numFmtId="0" fontId="35" fillId="0" borderId="0" applyNumberFormat="0" applyFill="0" applyBorder="0" applyAlignment="0" applyProtection="0">
      <alignment vertical="top"/>
      <protection locked="0"/>
    </xf>
  </cellStyleXfs>
  <cellXfs count="1046">
    <xf numFmtId="0" fontId="0" fillId="0" borderId="0" xfId="0"/>
    <xf numFmtId="0" fontId="2" fillId="0" borderId="0" xfId="0" applyFont="1"/>
    <xf numFmtId="0" fontId="4" fillId="0" borderId="1" xfId="0" applyFont="1" applyBorder="1"/>
    <xf numFmtId="0" fontId="4" fillId="0" borderId="1" xfId="0" applyFont="1" applyFill="1" applyBorder="1" applyAlignment="1">
      <alignment horizontal="center"/>
    </xf>
    <xf numFmtId="4" fontId="4" fillId="0" borderId="1" xfId="0" applyNumberFormat="1" applyFont="1" applyBorder="1" applyAlignment="1">
      <alignment horizontal="center"/>
    </xf>
    <xf numFmtId="4" fontId="4" fillId="0" borderId="4" xfId="0" applyNumberFormat="1" applyFont="1" applyFill="1" applyBorder="1" applyAlignment="1">
      <alignment horizontal="center"/>
    </xf>
    <xf numFmtId="4" fontId="3" fillId="0" borderId="1" xfId="0" applyNumberFormat="1" applyFont="1" applyBorder="1" applyAlignment="1">
      <alignment horizontal="center"/>
    </xf>
    <xf numFmtId="0" fontId="10" fillId="0" borderId="0" xfId="0" applyFont="1"/>
    <xf numFmtId="0" fontId="11" fillId="0" borderId="2" xfId="0" applyFont="1" applyBorder="1" applyAlignment="1">
      <alignment horizontal="center"/>
    </xf>
    <xf numFmtId="4" fontId="4" fillId="0" borderId="1" xfId="1" applyNumberFormat="1" applyFont="1" applyBorder="1" applyAlignment="1">
      <alignment horizontal="center"/>
    </xf>
    <xf numFmtId="0" fontId="5" fillId="0" borderId="0" xfId="0" applyFont="1" applyAlignment="1"/>
    <xf numFmtId="0" fontId="4" fillId="0" borderId="1" xfId="0" applyFont="1" applyBorder="1" applyAlignment="1">
      <alignment vertical="center" wrapText="1"/>
    </xf>
    <xf numFmtId="0" fontId="2" fillId="0" borderId="1" xfId="0" applyFont="1" applyBorder="1" applyAlignment="1">
      <alignment horizontal="center"/>
    </xf>
    <xf numFmtId="0" fontId="4" fillId="0" borderId="1" xfId="0" applyFont="1" applyBorder="1" applyAlignment="1">
      <alignment vertical="center" wrapText="1" shrinkToFit="1"/>
    </xf>
    <xf numFmtId="0" fontId="4" fillId="0" borderId="1" xfId="0" applyFont="1" applyBorder="1" applyAlignment="1">
      <alignment wrapText="1" shrinkToFit="1"/>
    </xf>
    <xf numFmtId="166" fontId="4" fillId="0" borderId="1" xfId="2" applyNumberFormat="1" applyFont="1" applyBorder="1" applyAlignment="1">
      <alignment horizontal="center"/>
    </xf>
    <xf numFmtId="4" fontId="12" fillId="0" borderId="0" xfId="0" applyNumberFormat="1" applyFont="1"/>
    <xf numFmtId="4" fontId="2" fillId="0" borderId="0" xfId="0" applyNumberFormat="1" applyFont="1"/>
    <xf numFmtId="0" fontId="2" fillId="0" borderId="0" xfId="0" applyFont="1" applyAlignment="1">
      <alignment vertical="center" wrapText="1" shrinkToFit="1"/>
    </xf>
    <xf numFmtId="0" fontId="5" fillId="0" borderId="0" xfId="0" applyFont="1" applyAlignment="1">
      <alignment vertical="center" wrapText="1" shrinkToFit="1"/>
    </xf>
    <xf numFmtId="0" fontId="11" fillId="0" borderId="2" xfId="0" applyFont="1" applyBorder="1" applyAlignment="1">
      <alignment horizontal="center" vertical="center" wrapText="1" shrinkToFit="1"/>
    </xf>
    <xf numFmtId="0" fontId="4" fillId="0" borderId="13" xfId="0" applyFont="1" applyBorder="1" applyAlignment="1">
      <alignment vertical="center" wrapText="1" shrinkToFit="1"/>
    </xf>
    <xf numFmtId="0" fontId="4" fillId="0" borderId="14" xfId="0" applyFont="1" applyBorder="1" applyAlignment="1">
      <alignment horizontal="center" vertical="center" wrapText="1" shrinkToFit="1"/>
    </xf>
    <xf numFmtId="0" fontId="4" fillId="0" borderId="15" xfId="0" applyFont="1" applyBorder="1" applyAlignment="1">
      <alignment horizontal="center" vertical="center" wrapText="1" shrinkToFit="1"/>
    </xf>
    <xf numFmtId="0" fontId="4" fillId="0" borderId="1" xfId="0" applyFont="1" applyBorder="1" applyAlignment="1">
      <alignment horizontal="center" vertical="center" wrapText="1" shrinkToFit="1"/>
    </xf>
    <xf numFmtId="0" fontId="4" fillId="0" borderId="1" xfId="0" applyFont="1" applyBorder="1" applyAlignment="1">
      <alignment horizontal="left" vertical="center" wrapText="1" shrinkToFit="1"/>
    </xf>
    <xf numFmtId="4" fontId="3" fillId="0" borderId="1" xfId="0" applyNumberFormat="1" applyFont="1" applyBorder="1" applyAlignment="1">
      <alignment horizontal="center" vertical="center" wrapText="1" shrinkToFit="1"/>
    </xf>
    <xf numFmtId="0" fontId="2" fillId="0" borderId="0" xfId="0" applyFont="1" applyBorder="1" applyAlignment="1">
      <alignment horizontal="center" vertical="center" wrapText="1" shrinkToFit="1"/>
    </xf>
    <xf numFmtId="4" fontId="4" fillId="0" borderId="0" xfId="0" applyNumberFormat="1" applyFont="1" applyBorder="1" applyAlignment="1">
      <alignment vertical="center" wrapText="1" shrinkToFit="1"/>
    </xf>
    <xf numFmtId="4" fontId="3" fillId="0" borderId="0" xfId="0" applyNumberFormat="1" applyFont="1" applyBorder="1" applyAlignment="1">
      <alignment vertical="center" wrapText="1" shrinkToFit="1"/>
    </xf>
    <xf numFmtId="165" fontId="4" fillId="0" borderId="1" xfId="1" applyNumberFormat="1" applyFont="1" applyBorder="1" applyAlignment="1">
      <alignment horizontal="center" vertical="center" wrapText="1" shrinkToFit="1"/>
    </xf>
    <xf numFmtId="165" fontId="4" fillId="2" borderId="1" xfId="1" applyNumberFormat="1" applyFont="1" applyFill="1" applyBorder="1" applyAlignment="1">
      <alignment horizontal="center" vertical="center" wrapText="1" shrinkToFit="1"/>
    </xf>
    <xf numFmtId="0" fontId="2" fillId="0" borderId="17" xfId="0" applyFont="1" applyBorder="1" applyAlignment="1">
      <alignment horizontal="center" vertical="center" wrapText="1" shrinkToFit="1"/>
    </xf>
    <xf numFmtId="0" fontId="2" fillId="0" borderId="18" xfId="0" applyFont="1" applyBorder="1" applyAlignment="1">
      <alignment horizontal="center" vertical="center" wrapText="1" shrinkToFit="1"/>
    </xf>
    <xf numFmtId="0" fontId="2" fillId="0" borderId="4" xfId="0" applyFont="1" applyBorder="1" applyAlignment="1">
      <alignment horizontal="center" vertical="center" wrapText="1" shrinkToFit="1"/>
    </xf>
    <xf numFmtId="4" fontId="6" fillId="0" borderId="1" xfId="0" applyNumberFormat="1" applyFont="1" applyBorder="1" applyAlignment="1">
      <alignment horizontal="center" vertical="center" wrapText="1" shrinkToFit="1"/>
    </xf>
    <xf numFmtId="0" fontId="8" fillId="0" borderId="0" xfId="0" applyFont="1" applyAlignment="1"/>
    <xf numFmtId="43" fontId="9" fillId="0" borderId="0" xfId="1" applyFont="1" applyFill="1"/>
    <xf numFmtId="0" fontId="2" fillId="0" borderId="0" xfId="0" applyFont="1" applyFill="1"/>
    <xf numFmtId="0" fontId="10" fillId="0" borderId="0" xfId="0" applyFont="1" applyFill="1"/>
    <xf numFmtId="0" fontId="11" fillId="0" borderId="2" xfId="0" applyFont="1" applyFill="1" applyBorder="1" applyAlignment="1">
      <alignment horizontal="center"/>
    </xf>
    <xf numFmtId="165" fontId="2" fillId="0" borderId="0" xfId="0" applyNumberFormat="1" applyFont="1" applyFill="1"/>
    <xf numFmtId="43" fontId="14" fillId="0" borderId="0" xfId="1" applyFont="1" applyFill="1"/>
    <xf numFmtId="0" fontId="9" fillId="0" borderId="0" xfId="0" applyFont="1" applyFill="1" applyAlignment="1">
      <alignment horizontal="center"/>
    </xf>
    <xf numFmtId="43" fontId="14" fillId="0" borderId="0" xfId="1" applyFont="1" applyFill="1" applyAlignment="1">
      <alignment horizontal="center"/>
    </xf>
    <xf numFmtId="43" fontId="2" fillId="0" borderId="0" xfId="0" applyNumberFormat="1" applyFont="1" applyFill="1"/>
    <xf numFmtId="0" fontId="2" fillId="0" borderId="13" xfId="0" applyFont="1" applyFill="1" applyBorder="1" applyAlignment="1">
      <alignment horizontal="center"/>
    </xf>
    <xf numFmtId="0" fontId="2" fillId="0" borderId="15" xfId="0" applyFont="1" applyFill="1" applyBorder="1" applyAlignment="1">
      <alignment horizontal="center"/>
    </xf>
    <xf numFmtId="43" fontId="15" fillId="0" borderId="0" xfId="1" applyFont="1" applyFill="1" applyAlignment="1">
      <alignment horizontal="center"/>
    </xf>
    <xf numFmtId="0" fontId="15" fillId="0" borderId="0" xfId="0" applyFont="1" applyFill="1" applyAlignment="1">
      <alignment horizontal="center"/>
    </xf>
    <xf numFmtId="0" fontId="4" fillId="0" borderId="1" xfId="0" applyFont="1" applyFill="1" applyBorder="1" applyAlignment="1">
      <alignment wrapText="1" shrinkToFit="1"/>
    </xf>
    <xf numFmtId="4" fontId="4" fillId="0" borderId="1" xfId="0" applyNumberFormat="1" applyFont="1" applyFill="1" applyBorder="1" applyAlignment="1">
      <alignment horizontal="right"/>
    </xf>
    <xf numFmtId="0" fontId="4" fillId="0" borderId="1" xfId="0" applyFont="1" applyFill="1" applyBorder="1"/>
    <xf numFmtId="165" fontId="4" fillId="0" borderId="1" xfId="1" applyNumberFormat="1" applyFont="1" applyFill="1" applyBorder="1" applyAlignment="1">
      <alignment horizontal="right" vertical="center"/>
    </xf>
    <xf numFmtId="3" fontId="2" fillId="0" borderId="0" xfId="0" applyNumberFormat="1" applyFont="1" applyFill="1"/>
    <xf numFmtId="4" fontId="2" fillId="0" borderId="0" xfId="0" applyNumberFormat="1" applyFont="1" applyFill="1"/>
    <xf numFmtId="0" fontId="4" fillId="0" borderId="4" xfId="0" applyFont="1" applyFill="1" applyBorder="1"/>
    <xf numFmtId="4" fontId="4" fillId="0" borderId="14" xfId="0" applyNumberFormat="1" applyFont="1" applyFill="1" applyBorder="1" applyAlignment="1">
      <alignment horizontal="right"/>
    </xf>
    <xf numFmtId="165" fontId="3" fillId="0" borderId="15" xfId="0" applyNumberFormat="1" applyFont="1" applyFill="1" applyBorder="1" applyAlignment="1">
      <alignment horizontal="right"/>
    </xf>
    <xf numFmtId="43" fontId="4" fillId="0" borderId="0" xfId="1" applyFont="1" applyFill="1" applyAlignment="1">
      <alignment horizontal="center"/>
    </xf>
    <xf numFmtId="0" fontId="4" fillId="0" borderId="0" xfId="0" applyFont="1" applyFill="1" applyBorder="1" applyAlignment="1">
      <alignment horizontal="center"/>
    </xf>
    <xf numFmtId="165" fontId="3" fillId="0" borderId="0" xfId="0" applyNumberFormat="1" applyFont="1" applyFill="1" applyBorder="1" applyAlignment="1">
      <alignment horizontal="right"/>
    </xf>
    <xf numFmtId="4" fontId="9" fillId="0" borderId="0" xfId="1" applyNumberFormat="1" applyFont="1" applyFill="1"/>
    <xf numFmtId="165" fontId="6" fillId="0" borderId="1" xfId="0" applyNumberFormat="1" applyFont="1" applyFill="1" applyBorder="1" applyAlignment="1">
      <alignment horizontal="right"/>
    </xf>
    <xf numFmtId="43" fontId="2" fillId="0" borderId="0" xfId="1" applyFont="1" applyFill="1"/>
    <xf numFmtId="0" fontId="2" fillId="0" borderId="0" xfId="0" applyFont="1" applyFill="1" applyAlignment="1">
      <alignment horizontal="center"/>
    </xf>
    <xf numFmtId="165" fontId="2" fillId="0" borderId="0" xfId="0" applyNumberFormat="1" applyFont="1" applyFill="1" applyAlignment="1">
      <alignment horizontal="center"/>
    </xf>
    <xf numFmtId="0" fontId="4" fillId="0" borderId="13" xfId="0" applyFont="1" applyFill="1" applyBorder="1" applyAlignment="1">
      <alignment vertical="center" wrapText="1"/>
    </xf>
    <xf numFmtId="0" fontId="4" fillId="0" borderId="15" xfId="0" applyFont="1" applyFill="1" applyBorder="1" applyAlignment="1">
      <alignment horizontal="center" vertical="center" wrapText="1"/>
    </xf>
    <xf numFmtId="165" fontId="6" fillId="0" borderId="1" xfId="0" applyNumberFormat="1" applyFont="1" applyFill="1" applyBorder="1" applyAlignment="1">
      <alignment horizontal="center"/>
    </xf>
    <xf numFmtId="43" fontId="15" fillId="0" borderId="0" xfId="1" applyFont="1" applyFill="1"/>
    <xf numFmtId="4" fontId="4" fillId="0" borderId="1" xfId="0" applyNumberFormat="1" applyFont="1" applyFill="1" applyBorder="1" applyAlignment="1">
      <alignment horizontal="center"/>
    </xf>
    <xf numFmtId="4" fontId="4" fillId="0" borderId="1" xfId="1" applyNumberFormat="1" applyFont="1" applyFill="1" applyBorder="1" applyAlignment="1">
      <alignment horizontal="center"/>
    </xf>
    <xf numFmtId="0" fontId="4" fillId="0" borderId="16" xfId="0" applyFont="1" applyFill="1" applyBorder="1"/>
    <xf numFmtId="4" fontId="4" fillId="0" borderId="16" xfId="1" applyNumberFormat="1" applyFont="1" applyFill="1" applyBorder="1" applyAlignment="1">
      <alignment horizontal="center"/>
    </xf>
    <xf numFmtId="165" fontId="9" fillId="0" borderId="0" xfId="0" applyNumberFormat="1" applyFont="1" applyFill="1" applyAlignment="1">
      <alignment horizontal="center"/>
    </xf>
    <xf numFmtId="4" fontId="4" fillId="0" borderId="14" xfId="0" applyNumberFormat="1" applyFont="1" applyFill="1" applyBorder="1" applyAlignment="1">
      <alignment horizontal="center"/>
    </xf>
    <xf numFmtId="4" fontId="3" fillId="0" borderId="15" xfId="0" applyNumberFormat="1" applyFont="1" applyFill="1" applyBorder="1" applyAlignment="1">
      <alignment horizontal="center"/>
    </xf>
    <xf numFmtId="4" fontId="6" fillId="0" borderId="1" xfId="0" applyNumberFormat="1" applyFont="1" applyFill="1" applyBorder="1" applyAlignment="1">
      <alignment horizontal="center" vertical="center" wrapText="1" shrinkToFit="1"/>
    </xf>
    <xf numFmtId="4" fontId="16" fillId="0" borderId="0" xfId="0" applyNumberFormat="1" applyFont="1" applyFill="1"/>
    <xf numFmtId="0" fontId="4" fillId="0" borderId="1" xfId="0" applyFont="1" applyBorder="1" applyAlignment="1">
      <alignment horizontal="center" vertical="center" wrapText="1"/>
    </xf>
    <xf numFmtId="0" fontId="18" fillId="0" borderId="0" xfId="3" applyNumberFormat="1" applyFont="1" applyBorder="1" applyAlignment="1">
      <alignment horizontal="left"/>
    </xf>
    <xf numFmtId="0" fontId="19" fillId="0" borderId="0" xfId="3" applyNumberFormat="1" applyFont="1" applyBorder="1" applyAlignment="1">
      <alignment horizontal="left"/>
    </xf>
    <xf numFmtId="0" fontId="20" fillId="0" borderId="0" xfId="3" applyNumberFormat="1" applyFont="1" applyBorder="1" applyAlignment="1">
      <alignment horizontal="left"/>
    </xf>
    <xf numFmtId="0" fontId="19" fillId="0" borderId="0" xfId="3" applyNumberFormat="1" applyFont="1" applyBorder="1" applyAlignment="1">
      <alignment horizontal="left"/>
    </xf>
    <xf numFmtId="0" fontId="22" fillId="0" borderId="0" xfId="3" applyNumberFormat="1" applyFont="1" applyBorder="1" applyAlignment="1">
      <alignment horizontal="left"/>
    </xf>
    <xf numFmtId="0" fontId="19" fillId="3" borderId="21" xfId="3" applyNumberFormat="1" applyFont="1" applyFill="1" applyBorder="1" applyAlignment="1">
      <alignment horizontal="center"/>
    </xf>
    <xf numFmtId="0" fontId="19" fillId="3" borderId="27" xfId="3" applyNumberFormat="1" applyFont="1" applyFill="1" applyBorder="1" applyAlignment="1">
      <alignment horizontal="center"/>
    </xf>
    <xf numFmtId="0" fontId="19" fillId="3" borderId="39" xfId="3" applyNumberFormat="1" applyFont="1" applyFill="1" applyBorder="1" applyAlignment="1">
      <alignment horizontal="center"/>
    </xf>
    <xf numFmtId="0" fontId="24" fillId="0" borderId="0" xfId="3" applyNumberFormat="1" applyFont="1" applyBorder="1" applyAlignment="1">
      <alignment horizontal="left"/>
    </xf>
    <xf numFmtId="0" fontId="20" fillId="0" borderId="0" xfId="3" applyNumberFormat="1" applyFont="1" applyBorder="1" applyAlignment="1">
      <alignment horizontal="center" vertical="top"/>
    </xf>
    <xf numFmtId="0" fontId="19" fillId="0" borderId="57" xfId="3" applyNumberFormat="1" applyFont="1" applyBorder="1" applyAlignment="1">
      <alignment horizontal="left"/>
    </xf>
    <xf numFmtId="0" fontId="19" fillId="0" borderId="0" xfId="3" applyNumberFormat="1" applyFont="1" applyBorder="1" applyAlignment="1">
      <alignment horizontal="left"/>
    </xf>
    <xf numFmtId="0" fontId="3" fillId="0" borderId="0" xfId="0" applyFont="1" applyFill="1" applyAlignment="1">
      <alignment horizontal="center"/>
    </xf>
    <xf numFmtId="0" fontId="4" fillId="0" borderId="11" xfId="0" applyFont="1" applyFill="1" applyBorder="1" applyAlignment="1">
      <alignment horizontal="center" vertical="center" wrapText="1"/>
    </xf>
    <xf numFmtId="0" fontId="4" fillId="0" borderId="14" xfId="0" applyFont="1" applyFill="1" applyBorder="1" applyAlignment="1">
      <alignment horizontal="center"/>
    </xf>
    <xf numFmtId="0" fontId="4" fillId="0" borderId="14" xfId="0" applyFont="1" applyFill="1" applyBorder="1" applyAlignment="1">
      <alignment horizontal="center" vertical="center" wrapText="1"/>
    </xf>
    <xf numFmtId="0" fontId="2" fillId="0" borderId="14" xfId="0" applyFont="1" applyFill="1" applyBorder="1" applyAlignment="1">
      <alignment horizontal="center"/>
    </xf>
    <xf numFmtId="0" fontId="5" fillId="0" borderId="0" xfId="0" applyFont="1" applyAlignment="1">
      <alignment horizontal="center" vertical="center" wrapText="1" shrinkToFit="1"/>
    </xf>
    <xf numFmtId="0" fontId="4" fillId="0" borderId="1" xfId="0" applyFont="1" applyBorder="1" applyAlignment="1">
      <alignment horizontal="center"/>
    </xf>
    <xf numFmtId="0" fontId="5" fillId="0" borderId="0" xfId="0" applyFont="1" applyAlignment="1">
      <alignment horizontal="center"/>
    </xf>
    <xf numFmtId="0" fontId="2" fillId="0" borderId="0" xfId="0" applyFont="1" applyAlignment="1">
      <alignment horizontal="center" vertical="center" wrapText="1" shrinkToFit="1"/>
    </xf>
    <xf numFmtId="0" fontId="19" fillId="0" borderId="0" xfId="3" applyNumberFormat="1" applyFont="1" applyBorder="1" applyAlignment="1">
      <alignment horizontal="left"/>
    </xf>
    <xf numFmtId="4" fontId="3" fillId="2" borderId="1" xfId="0" applyNumberFormat="1" applyFont="1" applyFill="1" applyBorder="1" applyAlignment="1">
      <alignment horizontal="center" vertical="center" wrapText="1" shrinkToFit="1"/>
    </xf>
    <xf numFmtId="167" fontId="4" fillId="0" borderId="1" xfId="0" applyNumberFormat="1" applyFont="1" applyFill="1" applyBorder="1" applyAlignment="1">
      <alignment horizontal="center"/>
    </xf>
    <xf numFmtId="167" fontId="4" fillId="0" borderId="16" xfId="0" applyNumberFormat="1" applyFont="1" applyFill="1" applyBorder="1" applyAlignment="1">
      <alignment horizontal="center"/>
    </xf>
    <xf numFmtId="4" fontId="19" fillId="0" borderId="0" xfId="3" applyNumberFormat="1" applyFont="1" applyBorder="1" applyAlignment="1">
      <alignment horizontal="left"/>
    </xf>
    <xf numFmtId="0" fontId="19" fillId="0" borderId="0" xfId="3" applyNumberFormat="1" applyFont="1" applyBorder="1" applyAlignment="1">
      <alignment horizontal="left"/>
    </xf>
    <xf numFmtId="0" fontId="19" fillId="0" borderId="0" xfId="3" applyNumberFormat="1" applyFont="1" applyBorder="1" applyAlignment="1">
      <alignment horizontal="left"/>
    </xf>
    <xf numFmtId="0" fontId="19" fillId="0" borderId="0" xfId="3" applyNumberFormat="1" applyFont="1" applyBorder="1" applyAlignment="1">
      <alignment horizontal="left"/>
    </xf>
    <xf numFmtId="43" fontId="19" fillId="0" borderId="0" xfId="1" applyFont="1" applyBorder="1" applyAlignment="1">
      <alignment horizontal="left"/>
    </xf>
    <xf numFmtId="43" fontId="18" fillId="0" borderId="0" xfId="1" applyFont="1" applyBorder="1" applyAlignment="1">
      <alignment horizontal="left"/>
    </xf>
    <xf numFmtId="43" fontId="22" fillId="0" borderId="0" xfId="1" applyFont="1" applyBorder="1" applyAlignment="1">
      <alignment horizontal="left"/>
    </xf>
    <xf numFmtId="0" fontId="19" fillId="3" borderId="21" xfId="3" applyNumberFormat="1" applyFont="1" applyFill="1" applyBorder="1" applyAlignment="1">
      <alignment horizontal="center"/>
    </xf>
    <xf numFmtId="0" fontId="19" fillId="3" borderId="27" xfId="3" applyNumberFormat="1" applyFont="1" applyFill="1" applyBorder="1" applyAlignment="1">
      <alignment horizontal="center"/>
    </xf>
    <xf numFmtId="0" fontId="19" fillId="3" borderId="39" xfId="3" applyNumberFormat="1" applyFont="1" applyFill="1" applyBorder="1" applyAlignment="1">
      <alignment horizontal="center"/>
    </xf>
    <xf numFmtId="0" fontId="19" fillId="0" borderId="0" xfId="3" applyNumberFormat="1" applyFont="1" applyBorder="1" applyAlignment="1">
      <alignment horizontal="left"/>
    </xf>
    <xf numFmtId="0" fontId="19" fillId="0" borderId="0" xfId="3" applyNumberFormat="1" applyFont="1" applyBorder="1" applyAlignment="1">
      <alignment horizontal="left"/>
    </xf>
    <xf numFmtId="0" fontId="19" fillId="3" borderId="21" xfId="3" applyNumberFormat="1" applyFont="1" applyFill="1" applyBorder="1" applyAlignment="1">
      <alignment horizontal="center"/>
    </xf>
    <xf numFmtId="0" fontId="19" fillId="3" borderId="27" xfId="3" applyNumberFormat="1" applyFont="1" applyFill="1" applyBorder="1" applyAlignment="1">
      <alignment horizontal="center"/>
    </xf>
    <xf numFmtId="0" fontId="19" fillId="3" borderId="39" xfId="3" applyNumberFormat="1" applyFont="1" applyFill="1" applyBorder="1" applyAlignment="1">
      <alignment horizontal="center"/>
    </xf>
    <xf numFmtId="0" fontId="19" fillId="0" borderId="0" xfId="3" applyNumberFormat="1" applyFont="1" applyBorder="1" applyAlignment="1">
      <alignment horizontal="left"/>
    </xf>
    <xf numFmtId="43" fontId="19" fillId="0" borderId="0" xfId="3" applyNumberFormat="1" applyFont="1" applyBorder="1" applyAlignment="1">
      <alignment horizontal="left"/>
    </xf>
    <xf numFmtId="49" fontId="19" fillId="0" borderId="2" xfId="3" applyNumberFormat="1" applyFont="1" applyBorder="1" applyAlignment="1">
      <alignment horizontal="center"/>
    </xf>
    <xf numFmtId="49" fontId="19" fillId="0" borderId="20" xfId="3" applyNumberFormat="1" applyFont="1" applyBorder="1" applyAlignment="1">
      <alignment horizontal="center"/>
    </xf>
    <xf numFmtId="0" fontId="19" fillId="3" borderId="43" xfId="3" applyNumberFormat="1" applyFont="1" applyFill="1" applyBorder="1" applyAlignment="1">
      <alignment horizontal="center"/>
    </xf>
    <xf numFmtId="0" fontId="19" fillId="3" borderId="2" xfId="3" applyNumberFormat="1" applyFont="1" applyFill="1" applyBorder="1" applyAlignment="1">
      <alignment horizontal="center"/>
    </xf>
    <xf numFmtId="0" fontId="19" fillId="3" borderId="47" xfId="3" applyNumberFormat="1" applyFont="1" applyFill="1" applyBorder="1" applyAlignment="1">
      <alignment horizontal="center"/>
    </xf>
    <xf numFmtId="0" fontId="19" fillId="0" borderId="0" xfId="3" applyNumberFormat="1" applyFont="1" applyBorder="1" applyAlignment="1">
      <alignment horizontal="left"/>
    </xf>
    <xf numFmtId="0" fontId="19" fillId="3" borderId="21" xfId="3" applyNumberFormat="1" applyFont="1" applyFill="1" applyBorder="1" applyAlignment="1">
      <alignment horizontal="center"/>
    </xf>
    <xf numFmtId="0" fontId="19" fillId="3" borderId="27" xfId="3" applyNumberFormat="1" applyFont="1" applyFill="1" applyBorder="1" applyAlignment="1">
      <alignment horizontal="center"/>
    </xf>
    <xf numFmtId="0" fontId="19" fillId="3" borderId="39" xfId="3" applyNumberFormat="1" applyFont="1" applyFill="1" applyBorder="1" applyAlignment="1">
      <alignment horizontal="center"/>
    </xf>
    <xf numFmtId="0" fontId="19" fillId="0" borderId="0" xfId="3" applyNumberFormat="1" applyFont="1" applyBorder="1" applyAlignment="1">
      <alignment horizontal="left"/>
    </xf>
    <xf numFmtId="0" fontId="30" fillId="2" borderId="0" xfId="0" applyFont="1" applyFill="1" applyAlignment="1">
      <alignment horizontal="justify"/>
    </xf>
    <xf numFmtId="0" fontId="30" fillId="2" borderId="0" xfId="0" applyFont="1" applyFill="1"/>
    <xf numFmtId="0" fontId="30" fillId="2" borderId="1" xfId="0" applyFont="1" applyFill="1" applyBorder="1" applyAlignment="1">
      <alignment horizontal="center" vertical="top" wrapText="1"/>
    </xf>
    <xf numFmtId="0" fontId="30" fillId="2" borderId="1" xfId="0" applyFont="1" applyFill="1" applyBorder="1" applyAlignment="1">
      <alignment vertical="top" wrapText="1"/>
    </xf>
    <xf numFmtId="4" fontId="30" fillId="2" borderId="1" xfId="0" applyNumberFormat="1" applyFont="1" applyFill="1" applyBorder="1" applyAlignment="1">
      <alignment horizontal="center" vertical="top" wrapText="1"/>
    </xf>
    <xf numFmtId="4" fontId="30" fillId="2" borderId="1" xfId="0" applyNumberFormat="1" applyFont="1" applyFill="1" applyBorder="1" applyAlignment="1">
      <alignment vertical="top" wrapText="1"/>
    </xf>
    <xf numFmtId="4" fontId="30" fillId="2" borderId="1" xfId="0" applyNumberFormat="1" applyFont="1" applyFill="1" applyBorder="1" applyAlignment="1">
      <alignment horizontal="justify" vertical="top" wrapText="1"/>
    </xf>
    <xf numFmtId="0" fontId="30" fillId="2" borderId="0" xfId="0" applyFont="1" applyFill="1" applyBorder="1" applyAlignment="1">
      <alignment horizontal="center" vertical="top" wrapText="1"/>
    </xf>
    <xf numFmtId="0" fontId="30" fillId="2" borderId="0" xfId="0" applyFont="1" applyFill="1" applyBorder="1" applyAlignment="1">
      <alignment horizontal="right" vertical="top" wrapText="1"/>
    </xf>
    <xf numFmtId="0" fontId="30" fillId="2" borderId="18" xfId="0" applyFont="1" applyFill="1" applyBorder="1" applyAlignment="1">
      <alignment vertical="top" wrapText="1"/>
    </xf>
    <xf numFmtId="0" fontId="30" fillId="2" borderId="0" xfId="0" applyFont="1" applyFill="1" applyBorder="1" applyAlignment="1">
      <alignment vertical="top" wrapText="1"/>
    </xf>
    <xf numFmtId="4" fontId="30" fillId="2" borderId="0" xfId="0" applyNumberFormat="1" applyFont="1" applyFill="1" applyBorder="1" applyAlignment="1">
      <alignment vertical="top" wrapText="1"/>
    </xf>
    <xf numFmtId="4" fontId="30" fillId="2" borderId="0" xfId="0" applyNumberFormat="1" applyFont="1" applyFill="1" applyBorder="1" applyAlignment="1">
      <alignment horizontal="justify" vertical="top" wrapText="1"/>
    </xf>
    <xf numFmtId="4" fontId="30" fillId="2" borderId="0" xfId="0" applyNumberFormat="1" applyFont="1" applyFill="1" applyBorder="1" applyAlignment="1">
      <alignment horizontal="center" vertical="top" wrapText="1"/>
    </xf>
    <xf numFmtId="0" fontId="30" fillId="2" borderId="0" xfId="0" applyFont="1" applyFill="1" applyAlignment="1">
      <alignment horizontal="left"/>
    </xf>
    <xf numFmtId="0" fontId="33" fillId="2" borderId="0" xfId="0" applyFont="1" applyFill="1" applyAlignment="1">
      <alignment horizontal="left"/>
    </xf>
    <xf numFmtId="168" fontId="30" fillId="2" borderId="1" xfId="0" applyNumberFormat="1" applyFont="1" applyFill="1" applyBorder="1" applyAlignment="1">
      <alignment horizontal="center" vertical="top" wrapText="1"/>
    </xf>
    <xf numFmtId="2" fontId="30" fillId="2" borderId="1" xfId="0" applyNumberFormat="1" applyFont="1" applyFill="1" applyBorder="1" applyAlignment="1">
      <alignment horizontal="right" vertical="top" wrapText="1"/>
    </xf>
    <xf numFmtId="2" fontId="30" fillId="2" borderId="1" xfId="0" applyNumberFormat="1" applyFont="1" applyFill="1" applyBorder="1" applyAlignment="1">
      <alignment vertical="top" wrapText="1"/>
    </xf>
    <xf numFmtId="0" fontId="30" fillId="2" borderId="0" xfId="0" applyFont="1" applyFill="1" applyAlignment="1">
      <alignment horizontal="center" wrapText="1"/>
    </xf>
    <xf numFmtId="0" fontId="29" fillId="2" borderId="1" xfId="0" applyFont="1" applyFill="1" applyBorder="1" applyAlignment="1">
      <alignment horizontal="center" wrapText="1"/>
    </xf>
    <xf numFmtId="4" fontId="30" fillId="2" borderId="21" xfId="0" applyNumberFormat="1" applyFont="1" applyFill="1" applyBorder="1" applyAlignment="1"/>
    <xf numFmtId="4" fontId="30" fillId="2" borderId="3" xfId="0" applyNumberFormat="1" applyFont="1" applyFill="1" applyBorder="1" applyAlignment="1"/>
    <xf numFmtId="4" fontId="30" fillId="2" borderId="21" xfId="0" applyNumberFormat="1" applyFont="1" applyFill="1" applyBorder="1" applyAlignment="1">
      <alignment wrapText="1"/>
    </xf>
    <xf numFmtId="4" fontId="30" fillId="2" borderId="27" xfId="0" applyNumberFormat="1" applyFont="1" applyFill="1" applyBorder="1" applyAlignment="1">
      <alignment wrapText="1"/>
    </xf>
    <xf numFmtId="4" fontId="30" fillId="2" borderId="3" xfId="0" applyNumberFormat="1" applyFont="1" applyFill="1" applyBorder="1" applyAlignment="1">
      <alignment wrapText="1"/>
    </xf>
    <xf numFmtId="0" fontId="30" fillId="2" borderId="1" xfId="0" applyFont="1" applyFill="1" applyBorder="1" applyAlignment="1">
      <alignment horizontal="center" wrapText="1"/>
    </xf>
    <xf numFmtId="4" fontId="29" fillId="2" borderId="21" xfId="0" applyNumberFormat="1" applyFont="1" applyFill="1" applyBorder="1" applyAlignment="1">
      <alignment horizontal="center" wrapText="1"/>
    </xf>
    <xf numFmtId="4" fontId="29" fillId="2" borderId="3" xfId="0" applyNumberFormat="1" applyFont="1" applyFill="1" applyBorder="1" applyAlignment="1">
      <alignment horizontal="center" wrapText="1"/>
    </xf>
    <xf numFmtId="0" fontId="30" fillId="2" borderId="0" xfId="0" applyFont="1" applyFill="1" applyBorder="1" applyAlignment="1">
      <alignment horizontal="center" wrapText="1"/>
    </xf>
    <xf numFmtId="4" fontId="30" fillId="2" borderId="0" xfId="0" applyNumberFormat="1" applyFont="1" applyFill="1" applyBorder="1" applyAlignment="1">
      <alignment horizontal="center" wrapText="1"/>
    </xf>
    <xf numFmtId="2" fontId="30" fillId="2" borderId="1" xfId="0" applyNumberFormat="1" applyFont="1" applyFill="1" applyBorder="1" applyAlignment="1">
      <alignment horizontal="center" vertical="top" wrapText="1"/>
    </xf>
    <xf numFmtId="0" fontId="30" fillId="2" borderId="1" xfId="0" applyFont="1" applyFill="1" applyBorder="1" applyAlignment="1">
      <alignment horizontal="right" vertical="top" wrapText="1"/>
    </xf>
    <xf numFmtId="0" fontId="34" fillId="2" borderId="0" xfId="0" applyFont="1" applyFill="1" applyBorder="1" applyAlignment="1"/>
    <xf numFmtId="3" fontId="30" fillId="2" borderId="0" xfId="0" applyNumberFormat="1" applyFont="1" applyFill="1" applyBorder="1" applyAlignment="1">
      <alignment horizontal="center" vertical="top" wrapText="1"/>
    </xf>
    <xf numFmtId="0" fontId="30" fillId="2" borderId="0" xfId="0" applyFont="1" applyFill="1" applyAlignment="1"/>
    <xf numFmtId="0" fontId="30" fillId="2" borderId="1" xfId="0" applyFont="1" applyFill="1" applyBorder="1" applyAlignment="1">
      <alignment horizontal="center" vertical="center" wrapText="1"/>
    </xf>
    <xf numFmtId="4" fontId="30" fillId="2" borderId="0" xfId="0" applyNumberFormat="1" applyFont="1" applyFill="1"/>
    <xf numFmtId="0" fontId="30" fillId="2" borderId="21" xfId="0" applyFont="1" applyFill="1" applyBorder="1" applyAlignment="1">
      <alignment horizontal="left" vertical="top" wrapText="1"/>
    </xf>
    <xf numFmtId="0" fontId="30" fillId="2" borderId="27" xfId="0" applyFont="1" applyFill="1" applyBorder="1" applyAlignment="1">
      <alignment horizontal="left" vertical="top" wrapText="1"/>
    </xf>
    <xf numFmtId="0" fontId="30" fillId="2" borderId="3" xfId="0" applyFont="1" applyFill="1" applyBorder="1" applyAlignment="1">
      <alignment horizontal="left" vertical="top" wrapText="1"/>
    </xf>
    <xf numFmtId="2" fontId="30" fillId="2" borderId="21" xfId="0" applyNumberFormat="1" applyFont="1" applyFill="1" applyBorder="1" applyAlignment="1">
      <alignment horizontal="center" vertical="top" wrapText="1"/>
    </xf>
    <xf numFmtId="2" fontId="30" fillId="2" borderId="3" xfId="0" applyNumberFormat="1" applyFont="1" applyFill="1" applyBorder="1" applyAlignment="1">
      <alignment horizontal="center" vertical="top" wrapText="1"/>
    </xf>
    <xf numFmtId="0" fontId="32" fillId="2" borderId="1" xfId="0" applyFont="1" applyFill="1" applyBorder="1" applyAlignment="1">
      <alignment horizontal="center" vertical="center" wrapText="1"/>
    </xf>
    <xf numFmtId="0" fontId="30" fillId="2" borderId="1" xfId="0" applyFont="1" applyFill="1" applyBorder="1" applyAlignment="1">
      <alignment horizontal="left" vertical="center" wrapText="1"/>
    </xf>
    <xf numFmtId="0" fontId="30" fillId="2" borderId="0" xfId="0" applyFont="1" applyFill="1" applyBorder="1" applyAlignment="1">
      <alignment horizontal="left" vertical="center" wrapText="1"/>
    </xf>
    <xf numFmtId="0" fontId="30" fillId="2" borderId="0" xfId="0" applyFont="1" applyFill="1" applyBorder="1" applyAlignment="1">
      <alignment horizontal="center" vertical="center" wrapText="1"/>
    </xf>
    <xf numFmtId="4" fontId="30" fillId="2" borderId="0" xfId="0" applyNumberFormat="1" applyFont="1" applyFill="1" applyBorder="1" applyAlignment="1">
      <alignment horizontal="center" vertical="center" wrapText="1"/>
    </xf>
    <xf numFmtId="0" fontId="29" fillId="2" borderId="0" xfId="0" applyFont="1" applyFill="1" applyBorder="1" applyAlignment="1">
      <alignment horizontal="left" vertical="top" wrapText="1"/>
    </xf>
    <xf numFmtId="0" fontId="29" fillId="2" borderId="0" xfId="0" applyFont="1" applyFill="1" applyAlignment="1">
      <alignment vertical="top" wrapText="1"/>
    </xf>
    <xf numFmtId="0" fontId="34" fillId="2" borderId="0" xfId="0" applyFont="1" applyFill="1" applyBorder="1" applyAlignment="1">
      <alignment horizontal="center" vertical="top" wrapText="1"/>
    </xf>
    <xf numFmtId="0" fontId="30" fillId="2" borderId="1" xfId="0" applyFont="1" applyFill="1" applyBorder="1" applyAlignment="1">
      <alignment horizontal="center" vertical="top" wrapText="1"/>
    </xf>
    <xf numFmtId="0" fontId="19" fillId="0" borderId="0" xfId="3" applyNumberFormat="1" applyFont="1" applyBorder="1" applyAlignment="1">
      <alignment horizontal="left"/>
    </xf>
    <xf numFmtId="0" fontId="30" fillId="2" borderId="1" xfId="0" applyFont="1" applyFill="1" applyBorder="1" applyAlignment="1">
      <alignment horizontal="center" vertical="center" wrapText="1"/>
    </xf>
    <xf numFmtId="0" fontId="30" fillId="2" borderId="1" xfId="0" applyFont="1" applyFill="1" applyBorder="1" applyAlignment="1">
      <alignment horizontal="center" vertical="center" wrapText="1"/>
    </xf>
    <xf numFmtId="49" fontId="30" fillId="2" borderId="1" xfId="0" applyNumberFormat="1" applyFont="1" applyFill="1" applyBorder="1" applyAlignment="1">
      <alignment horizontal="center" wrapText="1"/>
    </xf>
    <xf numFmtId="0" fontId="19" fillId="0" borderId="0" xfId="3" applyNumberFormat="1" applyFont="1" applyBorder="1" applyAlignment="1">
      <alignment horizontal="left"/>
    </xf>
    <xf numFmtId="0" fontId="30" fillId="2" borderId="1" xfId="0" applyFont="1" applyFill="1" applyBorder="1" applyAlignment="1">
      <alignment horizontal="center" vertical="top" wrapText="1"/>
    </xf>
    <xf numFmtId="2" fontId="30" fillId="2" borderId="1" xfId="0" applyNumberFormat="1" applyFont="1" applyFill="1" applyBorder="1" applyAlignment="1">
      <alignment horizontal="center" vertical="top" wrapText="1"/>
    </xf>
    <xf numFmtId="2" fontId="0" fillId="0" borderId="0" xfId="0" applyNumberFormat="1"/>
    <xf numFmtId="4" fontId="0" fillId="0" borderId="0" xfId="0" applyNumberFormat="1"/>
    <xf numFmtId="49" fontId="19" fillId="0" borderId="2" xfId="3" applyNumberFormat="1" applyFont="1" applyBorder="1" applyAlignment="1">
      <alignment horizontal="center"/>
    </xf>
    <xf numFmtId="49" fontId="19" fillId="0" borderId="20" xfId="3" applyNumberFormat="1" applyFont="1" applyBorder="1" applyAlignment="1">
      <alignment horizontal="center"/>
    </xf>
    <xf numFmtId="4" fontId="19" fillId="2" borderId="21" xfId="3" applyNumberFormat="1" applyFont="1" applyFill="1" applyBorder="1" applyAlignment="1">
      <alignment horizontal="center"/>
    </xf>
    <xf numFmtId="4" fontId="19" fillId="2" borderId="27" xfId="3" applyNumberFormat="1" applyFont="1" applyFill="1" applyBorder="1" applyAlignment="1">
      <alignment horizontal="center"/>
    </xf>
    <xf numFmtId="4" fontId="19" fillId="2" borderId="3" xfId="3" applyNumberFormat="1" applyFont="1" applyFill="1" applyBorder="1" applyAlignment="1">
      <alignment horizontal="center"/>
    </xf>
    <xf numFmtId="0" fontId="19" fillId="3" borderId="21" xfId="3" applyNumberFormat="1" applyFont="1" applyFill="1" applyBorder="1" applyAlignment="1">
      <alignment horizontal="center"/>
    </xf>
    <xf numFmtId="0" fontId="19" fillId="3" borderId="27" xfId="3" applyNumberFormat="1" applyFont="1" applyFill="1" applyBorder="1" applyAlignment="1">
      <alignment horizontal="center"/>
    </xf>
    <xf numFmtId="0" fontId="19" fillId="3" borderId="39" xfId="3" applyNumberFormat="1" applyFont="1" applyFill="1" applyBorder="1" applyAlignment="1">
      <alignment horizontal="center"/>
    </xf>
    <xf numFmtId="0" fontId="18" fillId="0" borderId="0" xfId="3" applyNumberFormat="1" applyFont="1" applyBorder="1" applyAlignment="1">
      <alignment horizontal="left"/>
    </xf>
    <xf numFmtId="0" fontId="19" fillId="3" borderId="43" xfId="3" applyNumberFormat="1" applyFont="1" applyFill="1" applyBorder="1" applyAlignment="1">
      <alignment horizontal="center"/>
    </xf>
    <xf numFmtId="0" fontId="19" fillId="3" borderId="2" xfId="3" applyNumberFormat="1" applyFont="1" applyFill="1" applyBorder="1" applyAlignment="1">
      <alignment horizontal="center"/>
    </xf>
    <xf numFmtId="0" fontId="19" fillId="3" borderId="47" xfId="3" applyNumberFormat="1" applyFont="1" applyFill="1" applyBorder="1" applyAlignment="1">
      <alignment horizontal="center"/>
    </xf>
    <xf numFmtId="0" fontId="19" fillId="0" borderId="0" xfId="3" applyNumberFormat="1" applyFont="1" applyBorder="1" applyAlignment="1">
      <alignment horizontal="left"/>
    </xf>
    <xf numFmtId="0" fontId="19" fillId="3" borderId="43" xfId="3" applyNumberFormat="1" applyFont="1" applyFill="1" applyBorder="1" applyAlignment="1">
      <alignment horizontal="center"/>
    </xf>
    <xf numFmtId="0" fontId="19" fillId="3" borderId="2" xfId="3" applyNumberFormat="1" applyFont="1" applyFill="1" applyBorder="1" applyAlignment="1">
      <alignment horizontal="center"/>
    </xf>
    <xf numFmtId="0" fontId="19" fillId="3" borderId="47" xfId="3" applyNumberFormat="1" applyFont="1" applyFill="1" applyBorder="1" applyAlignment="1">
      <alignment horizontal="center"/>
    </xf>
    <xf numFmtId="49" fontId="19" fillId="0" borderId="2" xfId="3" applyNumberFormat="1" applyFont="1" applyBorder="1" applyAlignment="1">
      <alignment horizontal="center"/>
    </xf>
    <xf numFmtId="49" fontId="19" fillId="0" borderId="20" xfId="3" applyNumberFormat="1" applyFont="1" applyBorder="1" applyAlignment="1">
      <alignment horizontal="center"/>
    </xf>
    <xf numFmtId="0" fontId="19" fillId="3" borderId="21" xfId="3" applyNumberFormat="1" applyFont="1" applyFill="1" applyBorder="1" applyAlignment="1">
      <alignment horizontal="center"/>
    </xf>
    <xf numFmtId="0" fontId="19" fillId="3" borderId="27" xfId="3" applyNumberFormat="1" applyFont="1" applyFill="1" applyBorder="1" applyAlignment="1">
      <alignment horizontal="center"/>
    </xf>
    <xf numFmtId="0" fontId="19" fillId="3" borderId="39" xfId="3" applyNumberFormat="1" applyFont="1" applyFill="1" applyBorder="1" applyAlignment="1">
      <alignment horizontal="center"/>
    </xf>
    <xf numFmtId="4" fontId="19" fillId="2" borderId="21" xfId="3" applyNumberFormat="1" applyFont="1" applyFill="1" applyBorder="1" applyAlignment="1">
      <alignment horizontal="center"/>
    </xf>
    <xf numFmtId="4" fontId="19" fillId="2" borderId="27" xfId="3" applyNumberFormat="1" applyFont="1" applyFill="1" applyBorder="1" applyAlignment="1">
      <alignment horizontal="center"/>
    </xf>
    <xf numFmtId="4" fontId="19" fillId="2" borderId="3" xfId="3" applyNumberFormat="1" applyFont="1" applyFill="1" applyBorder="1" applyAlignment="1">
      <alignment horizontal="center"/>
    </xf>
    <xf numFmtId="0" fontId="18" fillId="0" borderId="0" xfId="3" applyNumberFormat="1" applyFont="1" applyBorder="1" applyAlignment="1">
      <alignment horizontal="left"/>
    </xf>
    <xf numFmtId="0" fontId="19" fillId="0" borderId="0" xfId="3" applyNumberFormat="1" applyFont="1" applyBorder="1" applyAlignment="1">
      <alignment horizontal="left"/>
    </xf>
    <xf numFmtId="0" fontId="30" fillId="2" borderId="1" xfId="0" applyFont="1" applyFill="1" applyBorder="1" applyAlignment="1">
      <alignment horizontal="center" vertical="center" wrapText="1"/>
    </xf>
    <xf numFmtId="0" fontId="30" fillId="2" borderId="1" xfId="0" applyFont="1" applyFill="1" applyBorder="1" applyAlignment="1">
      <alignment horizontal="center" vertical="top" wrapText="1"/>
    </xf>
    <xf numFmtId="0" fontId="30" fillId="2" borderId="1" xfId="0" applyFont="1" applyFill="1" applyBorder="1" applyAlignment="1">
      <alignment horizontal="center" vertical="top" wrapText="1"/>
    </xf>
    <xf numFmtId="0" fontId="19" fillId="0" borderId="0" xfId="3" applyNumberFormat="1" applyFont="1" applyBorder="1" applyAlignment="1">
      <alignment horizontal="left"/>
    </xf>
    <xf numFmtId="0" fontId="30" fillId="2" borderId="1" xfId="0" applyFont="1" applyFill="1" applyBorder="1" applyAlignment="1">
      <alignment horizontal="center" vertical="top" wrapText="1"/>
    </xf>
    <xf numFmtId="0" fontId="19" fillId="3" borderId="21" xfId="3" applyNumberFormat="1" applyFont="1" applyFill="1" applyBorder="1" applyAlignment="1">
      <alignment horizontal="center"/>
    </xf>
    <xf numFmtId="0" fontId="19" fillId="3" borderId="27" xfId="3" applyNumberFormat="1" applyFont="1" applyFill="1" applyBorder="1" applyAlignment="1">
      <alignment horizontal="center"/>
    </xf>
    <xf numFmtId="0" fontId="19" fillId="3" borderId="39" xfId="3" applyNumberFormat="1" applyFont="1" applyFill="1" applyBorder="1" applyAlignment="1">
      <alignment horizontal="center"/>
    </xf>
    <xf numFmtId="0" fontId="19" fillId="0" borderId="0" xfId="3" applyNumberFormat="1" applyFont="1" applyBorder="1" applyAlignment="1">
      <alignment horizontal="left"/>
    </xf>
    <xf numFmtId="0" fontId="19" fillId="0" borderId="0" xfId="3" applyNumberFormat="1" applyFont="1" applyBorder="1" applyAlignment="1">
      <alignment horizontal="left"/>
    </xf>
    <xf numFmtId="49" fontId="19" fillId="0" borderId="2" xfId="3" applyNumberFormat="1" applyFont="1" applyBorder="1" applyAlignment="1">
      <alignment horizontal="center"/>
    </xf>
    <xf numFmtId="49" fontId="19" fillId="0" borderId="20" xfId="3" applyNumberFormat="1" applyFont="1" applyBorder="1" applyAlignment="1">
      <alignment horizontal="center"/>
    </xf>
    <xf numFmtId="0" fontId="19" fillId="3" borderId="21" xfId="3" applyNumberFormat="1" applyFont="1" applyFill="1" applyBorder="1" applyAlignment="1">
      <alignment horizontal="center"/>
    </xf>
    <xf numFmtId="0" fontId="19" fillId="3" borderId="27" xfId="3" applyNumberFormat="1" applyFont="1" applyFill="1" applyBorder="1" applyAlignment="1">
      <alignment horizontal="center"/>
    </xf>
    <xf numFmtId="0" fontId="19" fillId="3" borderId="39" xfId="3" applyNumberFormat="1" applyFont="1" applyFill="1" applyBorder="1" applyAlignment="1">
      <alignment horizontal="center"/>
    </xf>
    <xf numFmtId="4" fontId="19" fillId="2" borderId="21" xfId="3" applyNumberFormat="1" applyFont="1" applyFill="1" applyBorder="1" applyAlignment="1">
      <alignment horizontal="center"/>
    </xf>
    <xf numFmtId="4" fontId="19" fillId="2" borderId="27" xfId="3" applyNumberFormat="1" applyFont="1" applyFill="1" applyBorder="1" applyAlignment="1">
      <alignment horizontal="center"/>
    </xf>
    <xf numFmtId="4" fontId="19" fillId="2" borderId="3" xfId="3" applyNumberFormat="1" applyFont="1" applyFill="1" applyBorder="1" applyAlignment="1">
      <alignment horizontal="center"/>
    </xf>
    <xf numFmtId="0" fontId="19" fillId="0" borderId="0" xfId="3" applyNumberFormat="1" applyFont="1" applyBorder="1" applyAlignment="1">
      <alignment horizontal="left"/>
    </xf>
    <xf numFmtId="0" fontId="30" fillId="2" borderId="21" xfId="0" applyFont="1" applyFill="1" applyBorder="1" applyAlignment="1">
      <alignment horizontal="center" vertical="top" wrapText="1"/>
    </xf>
    <xf numFmtId="0" fontId="34" fillId="2" borderId="3" xfId="0" applyFont="1" applyFill="1" applyBorder="1" applyAlignment="1">
      <alignment horizontal="center" vertical="top" wrapText="1"/>
    </xf>
    <xf numFmtId="4" fontId="30" fillId="2" borderId="0" xfId="0" applyNumberFormat="1" applyFont="1" applyFill="1" applyBorder="1" applyAlignment="1">
      <alignment horizontal="center" vertical="top" wrapText="1"/>
    </xf>
    <xf numFmtId="0" fontId="30" fillId="2" borderId="0" xfId="0" applyFont="1" applyFill="1" applyBorder="1" applyAlignment="1">
      <alignment horizontal="center" vertical="top" wrapText="1"/>
    </xf>
    <xf numFmtId="4" fontId="30" fillId="2" borderId="1" xfId="0" applyNumberFormat="1" applyFont="1" applyFill="1" applyBorder="1" applyAlignment="1">
      <alignment horizontal="center" vertical="top" wrapText="1"/>
    </xf>
    <xf numFmtId="0" fontId="30" fillId="2" borderId="21" xfId="0" applyFont="1" applyFill="1" applyBorder="1" applyAlignment="1">
      <alignment horizontal="left" wrapText="1"/>
    </xf>
    <xf numFmtId="0" fontId="34" fillId="2" borderId="27" xfId="0" applyFont="1" applyFill="1" applyBorder="1" applyAlignment="1">
      <alignment horizontal="left" wrapText="1"/>
    </xf>
    <xf numFmtId="0" fontId="34" fillId="2" borderId="3" xfId="0" applyFont="1" applyFill="1" applyBorder="1" applyAlignment="1">
      <alignment horizontal="left" wrapText="1"/>
    </xf>
    <xf numFmtId="0" fontId="30" fillId="2" borderId="1" xfId="0" applyFont="1" applyFill="1" applyBorder="1" applyAlignment="1">
      <alignment horizontal="center" vertical="top" wrapText="1"/>
    </xf>
    <xf numFmtId="0" fontId="30" fillId="2" borderId="21" xfId="0" applyFont="1" applyFill="1" applyBorder="1" applyAlignment="1">
      <alignment horizontal="center" vertical="center" wrapText="1"/>
    </xf>
    <xf numFmtId="0" fontId="34" fillId="2" borderId="35" xfId="0" applyFont="1" applyFill="1" applyBorder="1" applyAlignment="1">
      <alignment horizontal="center" wrapText="1"/>
    </xf>
    <xf numFmtId="0" fontId="34" fillId="2" borderId="22" xfId="0" applyFont="1" applyFill="1" applyBorder="1" applyAlignment="1">
      <alignment horizontal="center" wrapText="1"/>
    </xf>
    <xf numFmtId="0" fontId="30" fillId="2" borderId="1" xfId="0" applyFont="1" applyFill="1" applyBorder="1" applyAlignment="1">
      <alignment horizontal="center" vertical="center" wrapText="1"/>
    </xf>
    <xf numFmtId="0" fontId="34" fillId="2" borderId="3" xfId="0" applyFont="1" applyFill="1" applyBorder="1" applyAlignment="1">
      <alignment horizontal="center" vertical="center" wrapText="1"/>
    </xf>
    <xf numFmtId="0" fontId="29" fillId="2" borderId="0" xfId="0" applyFont="1" applyFill="1" applyBorder="1" applyAlignment="1">
      <alignment horizontal="left" vertical="top" wrapText="1"/>
    </xf>
    <xf numFmtId="0" fontId="29" fillId="2" borderId="0" xfId="0" applyFont="1" applyFill="1" applyAlignment="1">
      <alignment vertical="top" wrapText="1"/>
    </xf>
    <xf numFmtId="2" fontId="30" fillId="2" borderId="1" xfId="0" applyNumberFormat="1" applyFont="1" applyFill="1" applyBorder="1" applyAlignment="1">
      <alignment horizontal="center" vertical="top" wrapText="1"/>
    </xf>
    <xf numFmtId="4" fontId="29" fillId="2" borderId="21" xfId="0" applyNumberFormat="1" applyFont="1" applyFill="1" applyBorder="1" applyAlignment="1">
      <alignment horizontal="center" wrapText="1"/>
    </xf>
    <xf numFmtId="4" fontId="29" fillId="2" borderId="3" xfId="0" applyNumberFormat="1" applyFont="1" applyFill="1" applyBorder="1" applyAlignment="1">
      <alignment horizontal="center" wrapText="1"/>
    </xf>
    <xf numFmtId="49" fontId="19" fillId="0" borderId="2" xfId="3" applyNumberFormat="1" applyFont="1" applyBorder="1" applyAlignment="1">
      <alignment horizontal="center"/>
    </xf>
    <xf numFmtId="49" fontId="19" fillId="0" borderId="20" xfId="3" applyNumberFormat="1" applyFont="1" applyBorder="1" applyAlignment="1">
      <alignment horizontal="center"/>
    </xf>
    <xf numFmtId="0" fontId="19" fillId="3" borderId="21" xfId="3" applyNumberFormat="1" applyFont="1" applyFill="1" applyBorder="1" applyAlignment="1">
      <alignment horizontal="center"/>
    </xf>
    <xf numFmtId="0" fontId="19" fillId="3" borderId="27" xfId="3" applyNumberFormat="1" applyFont="1" applyFill="1" applyBorder="1" applyAlignment="1">
      <alignment horizontal="center"/>
    </xf>
    <xf numFmtId="0" fontId="19" fillId="3" borderId="39" xfId="3" applyNumberFormat="1" applyFont="1" applyFill="1" applyBorder="1" applyAlignment="1">
      <alignment horizontal="center"/>
    </xf>
    <xf numFmtId="4" fontId="19" fillId="2" borderId="21" xfId="3" applyNumberFormat="1" applyFont="1" applyFill="1" applyBorder="1" applyAlignment="1">
      <alignment horizontal="center"/>
    </xf>
    <xf numFmtId="4" fontId="19" fillId="2" borderId="27" xfId="3" applyNumberFormat="1" applyFont="1" applyFill="1" applyBorder="1" applyAlignment="1">
      <alignment horizontal="center"/>
    </xf>
    <xf numFmtId="4" fontId="19" fillId="2" borderId="3" xfId="3" applyNumberFormat="1" applyFont="1" applyFill="1" applyBorder="1" applyAlignment="1">
      <alignment horizontal="center"/>
    </xf>
    <xf numFmtId="0" fontId="19" fillId="3" borderId="43" xfId="3" applyNumberFormat="1" applyFont="1" applyFill="1" applyBorder="1" applyAlignment="1">
      <alignment horizontal="center"/>
    </xf>
    <xf numFmtId="0" fontId="19" fillId="3" borderId="2" xfId="3" applyNumberFormat="1" applyFont="1" applyFill="1" applyBorder="1" applyAlignment="1">
      <alignment horizontal="center"/>
    </xf>
    <xf numFmtId="0" fontId="19" fillId="3" borderId="47" xfId="3" applyNumberFormat="1" applyFont="1" applyFill="1" applyBorder="1" applyAlignment="1">
      <alignment horizontal="center"/>
    </xf>
    <xf numFmtId="0" fontId="19" fillId="0" borderId="0" xfId="3" applyNumberFormat="1" applyFont="1" applyBorder="1" applyAlignment="1">
      <alignment horizontal="left"/>
    </xf>
    <xf numFmtId="49" fontId="19" fillId="0" borderId="2" xfId="3" applyNumberFormat="1" applyFont="1" applyBorder="1" applyAlignment="1">
      <alignment horizontal="center"/>
    </xf>
    <xf numFmtId="49" fontId="19" fillId="0" borderId="20" xfId="3" applyNumberFormat="1" applyFont="1" applyBorder="1" applyAlignment="1">
      <alignment horizontal="center"/>
    </xf>
    <xf numFmtId="0" fontId="19" fillId="3" borderId="21" xfId="3" applyNumberFormat="1" applyFont="1" applyFill="1" applyBorder="1" applyAlignment="1">
      <alignment horizontal="center"/>
    </xf>
    <xf numFmtId="0" fontId="19" fillId="3" borderId="27" xfId="3" applyNumberFormat="1" applyFont="1" applyFill="1" applyBorder="1" applyAlignment="1">
      <alignment horizontal="center"/>
    </xf>
    <xf numFmtId="0" fontId="19" fillId="3" borderId="39" xfId="3" applyNumberFormat="1" applyFont="1" applyFill="1" applyBorder="1" applyAlignment="1">
      <alignment horizontal="center"/>
    </xf>
    <xf numFmtId="0" fontId="19" fillId="0" borderId="0" xfId="3" applyNumberFormat="1" applyFont="1" applyBorder="1" applyAlignment="1">
      <alignment horizontal="left"/>
    </xf>
    <xf numFmtId="0" fontId="30" fillId="2" borderId="1" xfId="0" applyFont="1" applyFill="1" applyBorder="1" applyAlignment="1">
      <alignment horizontal="center" vertical="top" wrapText="1"/>
    </xf>
    <xf numFmtId="4" fontId="30" fillId="2" borderId="1" xfId="0" applyNumberFormat="1" applyFont="1" applyFill="1" applyBorder="1" applyAlignment="1">
      <alignment horizontal="center" vertical="top" wrapText="1"/>
    </xf>
    <xf numFmtId="0" fontId="30" fillId="2" borderId="0" xfId="0" applyFont="1" applyFill="1" applyAlignment="1">
      <alignment horizontal="left"/>
    </xf>
    <xf numFmtId="0" fontId="30" fillId="2" borderId="0" xfId="0" applyFont="1" applyFill="1" applyAlignment="1"/>
    <xf numFmtId="4" fontId="30" fillId="2" borderId="0" xfId="0" applyNumberFormat="1" applyFont="1" applyFill="1" applyBorder="1" applyAlignment="1">
      <alignment horizontal="center" vertical="top" wrapText="1"/>
    </xf>
    <xf numFmtId="0" fontId="30" fillId="2" borderId="0" xfId="0" applyFont="1" applyFill="1" applyBorder="1" applyAlignment="1">
      <alignment horizontal="center" vertical="top" wrapText="1"/>
    </xf>
    <xf numFmtId="0" fontId="30" fillId="2" borderId="1" xfId="0" applyFont="1" applyFill="1" applyBorder="1" applyAlignment="1">
      <alignment horizontal="center" vertical="center" wrapText="1"/>
    </xf>
    <xf numFmtId="0" fontId="30" fillId="2" borderId="1" xfId="0" applyFont="1" applyFill="1" applyBorder="1" applyAlignment="1">
      <alignment horizontal="left" vertical="center" wrapText="1"/>
    </xf>
    <xf numFmtId="0" fontId="29" fillId="2" borderId="0" xfId="0" applyFont="1" applyFill="1" applyBorder="1" applyAlignment="1">
      <alignment horizontal="left" vertical="top" wrapText="1"/>
    </xf>
    <xf numFmtId="0" fontId="29" fillId="2" borderId="0" xfId="0" applyFont="1" applyFill="1" applyAlignment="1">
      <alignment vertical="top" wrapText="1"/>
    </xf>
    <xf numFmtId="0" fontId="30" fillId="2" borderId="0" xfId="0" applyFont="1" applyFill="1" applyAlignment="1">
      <alignment horizontal="center" wrapText="1"/>
    </xf>
    <xf numFmtId="4" fontId="29" fillId="2" borderId="21" xfId="0" applyNumberFormat="1" applyFont="1" applyFill="1" applyBorder="1" applyAlignment="1">
      <alignment horizontal="center" wrapText="1"/>
    </xf>
    <xf numFmtId="4" fontId="29" fillId="2" borderId="3" xfId="0" applyNumberFormat="1" applyFont="1" applyFill="1" applyBorder="1" applyAlignment="1">
      <alignment horizontal="center" wrapText="1"/>
    </xf>
    <xf numFmtId="0" fontId="30" fillId="2" borderId="1" xfId="0" applyFont="1" applyFill="1" applyBorder="1" applyAlignment="1">
      <alignment horizontal="center" wrapText="1"/>
    </xf>
    <xf numFmtId="49" fontId="19" fillId="0" borderId="2" xfId="3" applyNumberFormat="1" applyFont="1" applyBorder="1" applyAlignment="1">
      <alignment horizontal="center"/>
    </xf>
    <xf numFmtId="49" fontId="19" fillId="0" borderId="20" xfId="3" applyNumberFormat="1" applyFont="1" applyBorder="1" applyAlignment="1">
      <alignment horizontal="center"/>
    </xf>
    <xf numFmtId="49" fontId="19" fillId="0" borderId="27" xfId="3" applyNumberFormat="1" applyFont="1" applyBorder="1" applyAlignment="1">
      <alignment horizontal="center"/>
    </xf>
    <xf numFmtId="49" fontId="19" fillId="0" borderId="3" xfId="3" applyNumberFormat="1" applyFont="1" applyBorder="1" applyAlignment="1">
      <alignment horizontal="center"/>
    </xf>
    <xf numFmtId="0" fontId="19" fillId="3" borderId="21" xfId="3" applyNumberFormat="1" applyFont="1" applyFill="1" applyBorder="1" applyAlignment="1">
      <alignment horizontal="center"/>
    </xf>
    <xf numFmtId="0" fontId="19" fillId="3" borderId="27" xfId="3" applyNumberFormat="1" applyFont="1" applyFill="1" applyBorder="1" applyAlignment="1">
      <alignment horizontal="center"/>
    </xf>
    <xf numFmtId="0" fontId="19" fillId="3" borderId="39" xfId="3" applyNumberFormat="1" applyFont="1" applyFill="1" applyBorder="1" applyAlignment="1">
      <alignment horizontal="center"/>
    </xf>
    <xf numFmtId="4" fontId="19" fillId="2" borderId="21" xfId="3" applyNumberFormat="1" applyFont="1" applyFill="1" applyBorder="1" applyAlignment="1">
      <alignment horizontal="center"/>
    </xf>
    <xf numFmtId="4" fontId="19" fillId="2" borderId="27" xfId="3" applyNumberFormat="1" applyFont="1" applyFill="1" applyBorder="1" applyAlignment="1">
      <alignment horizontal="center"/>
    </xf>
    <xf numFmtId="4" fontId="19" fillId="2" borderId="3" xfId="3" applyNumberFormat="1" applyFont="1" applyFill="1" applyBorder="1" applyAlignment="1">
      <alignment horizontal="center"/>
    </xf>
    <xf numFmtId="0" fontId="19" fillId="0" borderId="21" xfId="3" applyNumberFormat="1" applyFont="1" applyBorder="1" applyAlignment="1">
      <alignment horizontal="center"/>
    </xf>
    <xf numFmtId="0" fontId="19" fillId="0" borderId="27" xfId="3" applyNumberFormat="1" applyFont="1" applyBorder="1" applyAlignment="1">
      <alignment horizontal="center"/>
    </xf>
    <xf numFmtId="0" fontId="19" fillId="0" borderId="39" xfId="3" applyNumberFormat="1" applyFont="1" applyBorder="1" applyAlignment="1">
      <alignment horizontal="center"/>
    </xf>
    <xf numFmtId="0" fontId="19" fillId="0" borderId="0" xfId="3" applyNumberFormat="1" applyFont="1" applyBorder="1" applyAlignment="1">
      <alignment horizontal="left"/>
    </xf>
    <xf numFmtId="0" fontId="30" fillId="2" borderId="1" xfId="0" applyFont="1" applyFill="1" applyBorder="1" applyAlignment="1">
      <alignment horizontal="center" vertical="top" wrapText="1"/>
    </xf>
    <xf numFmtId="4" fontId="30" fillId="2" borderId="1" xfId="0" applyNumberFormat="1" applyFont="1" applyFill="1" applyBorder="1" applyAlignment="1">
      <alignment horizontal="center" vertical="top" wrapText="1"/>
    </xf>
    <xf numFmtId="0" fontId="34" fillId="2" borderId="3" xfId="0" applyFont="1" applyFill="1" applyBorder="1" applyAlignment="1">
      <alignment horizontal="center" vertical="top" wrapText="1"/>
    </xf>
    <xf numFmtId="0" fontId="30" fillId="2" borderId="21" xfId="0" applyFont="1" applyFill="1" applyBorder="1" applyAlignment="1">
      <alignment horizontal="center" vertical="top" wrapText="1"/>
    </xf>
    <xf numFmtId="0" fontId="34" fillId="2" borderId="35" xfId="0" applyFont="1" applyFill="1" applyBorder="1" applyAlignment="1">
      <alignment horizontal="center" wrapText="1"/>
    </xf>
    <xf numFmtId="0" fontId="34" fillId="2" borderId="22" xfId="0" applyFont="1" applyFill="1" applyBorder="1" applyAlignment="1">
      <alignment horizontal="center" wrapText="1"/>
    </xf>
    <xf numFmtId="4" fontId="19" fillId="2" borderId="27" xfId="3" applyNumberFormat="1" applyFont="1" applyFill="1" applyBorder="1" applyAlignment="1"/>
    <xf numFmtId="4" fontId="19" fillId="2" borderId="3" xfId="3" applyNumberFormat="1" applyFont="1" applyFill="1" applyBorder="1" applyAlignment="1"/>
    <xf numFmtId="49" fontId="19" fillId="0" borderId="2" xfId="3" applyNumberFormat="1" applyFont="1" applyBorder="1" applyAlignment="1">
      <alignment horizontal="center"/>
    </xf>
    <xf numFmtId="49" fontId="19" fillId="0" borderId="20" xfId="3" applyNumberFormat="1" applyFont="1" applyBorder="1" applyAlignment="1">
      <alignment horizontal="center"/>
    </xf>
    <xf numFmtId="0" fontId="19" fillId="3" borderId="21" xfId="3" applyNumberFormat="1" applyFont="1" applyFill="1" applyBorder="1" applyAlignment="1">
      <alignment horizontal="center"/>
    </xf>
    <xf numFmtId="0" fontId="19" fillId="3" borderId="27" xfId="3" applyNumberFormat="1" applyFont="1" applyFill="1" applyBorder="1" applyAlignment="1">
      <alignment horizontal="center"/>
    </xf>
    <xf numFmtId="0" fontId="19" fillId="3" borderId="39" xfId="3" applyNumberFormat="1" applyFont="1" applyFill="1" applyBorder="1" applyAlignment="1">
      <alignment horizontal="center"/>
    </xf>
    <xf numFmtId="4" fontId="19" fillId="2" borderId="21" xfId="3" applyNumberFormat="1" applyFont="1" applyFill="1" applyBorder="1" applyAlignment="1">
      <alignment horizontal="center"/>
    </xf>
    <xf numFmtId="4" fontId="19" fillId="2" borderId="27" xfId="3" applyNumberFormat="1" applyFont="1" applyFill="1" applyBorder="1" applyAlignment="1">
      <alignment horizontal="center"/>
    </xf>
    <xf numFmtId="4" fontId="19" fillId="2" borderId="3" xfId="3" applyNumberFormat="1" applyFont="1" applyFill="1" applyBorder="1" applyAlignment="1">
      <alignment horizontal="center"/>
    </xf>
    <xf numFmtId="0" fontId="19" fillId="0" borderId="0" xfId="3" applyNumberFormat="1" applyFont="1" applyBorder="1" applyAlignment="1">
      <alignment horizontal="left"/>
    </xf>
    <xf numFmtId="0" fontId="34" fillId="2" borderId="3" xfId="0" applyFont="1" applyFill="1" applyBorder="1" applyAlignment="1">
      <alignment horizontal="center" vertical="top" wrapText="1"/>
    </xf>
    <xf numFmtId="0" fontId="30" fillId="2" borderId="1" xfId="0" applyFont="1" applyFill="1" applyBorder="1" applyAlignment="1">
      <alignment horizontal="center" vertical="top" wrapText="1"/>
    </xf>
    <xf numFmtId="0" fontId="30" fillId="2" borderId="21" xfId="0" applyFont="1" applyFill="1" applyBorder="1" applyAlignment="1">
      <alignment horizontal="center" vertical="top" wrapText="1"/>
    </xf>
    <xf numFmtId="0" fontId="19" fillId="3" borderId="27" xfId="3" applyNumberFormat="1" applyFont="1" applyFill="1" applyBorder="1" applyAlignment="1">
      <alignment horizontal="center"/>
    </xf>
    <xf numFmtId="0" fontId="19" fillId="3" borderId="39" xfId="3" applyNumberFormat="1" applyFont="1" applyFill="1" applyBorder="1" applyAlignment="1">
      <alignment horizontal="center"/>
    </xf>
    <xf numFmtId="0" fontId="30" fillId="2" borderId="21" xfId="0" applyFont="1" applyFill="1" applyBorder="1" applyAlignment="1">
      <alignment horizontal="left" wrapText="1"/>
    </xf>
    <xf numFmtId="0" fontId="30" fillId="2" borderId="27" xfId="0" applyFont="1" applyFill="1" applyBorder="1" applyAlignment="1">
      <alignment horizontal="left" wrapText="1"/>
    </xf>
    <xf numFmtId="0" fontId="30" fillId="2" borderId="3" xfId="0" applyFont="1" applyFill="1" applyBorder="1" applyAlignment="1">
      <alignment horizontal="left" wrapText="1"/>
    </xf>
    <xf numFmtId="0" fontId="30" fillId="2" borderId="21" xfId="0" applyFont="1" applyFill="1" applyBorder="1" applyAlignment="1">
      <alignment horizontal="center" vertical="top" wrapText="1"/>
    </xf>
    <xf numFmtId="0" fontId="30" fillId="2" borderId="1" xfId="0" applyFont="1" applyFill="1" applyBorder="1" applyAlignment="1">
      <alignment horizontal="center" vertical="top" wrapText="1"/>
    </xf>
    <xf numFmtId="0" fontId="34" fillId="2" borderId="3" xfId="0" applyFont="1" applyFill="1" applyBorder="1" applyAlignment="1">
      <alignment horizontal="center" vertical="top" wrapText="1"/>
    </xf>
    <xf numFmtId="0" fontId="29" fillId="2" borderId="0" xfId="0" applyFont="1" applyFill="1" applyBorder="1" applyAlignment="1">
      <alignment horizontal="left" vertical="top" wrapText="1"/>
    </xf>
    <xf numFmtId="0" fontId="29" fillId="2" borderId="0" xfId="0" applyFont="1" applyFill="1" applyAlignment="1">
      <alignment vertical="top" wrapText="1"/>
    </xf>
    <xf numFmtId="0" fontId="30" fillId="2" borderId="21" xfId="0" applyFont="1" applyFill="1" applyBorder="1" applyAlignment="1">
      <alignment horizontal="left" wrapText="1"/>
    </xf>
    <xf numFmtId="0" fontId="30" fillId="2" borderId="27" xfId="0" applyFont="1" applyFill="1" applyBorder="1" applyAlignment="1">
      <alignment horizontal="left" wrapText="1"/>
    </xf>
    <xf numFmtId="0" fontId="30" fillId="2" borderId="3" xfId="0" applyFont="1" applyFill="1" applyBorder="1" applyAlignment="1">
      <alignment horizontal="left" wrapText="1"/>
    </xf>
    <xf numFmtId="0" fontId="34" fillId="2" borderId="3" xfId="0" applyFont="1" applyFill="1" applyBorder="1" applyAlignment="1">
      <alignment horizontal="center" vertical="top" wrapText="1"/>
    </xf>
    <xf numFmtId="0" fontId="30" fillId="2" borderId="1" xfId="0" applyFont="1" applyFill="1" applyBorder="1" applyAlignment="1">
      <alignment horizontal="center" vertical="top" wrapText="1"/>
    </xf>
    <xf numFmtId="0" fontId="30" fillId="2" borderId="21" xfId="0" applyFont="1" applyFill="1" applyBorder="1" applyAlignment="1">
      <alignment horizontal="center" vertical="top" wrapText="1"/>
    </xf>
    <xf numFmtId="4" fontId="19" fillId="0" borderId="27" xfId="3" applyNumberFormat="1" applyFont="1" applyBorder="1" applyAlignment="1"/>
    <xf numFmtId="49" fontId="19" fillId="0" borderId="27" xfId="3" applyNumberFormat="1" applyFont="1" applyBorder="1" applyAlignment="1">
      <alignment horizontal="center"/>
    </xf>
    <xf numFmtId="0" fontId="18" fillId="0" borderId="0" xfId="3" applyNumberFormat="1" applyFont="1" applyBorder="1" applyAlignment="1">
      <alignment horizontal="left"/>
    </xf>
    <xf numFmtId="49" fontId="19" fillId="0" borderId="3" xfId="3" applyNumberFormat="1" applyFont="1" applyBorder="1" applyAlignment="1">
      <alignment horizontal="center"/>
    </xf>
    <xf numFmtId="0" fontId="19" fillId="0" borderId="21" xfId="3" applyNumberFormat="1" applyFont="1" applyBorder="1" applyAlignment="1">
      <alignment horizontal="center"/>
    </xf>
    <xf numFmtId="0" fontId="19" fillId="0" borderId="27" xfId="3" applyNumberFormat="1" applyFont="1" applyBorder="1" applyAlignment="1">
      <alignment horizontal="center"/>
    </xf>
    <xf numFmtId="0" fontId="19" fillId="0" borderId="39" xfId="3" applyNumberFormat="1" applyFont="1" applyBorder="1" applyAlignment="1">
      <alignment horizontal="center"/>
    </xf>
    <xf numFmtId="49" fontId="19" fillId="0" borderId="2" xfId="3" applyNumberFormat="1" applyFont="1" applyBorder="1" applyAlignment="1">
      <alignment horizontal="center"/>
    </xf>
    <xf numFmtId="49" fontId="19" fillId="0" borderId="20" xfId="3" applyNumberFormat="1" applyFont="1" applyBorder="1" applyAlignment="1">
      <alignment horizontal="center"/>
    </xf>
    <xf numFmtId="0" fontId="19" fillId="3" borderId="21" xfId="3" applyNumberFormat="1" applyFont="1" applyFill="1" applyBorder="1" applyAlignment="1">
      <alignment horizontal="center"/>
    </xf>
    <xf numFmtId="0" fontId="19" fillId="3" borderId="27" xfId="3" applyNumberFormat="1" applyFont="1" applyFill="1" applyBorder="1" applyAlignment="1">
      <alignment horizontal="center"/>
    </xf>
    <xf numFmtId="0" fontId="19" fillId="3" borderId="39" xfId="3" applyNumberFormat="1" applyFont="1" applyFill="1" applyBorder="1" applyAlignment="1">
      <alignment horizontal="center"/>
    </xf>
    <xf numFmtId="4" fontId="19" fillId="2" borderId="21" xfId="3" applyNumberFormat="1" applyFont="1" applyFill="1" applyBorder="1" applyAlignment="1">
      <alignment horizontal="center"/>
    </xf>
    <xf numFmtId="4" fontId="19" fillId="2" borderId="27" xfId="3" applyNumberFormat="1" applyFont="1" applyFill="1" applyBorder="1" applyAlignment="1">
      <alignment horizontal="center"/>
    </xf>
    <xf numFmtId="4" fontId="19" fillId="2" borderId="3" xfId="3" applyNumberFormat="1" applyFont="1" applyFill="1" applyBorder="1" applyAlignment="1">
      <alignment horizontal="center"/>
    </xf>
    <xf numFmtId="0" fontId="19" fillId="3" borderId="43" xfId="3" applyNumberFormat="1" applyFont="1" applyFill="1" applyBorder="1" applyAlignment="1">
      <alignment horizontal="center"/>
    </xf>
    <xf numFmtId="0" fontId="19" fillId="3" borderId="2" xfId="3" applyNumberFormat="1" applyFont="1" applyFill="1" applyBorder="1" applyAlignment="1">
      <alignment horizontal="center"/>
    </xf>
    <xf numFmtId="0" fontId="19" fillId="3" borderId="47" xfId="3" applyNumberFormat="1" applyFont="1" applyFill="1" applyBorder="1" applyAlignment="1">
      <alignment horizontal="center"/>
    </xf>
    <xf numFmtId="0" fontId="19" fillId="0" borderId="0" xfId="3" applyNumberFormat="1" applyFont="1" applyBorder="1" applyAlignment="1">
      <alignment horizontal="left"/>
    </xf>
    <xf numFmtId="49" fontId="19" fillId="0" borderId="2" xfId="3" applyNumberFormat="1" applyFont="1" applyBorder="1" applyAlignment="1">
      <alignment horizontal="center"/>
    </xf>
    <xf numFmtId="49" fontId="19" fillId="0" borderId="20" xfId="3" applyNumberFormat="1" applyFont="1" applyBorder="1" applyAlignment="1">
      <alignment horizontal="center"/>
    </xf>
    <xf numFmtId="0" fontId="19" fillId="3" borderId="21" xfId="3" applyNumberFormat="1" applyFont="1" applyFill="1" applyBorder="1" applyAlignment="1">
      <alignment horizontal="center"/>
    </xf>
    <xf numFmtId="0" fontId="19" fillId="3" borderId="27" xfId="3" applyNumberFormat="1" applyFont="1" applyFill="1" applyBorder="1" applyAlignment="1">
      <alignment horizontal="center"/>
    </xf>
    <xf numFmtId="0" fontId="19" fillId="3" borderId="39" xfId="3" applyNumberFormat="1" applyFont="1" applyFill="1" applyBorder="1" applyAlignment="1">
      <alignment horizontal="center"/>
    </xf>
    <xf numFmtId="4" fontId="19" fillId="2" borderId="21" xfId="3" applyNumberFormat="1" applyFont="1" applyFill="1" applyBorder="1" applyAlignment="1">
      <alignment horizontal="center"/>
    </xf>
    <xf numFmtId="4" fontId="19" fillId="2" borderId="27" xfId="3" applyNumberFormat="1" applyFont="1" applyFill="1" applyBorder="1" applyAlignment="1">
      <alignment horizontal="center"/>
    </xf>
    <xf numFmtId="4" fontId="19" fillId="2" borderId="3" xfId="3" applyNumberFormat="1" applyFont="1" applyFill="1" applyBorder="1" applyAlignment="1">
      <alignment horizontal="center"/>
    </xf>
    <xf numFmtId="4" fontId="19" fillId="0" borderId="21" xfId="3" applyNumberFormat="1" applyFont="1" applyBorder="1" applyAlignment="1">
      <alignment horizontal="center"/>
    </xf>
    <xf numFmtId="4" fontId="19" fillId="0" borderId="27" xfId="3" applyNumberFormat="1" applyFont="1" applyBorder="1" applyAlignment="1">
      <alignment horizontal="center"/>
    </xf>
    <xf numFmtId="4" fontId="19" fillId="0" borderId="3" xfId="3" applyNumberFormat="1" applyFont="1" applyBorder="1" applyAlignment="1">
      <alignment horizontal="center"/>
    </xf>
    <xf numFmtId="0" fontId="19" fillId="0" borderId="0" xfId="3" applyNumberFormat="1" applyFont="1" applyBorder="1" applyAlignment="1">
      <alignment horizontal="left"/>
    </xf>
    <xf numFmtId="0" fontId="30" fillId="2" borderId="1" xfId="0" applyFont="1" applyFill="1" applyBorder="1" applyAlignment="1">
      <alignment horizontal="center" vertical="top" wrapText="1"/>
    </xf>
    <xf numFmtId="0" fontId="34" fillId="2" borderId="35" xfId="0" applyFont="1" applyFill="1" applyBorder="1" applyAlignment="1">
      <alignment horizontal="center" wrapText="1"/>
    </xf>
    <xf numFmtId="0" fontId="34" fillId="2" borderId="22" xfId="0" applyFont="1" applyFill="1" applyBorder="1" applyAlignment="1">
      <alignment horizontal="center" wrapText="1"/>
    </xf>
    <xf numFmtId="0" fontId="30" fillId="2" borderId="1" xfId="0" applyFont="1" applyFill="1" applyBorder="1" applyAlignment="1">
      <alignment horizontal="center" vertical="top" wrapText="1"/>
    </xf>
    <xf numFmtId="4" fontId="30" fillId="2" borderId="0" xfId="0" applyNumberFormat="1" applyFont="1" applyFill="1" applyBorder="1" applyAlignment="1">
      <alignment horizontal="center" vertical="top" wrapText="1"/>
    </xf>
    <xf numFmtId="0" fontId="30" fillId="2" borderId="0" xfId="0" applyFont="1" applyFill="1" applyBorder="1" applyAlignment="1">
      <alignment horizontal="center" vertical="top" wrapText="1"/>
    </xf>
    <xf numFmtId="49" fontId="19" fillId="0" borderId="27" xfId="3" applyNumberFormat="1" applyFont="1" applyBorder="1" applyAlignment="1">
      <alignment horizontal="center"/>
    </xf>
    <xf numFmtId="49" fontId="19" fillId="0" borderId="3" xfId="3" applyNumberFormat="1" applyFont="1" applyBorder="1" applyAlignment="1">
      <alignment horizontal="center"/>
    </xf>
    <xf numFmtId="0" fontId="19" fillId="3" borderId="21" xfId="3" applyNumberFormat="1" applyFont="1" applyFill="1" applyBorder="1" applyAlignment="1">
      <alignment horizontal="center"/>
    </xf>
    <xf numFmtId="0" fontId="19" fillId="3" borderId="27" xfId="3" applyNumberFormat="1" applyFont="1" applyFill="1" applyBorder="1" applyAlignment="1">
      <alignment horizontal="center"/>
    </xf>
    <xf numFmtId="0" fontId="19" fillId="3" borderId="39" xfId="3" applyNumberFormat="1" applyFont="1" applyFill="1" applyBorder="1" applyAlignment="1">
      <alignment horizontal="center"/>
    </xf>
    <xf numFmtId="0" fontId="19" fillId="0" borderId="21" xfId="3" applyNumberFormat="1" applyFont="1" applyBorder="1" applyAlignment="1">
      <alignment horizontal="center"/>
    </xf>
    <xf numFmtId="0" fontId="19" fillId="0" borderId="27" xfId="3" applyNumberFormat="1" applyFont="1" applyBorder="1" applyAlignment="1">
      <alignment horizontal="center"/>
    </xf>
    <xf numFmtId="0" fontId="19" fillId="0" borderId="39" xfId="3" applyNumberFormat="1" applyFont="1" applyBorder="1" applyAlignment="1">
      <alignment horizontal="center"/>
    </xf>
    <xf numFmtId="0" fontId="19" fillId="0" borderId="0" xfId="3" applyNumberFormat="1" applyFont="1" applyBorder="1" applyAlignment="1">
      <alignment horizontal="left"/>
    </xf>
    <xf numFmtId="0" fontId="19" fillId="0" borderId="27" xfId="3" applyNumberFormat="1" applyFont="1" applyBorder="1" applyAlignment="1">
      <alignment horizontal="left" vertical="top" wrapText="1"/>
    </xf>
    <xf numFmtId="0" fontId="19" fillId="0" borderId="27" xfId="3" applyNumberFormat="1" applyFont="1" applyBorder="1" applyAlignment="1">
      <alignment horizontal="left" vertical="top"/>
    </xf>
    <xf numFmtId="0" fontId="19" fillId="0" borderId="21" xfId="3" applyNumberFormat="1" applyFont="1" applyBorder="1" applyAlignment="1">
      <alignment horizontal="center"/>
    </xf>
    <xf numFmtId="0" fontId="19" fillId="0" borderId="27" xfId="3" applyNumberFormat="1" applyFont="1" applyBorder="1" applyAlignment="1">
      <alignment horizontal="center"/>
    </xf>
    <xf numFmtId="0" fontId="19" fillId="0" borderId="39" xfId="3" applyNumberFormat="1" applyFont="1" applyBorder="1" applyAlignment="1">
      <alignment horizontal="center"/>
    </xf>
    <xf numFmtId="49" fontId="19" fillId="0" borderId="38" xfId="3" applyNumberFormat="1" applyFont="1" applyBorder="1" applyAlignment="1">
      <alignment horizontal="center"/>
    </xf>
    <xf numFmtId="49" fontId="19" fillId="0" borderId="27" xfId="3" applyNumberFormat="1" applyFont="1" applyBorder="1" applyAlignment="1">
      <alignment horizontal="center"/>
    </xf>
    <xf numFmtId="49" fontId="19" fillId="0" borderId="3" xfId="3" applyNumberFormat="1" applyFont="1" applyBorder="1" applyAlignment="1">
      <alignment horizontal="center"/>
    </xf>
    <xf numFmtId="49" fontId="19" fillId="0" borderId="21" xfId="3" applyNumberFormat="1" applyFont="1" applyBorder="1" applyAlignment="1">
      <alignment horizontal="center"/>
    </xf>
    <xf numFmtId="4" fontId="19" fillId="0" borderId="21" xfId="3" applyNumberFormat="1" applyFont="1" applyBorder="1" applyAlignment="1">
      <alignment horizontal="center"/>
    </xf>
    <xf numFmtId="4" fontId="19" fillId="0" borderId="27" xfId="3" applyNumberFormat="1" applyFont="1" applyBorder="1" applyAlignment="1">
      <alignment horizontal="center"/>
    </xf>
    <xf numFmtId="4" fontId="19" fillId="0" borderId="3" xfId="3" applyNumberFormat="1" applyFont="1" applyBorder="1" applyAlignment="1">
      <alignment horizontal="center"/>
    </xf>
    <xf numFmtId="4" fontId="19" fillId="6" borderId="21" xfId="3" applyNumberFormat="1" applyFont="1" applyFill="1" applyBorder="1" applyAlignment="1">
      <alignment horizontal="center"/>
    </xf>
    <xf numFmtId="4" fontId="19" fillId="6" borderId="27" xfId="3" applyNumberFormat="1" applyFont="1" applyFill="1" applyBorder="1" applyAlignment="1">
      <alignment horizontal="center"/>
    </xf>
    <xf numFmtId="4" fontId="19" fillId="6" borderId="3" xfId="3" applyNumberFormat="1" applyFont="1" applyFill="1" applyBorder="1" applyAlignment="1">
      <alignment horizontal="center"/>
    </xf>
    <xf numFmtId="0" fontId="19" fillId="0" borderId="0" xfId="3" applyNumberFormat="1" applyFont="1" applyBorder="1" applyAlignment="1">
      <alignment horizontal="left"/>
    </xf>
    <xf numFmtId="0" fontId="30" fillId="2" borderId="1" xfId="0" applyFont="1" applyFill="1" applyBorder="1" applyAlignment="1">
      <alignment horizontal="center" vertical="top" wrapText="1"/>
    </xf>
    <xf numFmtId="4" fontId="30" fillId="2" borderId="1" xfId="0" applyNumberFormat="1" applyFont="1" applyFill="1" applyBorder="1" applyAlignment="1">
      <alignment horizontal="center" vertical="top" wrapText="1"/>
    </xf>
    <xf numFmtId="0" fontId="19" fillId="0" borderId="0" xfId="3" applyNumberFormat="1" applyFont="1" applyBorder="1" applyAlignment="1">
      <alignment horizontal="left"/>
    </xf>
    <xf numFmtId="0" fontId="30" fillId="2" borderId="1" xfId="0" applyFont="1" applyFill="1" applyBorder="1" applyAlignment="1">
      <alignment horizontal="center" vertical="top" wrapText="1"/>
    </xf>
    <xf numFmtId="0" fontId="30" fillId="2" borderId="21" xfId="0" applyFont="1" applyFill="1" applyBorder="1" applyAlignment="1">
      <alignment horizontal="left" wrapText="1"/>
    </xf>
    <xf numFmtId="0" fontId="30" fillId="2" borderId="27" xfId="0" applyFont="1" applyFill="1" applyBorder="1" applyAlignment="1">
      <alignment horizontal="left" wrapText="1"/>
    </xf>
    <xf numFmtId="0" fontId="30" fillId="2" borderId="3" xfId="0" applyFont="1" applyFill="1" applyBorder="1" applyAlignment="1">
      <alignment horizontal="left" wrapText="1"/>
    </xf>
    <xf numFmtId="0" fontId="34" fillId="2" borderId="35" xfId="0" applyFont="1" applyFill="1" applyBorder="1" applyAlignment="1">
      <alignment horizontal="center" wrapText="1"/>
    </xf>
    <xf numFmtId="0" fontId="34" fillId="2" borderId="22" xfId="0" applyFont="1" applyFill="1" applyBorder="1" applyAlignment="1">
      <alignment horizontal="center" wrapText="1"/>
    </xf>
    <xf numFmtId="0" fontId="30" fillId="2" borderId="1" xfId="0" applyFont="1" applyFill="1" applyBorder="1" applyAlignment="1">
      <alignment horizontal="center" vertical="center" wrapText="1"/>
    </xf>
    <xf numFmtId="49" fontId="19" fillId="0" borderId="2" xfId="3" applyNumberFormat="1" applyFont="1" applyBorder="1" applyAlignment="1">
      <alignment horizontal="center"/>
    </xf>
    <xf numFmtId="49" fontId="19" fillId="0" borderId="20" xfId="3" applyNumberFormat="1" applyFont="1" applyBorder="1" applyAlignment="1">
      <alignment horizontal="center"/>
    </xf>
    <xf numFmtId="0" fontId="19" fillId="3" borderId="43" xfId="3" applyNumberFormat="1" applyFont="1" applyFill="1" applyBorder="1" applyAlignment="1">
      <alignment horizontal="center"/>
    </xf>
    <xf numFmtId="0" fontId="19" fillId="3" borderId="2" xfId="3" applyNumberFormat="1" applyFont="1" applyFill="1" applyBorder="1" applyAlignment="1">
      <alignment horizontal="center"/>
    </xf>
    <xf numFmtId="0" fontId="19" fillId="3" borderId="47" xfId="3" applyNumberFormat="1" applyFont="1" applyFill="1" applyBorder="1" applyAlignment="1">
      <alignment horizontal="center"/>
    </xf>
    <xf numFmtId="0" fontId="19" fillId="0" borderId="0" xfId="3" applyNumberFormat="1" applyFont="1" applyBorder="1" applyAlignment="1">
      <alignment horizontal="left"/>
    </xf>
    <xf numFmtId="0" fontId="30" fillId="2" borderId="21" xfId="0" applyFont="1" applyFill="1" applyBorder="1" applyAlignment="1">
      <alignment horizontal="left" vertical="top" wrapText="1"/>
    </xf>
    <xf numFmtId="0" fontId="30" fillId="2" borderId="21" xfId="0" applyFont="1" applyFill="1" applyBorder="1" applyAlignment="1">
      <alignment horizontal="left" wrapText="1"/>
    </xf>
    <xf numFmtId="0" fontId="30" fillId="2" borderId="27" xfId="0" applyFont="1" applyFill="1" applyBorder="1" applyAlignment="1">
      <alignment horizontal="left" wrapText="1"/>
    </xf>
    <xf numFmtId="0" fontId="30" fillId="2" borderId="3" xfId="0" applyFont="1" applyFill="1" applyBorder="1" applyAlignment="1">
      <alignment horizontal="left" wrapText="1"/>
    </xf>
    <xf numFmtId="0" fontId="30" fillId="2" borderId="1" xfId="0" applyFont="1" applyFill="1" applyBorder="1" applyAlignment="1">
      <alignment horizontal="center" vertical="top" wrapText="1"/>
    </xf>
    <xf numFmtId="0" fontId="34" fillId="2" borderId="27" xfId="0" applyFont="1" applyFill="1" applyBorder="1" applyAlignment="1">
      <alignment horizontal="left" vertical="top" wrapText="1"/>
    </xf>
    <xf numFmtId="0" fontId="34" fillId="2" borderId="3" xfId="0" applyFont="1" applyFill="1" applyBorder="1" applyAlignment="1">
      <alignment horizontal="left" vertical="top" wrapText="1"/>
    </xf>
    <xf numFmtId="0" fontId="34" fillId="2" borderId="35" xfId="0" applyFont="1" applyFill="1" applyBorder="1" applyAlignment="1">
      <alignment horizontal="center" wrapText="1"/>
    </xf>
    <xf numFmtId="0" fontId="34" fillId="2" borderId="22" xfId="0" applyFont="1" applyFill="1" applyBorder="1" applyAlignment="1">
      <alignment horizontal="center" wrapText="1"/>
    </xf>
    <xf numFmtId="49" fontId="19" fillId="0" borderId="2" xfId="3" applyNumberFormat="1" applyFont="1" applyBorder="1" applyAlignment="1">
      <alignment horizontal="center"/>
    </xf>
    <xf numFmtId="49" fontId="19" fillId="0" borderId="20" xfId="3" applyNumberFormat="1" applyFont="1" applyBorder="1" applyAlignment="1">
      <alignment horizontal="center"/>
    </xf>
    <xf numFmtId="49" fontId="19" fillId="0" borderId="27" xfId="3" applyNumberFormat="1" applyFont="1" applyBorder="1" applyAlignment="1">
      <alignment horizontal="center"/>
    </xf>
    <xf numFmtId="49" fontId="19" fillId="0" borderId="3" xfId="3" applyNumberFormat="1" applyFont="1" applyBorder="1" applyAlignment="1">
      <alignment horizontal="center"/>
    </xf>
    <xf numFmtId="0" fontId="19" fillId="3" borderId="21" xfId="3" applyNumberFormat="1" applyFont="1" applyFill="1" applyBorder="1" applyAlignment="1">
      <alignment horizontal="center"/>
    </xf>
    <xf numFmtId="0" fontId="19" fillId="3" borderId="27" xfId="3" applyNumberFormat="1" applyFont="1" applyFill="1" applyBorder="1" applyAlignment="1">
      <alignment horizontal="center"/>
    </xf>
    <xf numFmtId="0" fontId="19" fillId="3" borderId="39" xfId="3" applyNumberFormat="1" applyFont="1" applyFill="1" applyBorder="1" applyAlignment="1">
      <alignment horizontal="center"/>
    </xf>
    <xf numFmtId="4" fontId="19" fillId="2" borderId="21" xfId="3" applyNumberFormat="1" applyFont="1" applyFill="1" applyBorder="1" applyAlignment="1">
      <alignment horizontal="center"/>
    </xf>
    <xf numFmtId="4" fontId="19" fillId="2" borderId="27" xfId="3" applyNumberFormat="1" applyFont="1" applyFill="1" applyBorder="1" applyAlignment="1">
      <alignment horizontal="center"/>
    </xf>
    <xf numFmtId="4" fontId="19" fillId="2" borderId="3" xfId="3" applyNumberFormat="1" applyFont="1" applyFill="1" applyBorder="1" applyAlignment="1">
      <alignment horizontal="center"/>
    </xf>
    <xf numFmtId="0" fontId="19" fillId="0" borderId="21" xfId="3" applyNumberFormat="1" applyFont="1" applyBorder="1" applyAlignment="1">
      <alignment horizontal="center"/>
    </xf>
    <xf numFmtId="0" fontId="19" fillId="0" borderId="27" xfId="3" applyNumberFormat="1" applyFont="1" applyBorder="1" applyAlignment="1">
      <alignment horizontal="center"/>
    </xf>
    <xf numFmtId="0" fontId="19" fillId="0" borderId="39" xfId="3" applyNumberFormat="1" applyFont="1" applyBorder="1" applyAlignment="1">
      <alignment horizontal="center"/>
    </xf>
    <xf numFmtId="0" fontId="19" fillId="0" borderId="0" xfId="3" applyNumberFormat="1" applyFont="1" applyBorder="1" applyAlignment="1">
      <alignment horizontal="left"/>
    </xf>
    <xf numFmtId="0" fontId="30" fillId="2" borderId="1" xfId="0" applyFont="1" applyFill="1" applyBorder="1" applyAlignment="1">
      <alignment horizontal="center" vertical="top" wrapText="1"/>
    </xf>
    <xf numFmtId="0" fontId="19" fillId="0" borderId="0" xfId="3" applyNumberFormat="1" applyFont="1" applyBorder="1" applyAlignment="1">
      <alignment horizontal="left"/>
    </xf>
    <xf numFmtId="0" fontId="30" fillId="2" borderId="21" xfId="0" applyFont="1" applyFill="1" applyBorder="1" applyAlignment="1">
      <alignment horizontal="center" vertical="top" wrapText="1"/>
    </xf>
    <xf numFmtId="0" fontId="30" fillId="2" borderId="3" xfId="0" applyFont="1" applyFill="1" applyBorder="1" applyAlignment="1">
      <alignment horizontal="center" vertical="top" wrapText="1"/>
    </xf>
    <xf numFmtId="0" fontId="30" fillId="2" borderId="1" xfId="0" applyFont="1" applyFill="1" applyBorder="1" applyAlignment="1">
      <alignment horizontal="center" vertical="top" wrapText="1"/>
    </xf>
    <xf numFmtId="0" fontId="30" fillId="2" borderId="21" xfId="0" applyFont="1" applyFill="1" applyBorder="1" applyAlignment="1">
      <alignment horizontal="left" vertical="top" wrapText="1"/>
    </xf>
    <xf numFmtId="0" fontId="30" fillId="2" borderId="3" xfId="0" applyFont="1" applyFill="1" applyBorder="1" applyAlignment="1">
      <alignment horizontal="left" vertical="top" wrapText="1"/>
    </xf>
    <xf numFmtId="4" fontId="30" fillId="2" borderId="1" xfId="0" applyNumberFormat="1" applyFont="1" applyFill="1" applyBorder="1" applyAlignment="1">
      <alignment horizontal="center" vertical="top" wrapText="1"/>
    </xf>
    <xf numFmtId="0" fontId="30" fillId="2" borderId="1" xfId="0" applyFont="1" applyFill="1" applyBorder="1" applyAlignment="1">
      <alignment horizontal="center" vertical="center" wrapText="1"/>
    </xf>
    <xf numFmtId="4" fontId="30" fillId="2" borderId="1" xfId="0" applyNumberFormat="1" applyFont="1" applyFill="1" applyBorder="1" applyAlignment="1">
      <alignment horizontal="right" vertical="top" wrapText="1"/>
    </xf>
    <xf numFmtId="0" fontId="30" fillId="2" borderId="1" xfId="0" applyFont="1" applyFill="1" applyBorder="1" applyAlignment="1">
      <alignment horizontal="left" vertical="top" wrapText="1"/>
    </xf>
    <xf numFmtId="0" fontId="30" fillId="2" borderId="1" xfId="0" applyFont="1" applyFill="1" applyBorder="1" applyAlignment="1">
      <alignment horizontal="center" vertical="center" wrapText="1"/>
    </xf>
    <xf numFmtId="0" fontId="30" fillId="2" borderId="1" xfId="0" applyFont="1" applyFill="1" applyBorder="1" applyAlignment="1">
      <alignment horizontal="left" vertical="center" wrapText="1"/>
    </xf>
    <xf numFmtId="0" fontId="30" fillId="2" borderId="1" xfId="0" applyFont="1" applyFill="1" applyBorder="1" applyAlignment="1">
      <alignment horizontal="center" vertical="top" wrapText="1"/>
    </xf>
    <xf numFmtId="4" fontId="30" fillId="2" borderId="1" xfId="0" applyNumberFormat="1" applyFont="1" applyFill="1" applyBorder="1" applyAlignment="1">
      <alignment horizontal="center" vertical="top" wrapText="1"/>
    </xf>
    <xf numFmtId="0" fontId="30" fillId="2" borderId="1" xfId="0" applyFont="1" applyFill="1" applyBorder="1" applyAlignment="1">
      <alignment horizontal="left" vertical="top" wrapText="1"/>
    </xf>
    <xf numFmtId="0" fontId="30" fillId="2" borderId="1" xfId="0" applyFont="1" applyFill="1" applyBorder="1" applyAlignment="1">
      <alignment horizontal="center" wrapText="1"/>
    </xf>
    <xf numFmtId="0" fontId="30" fillId="2" borderId="21" xfId="0" applyFont="1" applyFill="1" applyBorder="1" applyAlignment="1">
      <alignment horizontal="left" vertical="top" wrapText="1"/>
    </xf>
    <xf numFmtId="0" fontId="30" fillId="2" borderId="27" xfId="0" applyFont="1" applyFill="1" applyBorder="1" applyAlignment="1">
      <alignment horizontal="left" vertical="top" wrapText="1"/>
    </xf>
    <xf numFmtId="0" fontId="30" fillId="2" borderId="3" xfId="0" applyFont="1" applyFill="1" applyBorder="1" applyAlignment="1">
      <alignment horizontal="left" vertical="top" wrapText="1"/>
    </xf>
    <xf numFmtId="0" fontId="30" fillId="2" borderId="1" xfId="0" applyFont="1" applyFill="1" applyBorder="1" applyAlignment="1">
      <alignment horizontal="center" vertical="top" wrapText="1"/>
    </xf>
    <xf numFmtId="0" fontId="19" fillId="0" borderId="0" xfId="3" applyNumberFormat="1" applyFont="1" applyBorder="1" applyAlignment="1">
      <alignment horizontal="left"/>
    </xf>
    <xf numFmtId="0" fontId="19" fillId="0" borderId="0" xfId="3" applyNumberFormat="1" applyFont="1" applyBorder="1" applyAlignment="1">
      <alignment horizontal="left"/>
    </xf>
    <xf numFmtId="0" fontId="2" fillId="0" borderId="0" xfId="6" applyFont="1" applyFill="1"/>
    <xf numFmtId="0" fontId="30" fillId="0" borderId="0" xfId="3" applyNumberFormat="1" applyFont="1" applyFill="1" applyBorder="1" applyAlignment="1"/>
    <xf numFmtId="0" fontId="30" fillId="0" borderId="0" xfId="3" applyNumberFormat="1" applyFont="1" applyFill="1" applyBorder="1" applyAlignment="1">
      <alignment vertical="top" wrapText="1"/>
    </xf>
    <xf numFmtId="0" fontId="2" fillId="0" borderId="0" xfId="6" applyFont="1" applyFill="1" applyAlignment="1">
      <alignment vertical="center"/>
    </xf>
    <xf numFmtId="0" fontId="2" fillId="0" borderId="0" xfId="6" applyFont="1" applyFill="1" applyAlignment="1">
      <alignment horizontal="left" wrapText="1"/>
    </xf>
    <xf numFmtId="0" fontId="2" fillId="0" borderId="0" xfId="6" applyFont="1" applyFill="1" applyAlignment="1">
      <alignment horizontal="left" vertical="center" wrapText="1"/>
    </xf>
    <xf numFmtId="0" fontId="2" fillId="0" borderId="0" xfId="6" applyFont="1" applyFill="1" applyAlignment="1">
      <alignment horizontal="right" vertical="center"/>
    </xf>
    <xf numFmtId="0" fontId="2" fillId="0" borderId="0" xfId="6" applyFont="1" applyFill="1" applyAlignment="1">
      <alignment vertical="center" wrapText="1"/>
    </xf>
    <xf numFmtId="0" fontId="2" fillId="0" borderId="59" xfId="6" applyFont="1" applyFill="1" applyBorder="1" applyAlignment="1">
      <alignment vertical="center" wrapText="1"/>
    </xf>
    <xf numFmtId="0" fontId="2" fillId="0" borderId="50" xfId="6" applyFont="1" applyFill="1" applyBorder="1" applyAlignment="1">
      <alignment horizontal="center" vertical="center" wrapText="1"/>
    </xf>
    <xf numFmtId="0" fontId="2" fillId="0" borderId="59" xfId="6" applyFont="1" applyFill="1" applyBorder="1" applyAlignment="1">
      <alignment horizontal="right" vertical="center" wrapText="1"/>
    </xf>
    <xf numFmtId="14" fontId="2" fillId="0" borderId="56" xfId="6" applyNumberFormat="1" applyFont="1" applyFill="1" applyBorder="1" applyAlignment="1">
      <alignment horizontal="center" vertical="center" wrapText="1"/>
    </xf>
    <xf numFmtId="0" fontId="2" fillId="0" borderId="56" xfId="6" applyFont="1" applyFill="1" applyBorder="1" applyAlignment="1">
      <alignment horizontal="center" vertical="center" wrapText="1"/>
    </xf>
    <xf numFmtId="1" fontId="2" fillId="0" borderId="56" xfId="6" applyNumberFormat="1" applyFont="1" applyFill="1" applyBorder="1" applyAlignment="1">
      <alignment horizontal="center" vertical="center" wrapText="1"/>
    </xf>
    <xf numFmtId="0" fontId="2" fillId="0" borderId="58" xfId="6" applyFont="1" applyFill="1" applyBorder="1" applyAlignment="1">
      <alignment horizontal="center"/>
    </xf>
    <xf numFmtId="0" fontId="2" fillId="0" borderId="0" xfId="6" applyFont="1" applyFill="1" applyAlignment="1">
      <alignment horizontal="justify" vertical="center"/>
    </xf>
    <xf numFmtId="0" fontId="19" fillId="0" borderId="0" xfId="3" applyNumberFormat="1" applyFont="1" applyBorder="1" applyAlignment="1">
      <alignment horizontal="left"/>
    </xf>
    <xf numFmtId="0" fontId="19" fillId="3" borderId="21" xfId="3" applyNumberFormat="1" applyFont="1" applyFill="1" applyBorder="1" applyAlignment="1">
      <alignment horizontal="center"/>
    </xf>
    <xf numFmtId="0" fontId="19" fillId="3" borderId="27" xfId="3" applyNumberFormat="1" applyFont="1" applyFill="1" applyBorder="1" applyAlignment="1">
      <alignment horizontal="center"/>
    </xf>
    <xf numFmtId="0" fontId="19" fillId="3" borderId="39" xfId="3" applyNumberFormat="1" applyFont="1" applyFill="1" applyBorder="1" applyAlignment="1">
      <alignment horizontal="center"/>
    </xf>
    <xf numFmtId="4" fontId="19" fillId="2" borderId="21" xfId="3" applyNumberFormat="1" applyFont="1" applyFill="1" applyBorder="1" applyAlignment="1">
      <alignment horizontal="center"/>
    </xf>
    <xf numFmtId="4" fontId="19" fillId="2" borderId="27" xfId="3" applyNumberFormat="1" applyFont="1" applyFill="1" applyBorder="1" applyAlignment="1">
      <alignment horizontal="center"/>
    </xf>
    <xf numFmtId="4" fontId="19" fillId="2" borderId="3" xfId="3" applyNumberFormat="1" applyFont="1" applyFill="1" applyBorder="1" applyAlignment="1">
      <alignment horizontal="center"/>
    </xf>
    <xf numFmtId="0" fontId="19" fillId="0" borderId="0" xfId="3" applyNumberFormat="1" applyFont="1" applyBorder="1" applyAlignment="1">
      <alignment horizontal="left"/>
    </xf>
    <xf numFmtId="0" fontId="19" fillId="0" borderId="21" xfId="3" applyNumberFormat="1" applyFont="1" applyFill="1" applyBorder="1" applyAlignment="1"/>
    <xf numFmtId="0" fontId="19" fillId="0" borderId="27" xfId="3" applyNumberFormat="1" applyFont="1" applyFill="1" applyBorder="1" applyAlignment="1"/>
    <xf numFmtId="0" fontId="19" fillId="0" borderId="3" xfId="3" applyNumberFormat="1" applyFont="1" applyFill="1" applyBorder="1" applyAlignment="1"/>
    <xf numFmtId="49" fontId="19" fillId="0" borderId="27" xfId="3" applyNumberFormat="1" applyFont="1" applyBorder="1" applyAlignment="1">
      <alignment horizontal="left"/>
    </xf>
    <xf numFmtId="0" fontId="19" fillId="0" borderId="32" xfId="3" applyNumberFormat="1" applyFont="1" applyBorder="1" applyAlignment="1">
      <alignment horizontal="left"/>
    </xf>
    <xf numFmtId="0" fontId="19" fillId="0" borderId="34" xfId="3" applyNumberFormat="1" applyFont="1" applyBorder="1" applyAlignment="1">
      <alignment horizontal="left"/>
    </xf>
    <xf numFmtId="0" fontId="19" fillId="0" borderId="33" xfId="3" applyNumberFormat="1" applyFont="1" applyBorder="1" applyAlignment="1">
      <alignment horizontal="right"/>
    </xf>
    <xf numFmtId="0" fontId="19" fillId="0" borderId="32" xfId="3" applyNumberFormat="1" applyFont="1" applyBorder="1" applyAlignment="1">
      <alignment horizontal="right"/>
    </xf>
    <xf numFmtId="0" fontId="19" fillId="0" borderId="33" xfId="3" applyNumberFormat="1" applyFont="1" applyBorder="1" applyAlignment="1">
      <alignment horizontal="center" vertical="center" wrapText="1"/>
    </xf>
    <xf numFmtId="0" fontId="19" fillId="0" borderId="32" xfId="3" applyNumberFormat="1" applyFont="1" applyBorder="1" applyAlignment="1">
      <alignment horizontal="center" vertical="center" wrapText="1"/>
    </xf>
    <xf numFmtId="0" fontId="19" fillId="0" borderId="34" xfId="3" applyNumberFormat="1" applyFont="1" applyBorder="1" applyAlignment="1">
      <alignment horizontal="center" vertical="center" wrapText="1"/>
    </xf>
    <xf numFmtId="0" fontId="19" fillId="0" borderId="43" xfId="3" applyNumberFormat="1" applyFont="1" applyBorder="1" applyAlignment="1">
      <alignment horizontal="center" vertical="center" wrapText="1"/>
    </xf>
    <xf numFmtId="0" fontId="19" fillId="0" borderId="2" xfId="3" applyNumberFormat="1" applyFont="1" applyBorder="1" applyAlignment="1">
      <alignment horizontal="center" vertical="center" wrapText="1"/>
    </xf>
    <xf numFmtId="0" fontId="19" fillId="0" borderId="20" xfId="3" applyNumberFormat="1" applyFont="1" applyBorder="1" applyAlignment="1">
      <alignment horizontal="center" vertical="center" wrapText="1"/>
    </xf>
    <xf numFmtId="0" fontId="22" fillId="0" borderId="0" xfId="3" applyNumberFormat="1" applyFont="1" applyBorder="1" applyAlignment="1">
      <alignment horizontal="center"/>
    </xf>
    <xf numFmtId="0" fontId="19" fillId="0" borderId="32" xfId="3" applyNumberFormat="1" applyFont="1" applyBorder="1" applyAlignment="1">
      <alignment horizontal="center" vertical="center"/>
    </xf>
    <xf numFmtId="0" fontId="19" fillId="0" borderId="34" xfId="3" applyNumberFormat="1" applyFont="1" applyBorder="1" applyAlignment="1">
      <alignment horizontal="center" vertical="center"/>
    </xf>
    <xf numFmtId="0" fontId="19" fillId="0" borderId="0" xfId="3" applyNumberFormat="1" applyFont="1" applyBorder="1" applyAlignment="1">
      <alignment horizontal="center" vertical="center"/>
    </xf>
    <xf numFmtId="0" fontId="19" fillId="0" borderId="22" xfId="3" applyNumberFormat="1" applyFont="1" applyBorder="1" applyAlignment="1">
      <alignment horizontal="center" vertical="center"/>
    </xf>
    <xf numFmtId="0" fontId="19" fillId="0" borderId="2" xfId="3" applyNumberFormat="1" applyFont="1" applyBorder="1" applyAlignment="1">
      <alignment horizontal="center" vertical="center"/>
    </xf>
    <xf numFmtId="0" fontId="19" fillId="0" borderId="20" xfId="3" applyNumberFormat="1" applyFont="1" applyBorder="1" applyAlignment="1">
      <alignment horizontal="center" vertical="center"/>
    </xf>
    <xf numFmtId="0" fontId="19" fillId="0" borderId="35" xfId="3" applyNumberFormat="1" applyFont="1" applyBorder="1" applyAlignment="1">
      <alignment horizontal="center" vertical="center" wrapText="1"/>
    </xf>
    <xf numFmtId="0" fontId="19" fillId="0" borderId="0" xfId="3" applyNumberFormat="1" applyFont="1" applyBorder="1" applyAlignment="1">
      <alignment horizontal="center" vertical="center" wrapText="1"/>
    </xf>
    <xf numFmtId="0" fontId="19" fillId="0" borderId="22" xfId="3" applyNumberFormat="1" applyFont="1" applyBorder="1" applyAlignment="1">
      <alignment horizontal="center" vertical="center" wrapText="1"/>
    </xf>
    <xf numFmtId="0" fontId="19" fillId="0" borderId="21" xfId="3" applyNumberFormat="1" applyFont="1" applyBorder="1" applyAlignment="1">
      <alignment horizontal="center" vertical="center"/>
    </xf>
    <xf numFmtId="0" fontId="19" fillId="0" borderId="27" xfId="3" applyNumberFormat="1" applyFont="1" applyBorder="1" applyAlignment="1">
      <alignment horizontal="center" vertical="center"/>
    </xf>
    <xf numFmtId="0" fontId="19" fillId="0" borderId="3" xfId="3" applyNumberFormat="1" applyFont="1" applyBorder="1" applyAlignment="1">
      <alignment horizontal="center" vertical="center"/>
    </xf>
    <xf numFmtId="0" fontId="19" fillId="0" borderId="43" xfId="3" applyNumberFormat="1" applyFont="1" applyBorder="1" applyAlignment="1">
      <alignment horizontal="center" vertical="top" wrapText="1"/>
    </xf>
    <xf numFmtId="0" fontId="19" fillId="0" borderId="2" xfId="3" applyNumberFormat="1" applyFont="1" applyBorder="1" applyAlignment="1">
      <alignment horizontal="center" vertical="top" wrapText="1"/>
    </xf>
    <xf numFmtId="0" fontId="19" fillId="0" borderId="20" xfId="3" applyNumberFormat="1" applyFont="1" applyBorder="1" applyAlignment="1">
      <alignment horizontal="center" vertical="top" wrapText="1"/>
    </xf>
    <xf numFmtId="49" fontId="19" fillId="0" borderId="27" xfId="3" applyNumberFormat="1" applyFont="1" applyBorder="1" applyAlignment="1">
      <alignment horizontal="center" vertical="top"/>
    </xf>
    <xf numFmtId="49" fontId="19" fillId="0" borderId="3" xfId="3" applyNumberFormat="1" applyFont="1" applyBorder="1" applyAlignment="1">
      <alignment horizontal="center" vertical="top"/>
    </xf>
    <xf numFmtId="49" fontId="19" fillId="0" borderId="33" xfId="3" applyNumberFormat="1" applyFont="1" applyBorder="1" applyAlignment="1">
      <alignment horizontal="center" vertical="top"/>
    </xf>
    <xf numFmtId="49" fontId="19" fillId="0" borderId="32" xfId="3" applyNumberFormat="1" applyFont="1" applyBorder="1" applyAlignment="1">
      <alignment horizontal="center" vertical="top"/>
    </xf>
    <xf numFmtId="49" fontId="19" fillId="0" borderId="34" xfId="3" applyNumberFormat="1" applyFont="1" applyBorder="1" applyAlignment="1">
      <alignment horizontal="center" vertical="top"/>
    </xf>
    <xf numFmtId="49" fontId="19" fillId="0" borderId="30" xfId="3" applyNumberFormat="1" applyFont="1" applyBorder="1" applyAlignment="1">
      <alignment horizontal="center" vertical="top"/>
    </xf>
    <xf numFmtId="49" fontId="19" fillId="0" borderId="41" xfId="3" applyNumberFormat="1" applyFont="1" applyBorder="1" applyAlignment="1">
      <alignment horizontal="center" vertical="top"/>
    </xf>
    <xf numFmtId="49" fontId="19" fillId="0" borderId="31" xfId="3" applyNumberFormat="1" applyFont="1" applyBorder="1" applyAlignment="1">
      <alignment horizontal="center" vertical="top"/>
    </xf>
    <xf numFmtId="0" fontId="19" fillId="0" borderId="27" xfId="3" applyNumberFormat="1" applyFont="1" applyBorder="1" applyAlignment="1">
      <alignment horizontal="left"/>
    </xf>
    <xf numFmtId="49" fontId="19" fillId="0" borderId="36" xfId="3" applyNumberFormat="1" applyFont="1" applyBorder="1" applyAlignment="1">
      <alignment horizontal="center"/>
    </xf>
    <xf numFmtId="49" fontId="19" fillId="0" borderId="25" xfId="3" applyNumberFormat="1" applyFont="1" applyBorder="1" applyAlignment="1">
      <alignment horizontal="center"/>
    </xf>
    <xf numFmtId="49" fontId="19" fillId="0" borderId="24" xfId="3" applyNumberFormat="1" applyFont="1" applyBorder="1" applyAlignment="1">
      <alignment horizontal="center"/>
    </xf>
    <xf numFmtId="49" fontId="19" fillId="0" borderId="44" xfId="3" applyNumberFormat="1" applyFont="1" applyBorder="1" applyAlignment="1">
      <alignment horizontal="center"/>
    </xf>
    <xf numFmtId="49" fontId="19" fillId="0" borderId="45" xfId="3" applyNumberFormat="1" applyFont="1" applyBorder="1" applyAlignment="1">
      <alignment horizontal="center"/>
    </xf>
    <xf numFmtId="49" fontId="19" fillId="0" borderId="46" xfId="3" applyNumberFormat="1" applyFont="1" applyBorder="1" applyAlignment="1">
      <alignment horizontal="center"/>
    </xf>
    <xf numFmtId="4" fontId="19" fillId="2" borderId="44" xfId="3" applyNumberFormat="1" applyFont="1" applyFill="1" applyBorder="1" applyAlignment="1">
      <alignment horizontal="center"/>
    </xf>
    <xf numFmtId="4" fontId="19" fillId="2" borderId="45" xfId="3" applyNumberFormat="1" applyFont="1" applyFill="1" applyBorder="1" applyAlignment="1">
      <alignment horizontal="center"/>
    </xf>
    <xf numFmtId="4" fontId="19" fillId="2" borderId="46" xfId="3" applyNumberFormat="1" applyFont="1" applyFill="1" applyBorder="1" applyAlignment="1">
      <alignment horizontal="center"/>
    </xf>
    <xf numFmtId="2" fontId="19" fillId="0" borderId="44" xfId="3" applyNumberFormat="1" applyFont="1" applyBorder="1" applyAlignment="1">
      <alignment horizontal="center"/>
    </xf>
    <xf numFmtId="2" fontId="19" fillId="0" borderId="45" xfId="3" applyNumberFormat="1" applyFont="1" applyBorder="1" applyAlignment="1">
      <alignment horizontal="center"/>
    </xf>
    <xf numFmtId="2" fontId="19" fillId="0" borderId="46" xfId="3" applyNumberFormat="1" applyFont="1" applyBorder="1" applyAlignment="1">
      <alignment horizontal="center"/>
    </xf>
    <xf numFmtId="0" fontId="19" fillId="3" borderId="23" xfId="3" applyNumberFormat="1" applyFont="1" applyFill="1" applyBorder="1" applyAlignment="1">
      <alignment horizontal="center"/>
    </xf>
    <xf numFmtId="0" fontId="19" fillId="3" borderId="25" xfId="3" applyNumberFormat="1" applyFont="1" applyFill="1" applyBorder="1" applyAlignment="1">
      <alignment horizontal="center"/>
    </xf>
    <xf numFmtId="0" fontId="19" fillId="3" borderId="37" xfId="3" applyNumberFormat="1" applyFont="1" applyFill="1" applyBorder="1" applyAlignment="1">
      <alignment horizontal="center"/>
    </xf>
    <xf numFmtId="49" fontId="19" fillId="0" borderId="48" xfId="3" applyNumberFormat="1" applyFont="1" applyBorder="1" applyAlignment="1">
      <alignment horizontal="center"/>
    </xf>
    <xf numFmtId="49" fontId="19" fillId="0" borderId="32" xfId="3" applyNumberFormat="1" applyFont="1" applyBorder="1" applyAlignment="1">
      <alignment horizontal="center"/>
    </xf>
    <xf numFmtId="49" fontId="19" fillId="0" borderId="34" xfId="3" applyNumberFormat="1" applyFont="1" applyBorder="1" applyAlignment="1">
      <alignment horizontal="center"/>
    </xf>
    <xf numFmtId="49" fontId="19" fillId="0" borderId="16" xfId="3" applyNumberFormat="1" applyFont="1" applyBorder="1" applyAlignment="1">
      <alignment horizontal="center"/>
    </xf>
    <xf numFmtId="4" fontId="19" fillId="0" borderId="16" xfId="3" applyNumberFormat="1" applyFont="1" applyBorder="1" applyAlignment="1">
      <alignment horizontal="center"/>
    </xf>
    <xf numFmtId="0" fontId="19" fillId="0" borderId="16" xfId="3" applyNumberFormat="1" applyFont="1" applyBorder="1" applyAlignment="1">
      <alignment horizontal="center"/>
    </xf>
    <xf numFmtId="0" fontId="19" fillId="3" borderId="33" xfId="3" applyNumberFormat="1" applyFont="1" applyFill="1" applyBorder="1" applyAlignment="1">
      <alignment horizontal="center"/>
    </xf>
    <xf numFmtId="0" fontId="19" fillId="3" borderId="32" xfId="3" applyNumberFormat="1" applyFont="1" applyFill="1" applyBorder="1" applyAlignment="1">
      <alignment horizontal="center"/>
    </xf>
    <xf numFmtId="0" fontId="19" fillId="3" borderId="49" xfId="3" applyNumberFormat="1" applyFont="1" applyFill="1" applyBorder="1" applyAlignment="1">
      <alignment horizontal="center"/>
    </xf>
    <xf numFmtId="4" fontId="22" fillId="4" borderId="28" xfId="3" applyNumberFormat="1" applyFont="1" applyFill="1" applyBorder="1" applyAlignment="1">
      <alignment horizontal="center"/>
    </xf>
    <xf numFmtId="4" fontId="22" fillId="4" borderId="29" xfId="3" applyNumberFormat="1" applyFont="1" applyFill="1" applyBorder="1" applyAlignment="1">
      <alignment horizontal="center"/>
    </xf>
    <xf numFmtId="4" fontId="22" fillId="4" borderId="19" xfId="3" applyNumberFormat="1" applyFont="1" applyFill="1" applyBorder="1" applyAlignment="1">
      <alignment horizontal="center"/>
    </xf>
    <xf numFmtId="0" fontId="19" fillId="4" borderId="28" xfId="3" applyNumberFormat="1" applyFont="1" applyFill="1" applyBorder="1" applyAlignment="1">
      <alignment horizontal="center"/>
    </xf>
    <xf numFmtId="0" fontId="19" fillId="4" borderId="29" xfId="3" applyNumberFormat="1" applyFont="1" applyFill="1" applyBorder="1" applyAlignment="1">
      <alignment horizontal="center"/>
    </xf>
    <xf numFmtId="0" fontId="19" fillId="4" borderId="50" xfId="3" applyNumberFormat="1" applyFont="1" applyFill="1" applyBorder="1" applyAlignment="1">
      <alignment horizontal="center"/>
    </xf>
    <xf numFmtId="0" fontId="19" fillId="0" borderId="27" xfId="3" applyNumberFormat="1" applyFont="1" applyBorder="1" applyAlignment="1">
      <alignment horizontal="left" wrapText="1" indent="1"/>
    </xf>
    <xf numFmtId="0" fontId="19" fillId="0" borderId="27" xfId="3" applyNumberFormat="1" applyFont="1" applyBorder="1" applyAlignment="1">
      <alignment horizontal="left" indent="1"/>
    </xf>
    <xf numFmtId="49" fontId="19" fillId="0" borderId="51" xfId="3" applyNumberFormat="1" applyFont="1" applyBorder="1" applyAlignment="1">
      <alignment horizontal="center"/>
    </xf>
    <xf numFmtId="49" fontId="19" fillId="0" borderId="2" xfId="3" applyNumberFormat="1" applyFont="1" applyBorder="1" applyAlignment="1">
      <alignment horizontal="center"/>
    </xf>
    <xf numFmtId="49" fontId="19" fillId="0" borderId="20" xfId="3" applyNumberFormat="1" applyFont="1" applyBorder="1" applyAlignment="1">
      <alignment horizontal="center"/>
    </xf>
    <xf numFmtId="49" fontId="19" fillId="0" borderId="43" xfId="3" applyNumberFormat="1" applyFont="1" applyBorder="1" applyAlignment="1">
      <alignment horizontal="center"/>
    </xf>
    <xf numFmtId="49" fontId="19" fillId="0" borderId="23" xfId="3" applyNumberFormat="1" applyFont="1" applyFill="1" applyBorder="1" applyAlignment="1">
      <alignment horizontal="center" wrapText="1"/>
    </xf>
    <xf numFmtId="49" fontId="19" fillId="0" borderId="25" xfId="3" applyNumberFormat="1" applyFont="1" applyFill="1" applyBorder="1" applyAlignment="1">
      <alignment horizontal="center" wrapText="1"/>
    </xf>
    <xf numFmtId="49" fontId="19" fillId="0" borderId="24" xfId="3" applyNumberFormat="1" applyFont="1" applyFill="1" applyBorder="1" applyAlignment="1">
      <alignment horizontal="center" wrapText="1"/>
    </xf>
    <xf numFmtId="4" fontId="19" fillId="5" borderId="43" xfId="3" applyNumberFormat="1" applyFont="1" applyFill="1" applyBorder="1" applyAlignment="1">
      <alignment horizontal="center"/>
    </xf>
    <xf numFmtId="4" fontId="19" fillId="5" borderId="2" xfId="3" applyNumberFormat="1" applyFont="1" applyFill="1" applyBorder="1" applyAlignment="1">
      <alignment horizontal="center"/>
    </xf>
    <xf numFmtId="4" fontId="19" fillId="5" borderId="20" xfId="3" applyNumberFormat="1" applyFont="1" applyFill="1" applyBorder="1" applyAlignment="1">
      <alignment horizontal="center"/>
    </xf>
    <xf numFmtId="0" fontId="19" fillId="3" borderId="43" xfId="3" applyNumberFormat="1" applyFont="1" applyFill="1" applyBorder="1" applyAlignment="1">
      <alignment horizontal="center"/>
    </xf>
    <xf numFmtId="0" fontId="19" fillId="3" borderId="2" xfId="3" applyNumberFormat="1" applyFont="1" applyFill="1" applyBorder="1" applyAlignment="1">
      <alignment horizontal="center"/>
    </xf>
    <xf numFmtId="0" fontId="19" fillId="3" borderId="47" xfId="3" applyNumberFormat="1" applyFont="1" applyFill="1" applyBorder="1" applyAlignment="1">
      <alignment horizontal="center"/>
    </xf>
    <xf numFmtId="0" fontId="22" fillId="4" borderId="27" xfId="3" applyNumberFormat="1" applyFont="1" applyFill="1" applyBorder="1" applyAlignment="1">
      <alignment horizontal="left"/>
    </xf>
    <xf numFmtId="49" fontId="22" fillId="4" borderId="26" xfId="3" applyNumberFormat="1" applyFont="1" applyFill="1" applyBorder="1" applyAlignment="1">
      <alignment horizontal="center"/>
    </xf>
    <xf numFmtId="49" fontId="22" fillId="4" borderId="29" xfId="3" applyNumberFormat="1" applyFont="1" applyFill="1" applyBorder="1" applyAlignment="1">
      <alignment horizontal="center"/>
    </xf>
    <xf numFmtId="49" fontId="22" fillId="4" borderId="19" xfId="3" applyNumberFormat="1" applyFont="1" applyFill="1" applyBorder="1" applyAlignment="1">
      <alignment horizontal="center"/>
    </xf>
    <xf numFmtId="49" fontId="22" fillId="4" borderId="28" xfId="3" applyNumberFormat="1" applyFont="1" applyFill="1" applyBorder="1" applyAlignment="1">
      <alignment horizontal="center"/>
    </xf>
    <xf numFmtId="4" fontId="19" fillId="4" borderId="28" xfId="3" applyNumberFormat="1" applyFont="1" applyFill="1" applyBorder="1" applyAlignment="1">
      <alignment horizontal="center"/>
    </xf>
    <xf numFmtId="4" fontId="19" fillId="4" borderId="29" xfId="3" applyNumberFormat="1" applyFont="1" applyFill="1" applyBorder="1" applyAlignment="1">
      <alignment horizontal="center"/>
    </xf>
    <xf numFmtId="4" fontId="19" fillId="4" borderId="19" xfId="3" applyNumberFormat="1" applyFont="1" applyFill="1" applyBorder="1" applyAlignment="1">
      <alignment horizontal="center"/>
    </xf>
    <xf numFmtId="4" fontId="19" fillId="0" borderId="33" xfId="3" applyNumberFormat="1" applyFont="1" applyFill="1" applyBorder="1" applyAlignment="1">
      <alignment horizontal="center"/>
    </xf>
    <xf numFmtId="4" fontId="19" fillId="0" borderId="32" xfId="3" applyNumberFormat="1" applyFont="1" applyFill="1" applyBorder="1" applyAlignment="1">
      <alignment horizontal="center"/>
    </xf>
    <xf numFmtId="4" fontId="19" fillId="0" borderId="34" xfId="3" applyNumberFormat="1" applyFont="1" applyFill="1" applyBorder="1" applyAlignment="1">
      <alignment horizontal="center"/>
    </xf>
    <xf numFmtId="4" fontId="19" fillId="0" borderId="55" xfId="3" applyNumberFormat="1" applyFont="1" applyFill="1" applyBorder="1" applyAlignment="1">
      <alignment horizontal="center"/>
    </xf>
    <xf numFmtId="4" fontId="19" fillId="0" borderId="53" xfId="3" applyNumberFormat="1" applyFont="1" applyFill="1" applyBorder="1" applyAlignment="1">
      <alignment horizontal="center"/>
    </xf>
    <xf numFmtId="4" fontId="19" fillId="0" borderId="54" xfId="3" applyNumberFormat="1" applyFont="1" applyFill="1" applyBorder="1" applyAlignment="1">
      <alignment horizontal="center"/>
    </xf>
    <xf numFmtId="0" fontId="19" fillId="3" borderId="55" xfId="3" applyNumberFormat="1" applyFont="1" applyFill="1" applyBorder="1" applyAlignment="1">
      <alignment horizontal="center"/>
    </xf>
    <xf numFmtId="0" fontId="19" fillId="3" borderId="53" xfId="3" applyNumberFormat="1" applyFont="1" applyFill="1" applyBorder="1" applyAlignment="1">
      <alignment horizontal="center"/>
    </xf>
    <xf numFmtId="0" fontId="19" fillId="3" borderId="56" xfId="3" applyNumberFormat="1" applyFont="1" applyFill="1" applyBorder="1" applyAlignment="1">
      <alignment horizontal="center"/>
    </xf>
    <xf numFmtId="0" fontId="19" fillId="0" borderId="2" xfId="3" applyNumberFormat="1" applyFont="1" applyBorder="1" applyAlignment="1">
      <alignment horizontal="left" indent="2"/>
    </xf>
    <xf numFmtId="0" fontId="19" fillId="0" borderId="47" xfId="3" applyNumberFormat="1" applyFont="1" applyBorder="1" applyAlignment="1">
      <alignment horizontal="left" indent="2"/>
    </xf>
    <xf numFmtId="0" fontId="19" fillId="0" borderId="2" xfId="3" applyNumberFormat="1" applyFont="1" applyBorder="1" applyAlignment="1">
      <alignment horizontal="left" wrapText="1" indent="1"/>
    </xf>
    <xf numFmtId="0" fontId="19" fillId="0" borderId="2" xfId="3" applyNumberFormat="1" applyFont="1" applyBorder="1" applyAlignment="1">
      <alignment horizontal="left" indent="1"/>
    </xf>
    <xf numFmtId="0" fontId="19" fillId="0" borderId="47" xfId="3" applyNumberFormat="1" applyFont="1" applyBorder="1" applyAlignment="1">
      <alignment horizontal="left" indent="1"/>
    </xf>
    <xf numFmtId="49" fontId="19" fillId="0" borderId="23" xfId="3" applyNumberFormat="1" applyFont="1" applyBorder="1" applyAlignment="1">
      <alignment horizontal="center"/>
    </xf>
    <xf numFmtId="4" fontId="19" fillId="0" borderId="44" xfId="3" applyNumberFormat="1" applyFont="1" applyFill="1" applyBorder="1" applyAlignment="1">
      <alignment horizontal="center"/>
    </xf>
    <xf numFmtId="4" fontId="19" fillId="0" borderId="45" xfId="3" applyNumberFormat="1" applyFont="1" applyFill="1" applyBorder="1" applyAlignment="1">
      <alignment horizontal="center"/>
    </xf>
    <xf numFmtId="4" fontId="19" fillId="0" borderId="46" xfId="3" applyNumberFormat="1" applyFont="1" applyFill="1" applyBorder="1" applyAlignment="1">
      <alignment horizontal="center"/>
    </xf>
    <xf numFmtId="4" fontId="19" fillId="5" borderId="23" xfId="3" applyNumberFormat="1" applyFont="1" applyFill="1" applyBorder="1" applyAlignment="1">
      <alignment horizontal="center"/>
    </xf>
    <xf numFmtId="4" fontId="19" fillId="5" borderId="25" xfId="3" applyNumberFormat="1" applyFont="1" applyFill="1" applyBorder="1" applyAlignment="1">
      <alignment horizontal="center"/>
    </xf>
    <xf numFmtId="4" fontId="19" fillId="5" borderId="24" xfId="3" applyNumberFormat="1" applyFont="1" applyFill="1" applyBorder="1" applyAlignment="1">
      <alignment horizontal="center"/>
    </xf>
    <xf numFmtId="0" fontId="19" fillId="0" borderId="32" xfId="3" applyNumberFormat="1" applyFont="1" applyBorder="1" applyAlignment="1">
      <alignment horizontal="left" indent="2"/>
    </xf>
    <xf numFmtId="49" fontId="19" fillId="0" borderId="52" xfId="3" applyNumberFormat="1" applyFont="1" applyBorder="1" applyAlignment="1">
      <alignment horizontal="center"/>
    </xf>
    <xf numFmtId="49" fontId="19" fillId="0" borderId="53" xfId="3" applyNumberFormat="1" applyFont="1" applyBorder="1" applyAlignment="1">
      <alignment horizontal="center"/>
    </xf>
    <xf numFmtId="49" fontId="19" fillId="0" borderId="54" xfId="3" applyNumberFormat="1" applyFont="1" applyBorder="1" applyAlignment="1">
      <alignment horizontal="center"/>
    </xf>
    <xf numFmtId="49" fontId="19" fillId="0" borderId="33" xfId="3" applyNumberFormat="1" applyFont="1" applyBorder="1" applyAlignment="1">
      <alignment horizontal="center"/>
    </xf>
    <xf numFmtId="49" fontId="19" fillId="0" borderId="55" xfId="3" applyNumberFormat="1" applyFont="1" applyBorder="1" applyAlignment="1">
      <alignment horizontal="center"/>
    </xf>
    <xf numFmtId="4" fontId="19" fillId="0" borderId="33" xfId="3" applyNumberFormat="1" applyFont="1" applyFill="1" applyBorder="1" applyAlignment="1">
      <alignment horizontal="center" wrapText="1"/>
    </xf>
    <xf numFmtId="4" fontId="19" fillId="0" borderId="32" xfId="3" applyNumberFormat="1" applyFont="1" applyFill="1" applyBorder="1" applyAlignment="1">
      <alignment horizontal="center" wrapText="1"/>
    </xf>
    <xf numFmtId="4" fontId="19" fillId="0" borderId="34" xfId="3" applyNumberFormat="1" applyFont="1" applyFill="1" applyBorder="1" applyAlignment="1">
      <alignment horizontal="center" wrapText="1"/>
    </xf>
    <xf numFmtId="4" fontId="19" fillId="0" borderId="55" xfId="3" applyNumberFormat="1" applyFont="1" applyFill="1" applyBorder="1" applyAlignment="1">
      <alignment horizontal="center" wrapText="1"/>
    </xf>
    <xf numFmtId="4" fontId="19" fillId="0" borderId="53" xfId="3" applyNumberFormat="1" applyFont="1" applyFill="1" applyBorder="1" applyAlignment="1">
      <alignment horizontal="center" wrapText="1"/>
    </xf>
    <xf numFmtId="4" fontId="19" fillId="0" borderId="54" xfId="3" applyNumberFormat="1" applyFont="1" applyFill="1" applyBorder="1" applyAlignment="1">
      <alignment horizontal="center" wrapText="1"/>
    </xf>
    <xf numFmtId="0" fontId="19" fillId="0" borderId="27" xfId="3" applyNumberFormat="1" applyFont="1" applyBorder="1" applyAlignment="1">
      <alignment horizontal="left" vertical="top" wrapText="1"/>
    </xf>
    <xf numFmtId="0" fontId="19" fillId="0" borderId="27" xfId="3" applyNumberFormat="1" applyFont="1" applyBorder="1" applyAlignment="1">
      <alignment horizontal="left" vertical="top"/>
    </xf>
    <xf numFmtId="49" fontId="19" fillId="0" borderId="38" xfId="3" applyNumberFormat="1" applyFont="1" applyBorder="1" applyAlignment="1">
      <alignment horizontal="center"/>
    </xf>
    <xf numFmtId="49" fontId="19" fillId="0" borderId="27" xfId="3" applyNumberFormat="1" applyFont="1" applyBorder="1" applyAlignment="1">
      <alignment horizontal="center"/>
    </xf>
    <xf numFmtId="49" fontId="19" fillId="0" borderId="3" xfId="3" applyNumberFormat="1" applyFont="1" applyBorder="1" applyAlignment="1">
      <alignment horizontal="center"/>
    </xf>
    <xf numFmtId="49" fontId="19" fillId="0" borderId="21" xfId="3" applyNumberFormat="1" applyFont="1" applyBorder="1" applyAlignment="1">
      <alignment horizontal="center"/>
    </xf>
    <xf numFmtId="49" fontId="19" fillId="0" borderId="1" xfId="3" applyNumberFormat="1" applyFont="1" applyFill="1" applyBorder="1" applyAlignment="1">
      <alignment horizontal="center" wrapText="1"/>
    </xf>
    <xf numFmtId="4" fontId="28" fillId="2" borderId="21" xfId="3" applyNumberFormat="1" applyFont="1" applyFill="1" applyBorder="1" applyAlignment="1">
      <alignment horizontal="center"/>
    </xf>
    <xf numFmtId="4" fontId="28" fillId="2" borderId="27" xfId="3" applyNumberFormat="1" applyFont="1" applyFill="1" applyBorder="1" applyAlignment="1">
      <alignment horizontal="center"/>
    </xf>
    <xf numFmtId="4" fontId="28" fillId="2" borderId="3" xfId="3" applyNumberFormat="1" applyFont="1" applyFill="1" applyBorder="1" applyAlignment="1">
      <alignment horizontal="center"/>
    </xf>
    <xf numFmtId="4" fontId="22" fillId="2" borderId="21" xfId="3" applyNumberFormat="1" applyFont="1" applyFill="1" applyBorder="1" applyAlignment="1">
      <alignment horizontal="center"/>
    </xf>
    <xf numFmtId="4" fontId="22" fillId="2" borderId="27" xfId="3" applyNumberFormat="1" applyFont="1" applyFill="1" applyBorder="1" applyAlignment="1">
      <alignment horizontal="center"/>
    </xf>
    <xf numFmtId="4" fontId="22" fillId="2" borderId="3" xfId="3" applyNumberFormat="1" applyFont="1" applyFill="1" applyBorder="1" applyAlignment="1">
      <alignment horizontal="center"/>
    </xf>
    <xf numFmtId="0" fontId="19" fillId="3" borderId="21" xfId="3" applyNumberFormat="1" applyFont="1" applyFill="1" applyBorder="1" applyAlignment="1">
      <alignment horizontal="center"/>
    </xf>
    <xf numFmtId="0" fontId="19" fillId="3" borderId="27" xfId="3" applyNumberFormat="1" applyFont="1" applyFill="1" applyBorder="1" applyAlignment="1">
      <alignment horizontal="center"/>
    </xf>
    <xf numFmtId="0" fontId="19" fillId="3" borderId="39" xfId="3" applyNumberFormat="1" applyFont="1" applyFill="1" applyBorder="1" applyAlignment="1">
      <alignment horizontal="center"/>
    </xf>
    <xf numFmtId="4" fontId="26" fillId="2" borderId="21" xfId="3" applyNumberFormat="1" applyFont="1" applyFill="1" applyBorder="1" applyAlignment="1">
      <alignment horizontal="center"/>
    </xf>
    <xf numFmtId="4" fontId="26" fillId="2" borderId="27" xfId="3" applyNumberFormat="1" applyFont="1" applyFill="1" applyBorder="1" applyAlignment="1">
      <alignment horizontal="center"/>
    </xf>
    <xf numFmtId="4" fontId="26" fillId="2" borderId="3" xfId="3" applyNumberFormat="1" applyFont="1" applyFill="1" applyBorder="1" applyAlignment="1">
      <alignment horizontal="center"/>
    </xf>
    <xf numFmtId="49" fontId="19" fillId="2" borderId="38" xfId="3" applyNumberFormat="1" applyFont="1" applyFill="1" applyBorder="1" applyAlignment="1">
      <alignment horizontal="center"/>
    </xf>
    <xf numFmtId="49" fontId="19" fillId="2" borderId="27" xfId="3" applyNumberFormat="1" applyFont="1" applyFill="1" applyBorder="1" applyAlignment="1">
      <alignment horizontal="center"/>
    </xf>
    <xf numFmtId="49" fontId="19" fillId="2" borderId="3" xfId="3" applyNumberFormat="1" applyFont="1" applyFill="1" applyBorder="1" applyAlignment="1">
      <alignment horizontal="center"/>
    </xf>
    <xf numFmtId="49" fontId="19" fillId="2" borderId="21" xfId="3" applyNumberFormat="1" applyFont="1" applyFill="1" applyBorder="1" applyAlignment="1">
      <alignment horizontal="center"/>
    </xf>
    <xf numFmtId="4" fontId="19" fillId="2" borderId="21" xfId="3" applyNumberFormat="1" applyFont="1" applyFill="1" applyBorder="1" applyAlignment="1">
      <alignment horizontal="center"/>
    </xf>
    <xf numFmtId="4" fontId="19" fillId="2" borderId="27" xfId="3" applyNumberFormat="1" applyFont="1" applyFill="1" applyBorder="1" applyAlignment="1">
      <alignment horizontal="center"/>
    </xf>
    <xf numFmtId="4" fontId="19" fillId="2" borderId="3" xfId="3" applyNumberFormat="1" applyFont="1" applyFill="1" applyBorder="1" applyAlignment="1">
      <alignment horizontal="center"/>
    </xf>
    <xf numFmtId="4" fontId="22" fillId="5" borderId="21" xfId="3" applyNumberFormat="1" applyFont="1" applyFill="1" applyBorder="1" applyAlignment="1">
      <alignment horizontal="center"/>
    </xf>
    <xf numFmtId="4" fontId="22" fillId="5" borderId="27" xfId="3" applyNumberFormat="1" applyFont="1" applyFill="1" applyBorder="1" applyAlignment="1">
      <alignment horizontal="center"/>
    </xf>
    <xf numFmtId="4" fontId="22" fillId="5" borderId="3" xfId="3" applyNumberFormat="1" applyFont="1" applyFill="1" applyBorder="1" applyAlignment="1">
      <alignment horizontal="center"/>
    </xf>
    <xf numFmtId="0" fontId="19" fillId="0" borderId="39" xfId="3" applyNumberFormat="1" applyFont="1" applyBorder="1" applyAlignment="1">
      <alignment horizontal="left" vertical="top" wrapText="1"/>
    </xf>
    <xf numFmtId="49" fontId="19" fillId="0" borderId="21" xfId="3" applyNumberFormat="1" applyFont="1" applyFill="1" applyBorder="1" applyAlignment="1">
      <alignment horizontal="center" wrapText="1"/>
    </xf>
    <xf numFmtId="49" fontId="19" fillId="0" borderId="27" xfId="3" applyNumberFormat="1" applyFont="1" applyFill="1" applyBorder="1" applyAlignment="1">
      <alignment horizontal="center" wrapText="1"/>
    </xf>
    <xf numFmtId="49" fontId="19" fillId="0" borderId="3" xfId="3" applyNumberFormat="1" applyFont="1" applyFill="1" applyBorder="1" applyAlignment="1">
      <alignment horizontal="center" wrapText="1"/>
    </xf>
    <xf numFmtId="4" fontId="19" fillId="0" borderId="21" xfId="3" applyNumberFormat="1" applyFont="1" applyBorder="1" applyAlignment="1">
      <alignment horizontal="center"/>
    </xf>
    <xf numFmtId="4" fontId="19" fillId="0" borderId="27" xfId="3" applyNumberFormat="1" applyFont="1" applyBorder="1" applyAlignment="1">
      <alignment horizontal="center"/>
    </xf>
    <xf numFmtId="4" fontId="19" fillId="0" borderId="3" xfId="3" applyNumberFormat="1" applyFont="1" applyBorder="1" applyAlignment="1">
      <alignment horizontal="center"/>
    </xf>
    <xf numFmtId="4" fontId="19" fillId="0" borderId="21" xfId="3" applyNumberFormat="1" applyFont="1" applyFill="1" applyBorder="1" applyAlignment="1">
      <alignment horizontal="center"/>
    </xf>
    <xf numFmtId="4" fontId="19" fillId="0" borderId="27" xfId="3" applyNumberFormat="1" applyFont="1" applyFill="1" applyBorder="1" applyAlignment="1">
      <alignment horizontal="center"/>
    </xf>
    <xf numFmtId="4" fontId="19" fillId="0" borderId="3" xfId="3" applyNumberFormat="1" applyFont="1" applyFill="1" applyBorder="1" applyAlignment="1">
      <alignment horizontal="center"/>
    </xf>
    <xf numFmtId="0" fontId="19" fillId="0" borderId="32" xfId="3" applyNumberFormat="1" applyFont="1" applyBorder="1" applyAlignment="1">
      <alignment horizontal="left" vertical="top"/>
    </xf>
    <xf numFmtId="4" fontId="19" fillId="0" borderId="33" xfId="3" applyNumberFormat="1" applyFont="1" applyBorder="1" applyAlignment="1">
      <alignment horizontal="center"/>
    </xf>
    <xf numFmtId="4" fontId="19" fillId="0" borderId="32" xfId="3" applyNumberFormat="1" applyFont="1" applyBorder="1" applyAlignment="1">
      <alignment horizontal="center"/>
    </xf>
    <xf numFmtId="4" fontId="19" fillId="0" borderId="34" xfId="3" applyNumberFormat="1" applyFont="1" applyBorder="1" applyAlignment="1">
      <alignment horizontal="center"/>
    </xf>
    <xf numFmtId="4" fontId="19" fillId="2" borderId="33" xfId="3" applyNumberFormat="1" applyFont="1" applyFill="1" applyBorder="1" applyAlignment="1">
      <alignment horizontal="center"/>
    </xf>
    <xf numFmtId="4" fontId="19" fillId="2" borderId="32" xfId="3" applyNumberFormat="1" applyFont="1" applyFill="1" applyBorder="1" applyAlignment="1">
      <alignment horizontal="center"/>
    </xf>
    <xf numFmtId="4" fontId="19" fillId="2" borderId="34" xfId="3" applyNumberFormat="1" applyFont="1" applyFill="1" applyBorder="1" applyAlignment="1">
      <alignment horizontal="center"/>
    </xf>
    <xf numFmtId="0" fontId="19" fillId="0" borderId="2" xfId="3" applyNumberFormat="1" applyFont="1" applyBorder="1" applyAlignment="1">
      <alignment horizontal="left" vertical="top" wrapText="1"/>
    </xf>
    <xf numFmtId="0" fontId="19" fillId="0" borderId="2" xfId="3" applyNumberFormat="1" applyFont="1" applyBorder="1" applyAlignment="1">
      <alignment horizontal="left" vertical="top"/>
    </xf>
    <xf numFmtId="0" fontId="19" fillId="0" borderId="47" xfId="3" applyNumberFormat="1" applyFont="1" applyBorder="1" applyAlignment="1">
      <alignment horizontal="left" vertical="top"/>
    </xf>
    <xf numFmtId="4" fontId="19" fillId="0" borderId="1" xfId="3" applyNumberFormat="1" applyFont="1" applyBorder="1" applyAlignment="1">
      <alignment horizontal="center" wrapText="1"/>
    </xf>
    <xf numFmtId="4" fontId="19" fillId="0" borderId="43" xfId="3" applyNumberFormat="1" applyFont="1" applyFill="1" applyBorder="1" applyAlignment="1">
      <alignment horizontal="center"/>
    </xf>
    <xf numFmtId="4" fontId="19" fillId="0" borderId="2" xfId="3" applyNumberFormat="1" applyFont="1" applyFill="1" applyBorder="1" applyAlignment="1">
      <alignment horizontal="center"/>
    </xf>
    <xf numFmtId="4" fontId="19" fillId="0" borderId="20" xfId="3" applyNumberFormat="1" applyFont="1" applyFill="1" applyBorder="1" applyAlignment="1">
      <alignment horizontal="center"/>
    </xf>
    <xf numFmtId="4" fontId="19" fillId="2" borderId="43" xfId="3" applyNumberFormat="1" applyFont="1" applyFill="1" applyBorder="1" applyAlignment="1">
      <alignment horizontal="center"/>
    </xf>
    <xf numFmtId="4" fontId="19" fillId="2" borderId="2" xfId="3" applyNumberFormat="1" applyFont="1" applyFill="1" applyBorder="1" applyAlignment="1">
      <alignment horizontal="center"/>
    </xf>
    <xf numFmtId="4" fontId="19" fillId="2" borderId="20" xfId="3" applyNumberFormat="1" applyFont="1" applyFill="1" applyBorder="1" applyAlignment="1">
      <alignment horizontal="center"/>
    </xf>
    <xf numFmtId="4" fontId="19" fillId="3" borderId="21" xfId="3" applyNumberFormat="1" applyFont="1" applyFill="1" applyBorder="1" applyAlignment="1">
      <alignment horizontal="center"/>
    </xf>
    <xf numFmtId="4" fontId="19" fillId="3" borderId="27" xfId="3" applyNumberFormat="1" applyFont="1" applyFill="1" applyBorder="1" applyAlignment="1">
      <alignment horizontal="center"/>
    </xf>
    <xf numFmtId="4" fontId="19" fillId="3" borderId="3" xfId="3" applyNumberFormat="1" applyFont="1" applyFill="1" applyBorder="1" applyAlignment="1">
      <alignment horizontal="center"/>
    </xf>
    <xf numFmtId="49" fontId="19" fillId="2" borderId="1" xfId="3" applyNumberFormat="1" applyFont="1" applyFill="1" applyBorder="1" applyAlignment="1">
      <alignment horizontal="center" wrapText="1"/>
    </xf>
    <xf numFmtId="49" fontId="19" fillId="7" borderId="1" xfId="3" applyNumberFormat="1" applyFont="1" applyFill="1" applyBorder="1" applyAlignment="1">
      <alignment horizontal="center" wrapText="1"/>
    </xf>
    <xf numFmtId="4" fontId="19" fillId="3" borderId="33" xfId="3" applyNumberFormat="1" applyFont="1" applyFill="1" applyBorder="1" applyAlignment="1">
      <alignment horizontal="center"/>
    </xf>
    <xf numFmtId="4" fontId="19" fillId="3" borderId="32" xfId="3" applyNumberFormat="1" applyFont="1" applyFill="1" applyBorder="1" applyAlignment="1">
      <alignment horizontal="center"/>
    </xf>
    <xf numFmtId="4" fontId="19" fillId="3" borderId="34" xfId="3" applyNumberFormat="1" applyFont="1" applyFill="1" applyBorder="1" applyAlignment="1">
      <alignment horizontal="center"/>
    </xf>
    <xf numFmtId="0" fontId="22" fillId="3" borderId="21" xfId="3" applyNumberFormat="1" applyFont="1" applyFill="1" applyBorder="1" applyAlignment="1">
      <alignment horizontal="center"/>
    </xf>
    <xf numFmtId="0" fontId="22" fillId="3" borderId="27" xfId="3" applyNumberFormat="1" applyFont="1" applyFill="1" applyBorder="1" applyAlignment="1">
      <alignment horizontal="center"/>
    </xf>
    <xf numFmtId="0" fontId="22" fillId="3" borderId="39" xfId="3" applyNumberFormat="1" applyFont="1" applyFill="1" applyBorder="1" applyAlignment="1">
      <alignment horizontal="center"/>
    </xf>
    <xf numFmtId="0" fontId="19" fillId="0" borderId="21" xfId="3" applyNumberFormat="1" applyFont="1" applyBorder="1" applyAlignment="1">
      <alignment horizontal="center"/>
    </xf>
    <xf numFmtId="0" fontId="19" fillId="0" borderId="27" xfId="3" applyNumberFormat="1" applyFont="1" applyBorder="1" applyAlignment="1">
      <alignment horizontal="center"/>
    </xf>
    <xf numFmtId="0" fontId="19" fillId="0" borderId="39" xfId="3" applyNumberFormat="1" applyFont="1" applyBorder="1" applyAlignment="1">
      <alignment horizontal="center"/>
    </xf>
    <xf numFmtId="0" fontId="19" fillId="2" borderId="27" xfId="3" applyNumberFormat="1" applyFont="1" applyFill="1" applyBorder="1" applyAlignment="1">
      <alignment horizontal="left" vertical="top" wrapText="1"/>
    </xf>
    <xf numFmtId="0" fontId="19" fillId="2" borderId="27" xfId="3" applyNumberFormat="1" applyFont="1" applyFill="1" applyBorder="1" applyAlignment="1">
      <alignment horizontal="left" vertical="top"/>
    </xf>
    <xf numFmtId="4" fontId="22" fillId="4" borderId="21" xfId="3" applyNumberFormat="1" applyFont="1" applyFill="1" applyBorder="1" applyAlignment="1">
      <alignment horizontal="center"/>
    </xf>
    <xf numFmtId="4" fontId="22" fillId="4" borderId="27" xfId="3" applyNumberFormat="1" applyFont="1" applyFill="1" applyBorder="1" applyAlignment="1">
      <alignment horizontal="center"/>
    </xf>
    <xf numFmtId="4" fontId="22" fillId="4" borderId="3" xfId="3" applyNumberFormat="1" applyFont="1" applyFill="1" applyBorder="1" applyAlignment="1">
      <alignment horizontal="center"/>
    </xf>
    <xf numFmtId="0" fontId="19" fillId="4" borderId="21" xfId="3" applyNumberFormat="1" applyFont="1" applyFill="1" applyBorder="1" applyAlignment="1">
      <alignment horizontal="center"/>
    </xf>
    <xf numFmtId="0" fontId="19" fillId="4" borderId="27" xfId="3" applyNumberFormat="1" applyFont="1" applyFill="1" applyBorder="1" applyAlignment="1">
      <alignment horizontal="center"/>
    </xf>
    <xf numFmtId="0" fontId="19" fillId="4" borderId="39" xfId="3" applyNumberFormat="1" applyFont="1" applyFill="1" applyBorder="1" applyAlignment="1">
      <alignment horizontal="center"/>
    </xf>
    <xf numFmtId="4" fontId="22" fillId="6" borderId="21" xfId="3" applyNumberFormat="1" applyFont="1" applyFill="1" applyBorder="1" applyAlignment="1">
      <alignment horizontal="center"/>
    </xf>
    <xf numFmtId="4" fontId="22" fillId="6" borderId="27" xfId="3" applyNumberFormat="1" applyFont="1" applyFill="1" applyBorder="1" applyAlignment="1">
      <alignment horizontal="center"/>
    </xf>
    <xf numFmtId="4" fontId="22" fillId="6" borderId="3" xfId="3" applyNumberFormat="1" applyFont="1" applyFill="1" applyBorder="1" applyAlignment="1">
      <alignment horizontal="center"/>
    </xf>
    <xf numFmtId="0" fontId="22" fillId="4" borderId="27" xfId="3" applyNumberFormat="1" applyFont="1" applyFill="1" applyBorder="1" applyAlignment="1">
      <alignment horizontal="left" vertical="top"/>
    </xf>
    <xf numFmtId="49" fontId="22" fillId="4" borderId="38" xfId="3" applyNumberFormat="1" applyFont="1" applyFill="1" applyBorder="1" applyAlignment="1">
      <alignment horizontal="center"/>
    </xf>
    <xf numFmtId="49" fontId="22" fillId="4" borderId="27" xfId="3" applyNumberFormat="1" applyFont="1" applyFill="1" applyBorder="1" applyAlignment="1">
      <alignment horizontal="center"/>
    </xf>
    <xf numFmtId="49" fontId="22" fillId="4" borderId="3" xfId="3" applyNumberFormat="1" applyFont="1" applyFill="1" applyBorder="1" applyAlignment="1">
      <alignment horizontal="center"/>
    </xf>
    <xf numFmtId="49" fontId="22" fillId="4" borderId="21" xfId="3" applyNumberFormat="1" applyFont="1" applyFill="1" applyBorder="1" applyAlignment="1">
      <alignment horizontal="center"/>
    </xf>
    <xf numFmtId="3" fontId="19" fillId="0" borderId="21" xfId="3" applyNumberFormat="1" applyFont="1" applyBorder="1" applyAlignment="1">
      <alignment horizontal="center"/>
    </xf>
    <xf numFmtId="3" fontId="19" fillId="0" borderId="27" xfId="3" applyNumberFormat="1" applyFont="1" applyBorder="1" applyAlignment="1">
      <alignment horizontal="center"/>
    </xf>
    <xf numFmtId="3" fontId="19" fillId="0" borderId="3" xfId="3" applyNumberFormat="1" applyFont="1" applyBorder="1" applyAlignment="1">
      <alignment horizontal="center"/>
    </xf>
    <xf numFmtId="4" fontId="19" fillId="6" borderId="21" xfId="3" applyNumberFormat="1" applyFont="1" applyFill="1" applyBorder="1" applyAlignment="1">
      <alignment horizontal="center"/>
    </xf>
    <xf numFmtId="4" fontId="19" fillId="6" borderId="27" xfId="3" applyNumberFormat="1" applyFont="1" applyFill="1" applyBorder="1" applyAlignment="1">
      <alignment horizontal="center"/>
    </xf>
    <xf numFmtId="4" fontId="19" fillId="6" borderId="3" xfId="3" applyNumberFormat="1" applyFont="1" applyFill="1" applyBorder="1" applyAlignment="1">
      <alignment horizontal="center"/>
    </xf>
    <xf numFmtId="3" fontId="19" fillId="2" borderId="21" xfId="3" applyNumberFormat="1" applyFont="1" applyFill="1" applyBorder="1" applyAlignment="1">
      <alignment horizontal="center"/>
    </xf>
    <xf numFmtId="3" fontId="19" fillId="2" borderId="27" xfId="3" applyNumberFormat="1" applyFont="1" applyFill="1" applyBorder="1" applyAlignment="1">
      <alignment horizontal="center"/>
    </xf>
    <xf numFmtId="3" fontId="19" fillId="2" borderId="3" xfId="3" applyNumberFormat="1" applyFont="1" applyFill="1" applyBorder="1" applyAlignment="1">
      <alignment horizontal="center"/>
    </xf>
    <xf numFmtId="4" fontId="19" fillId="0" borderId="1" xfId="3" applyNumberFormat="1" applyFont="1" applyBorder="1" applyAlignment="1">
      <alignment horizontal="center"/>
    </xf>
    <xf numFmtId="0" fontId="19" fillId="0" borderId="1" xfId="3" applyNumberFormat="1" applyFont="1" applyBorder="1" applyAlignment="1">
      <alignment horizontal="center"/>
    </xf>
    <xf numFmtId="0" fontId="19" fillId="0" borderId="1" xfId="3" applyNumberFormat="1" applyFont="1" applyBorder="1" applyAlignment="1">
      <alignment horizontal="left" vertical="top" wrapText="1"/>
    </xf>
    <xf numFmtId="0" fontId="19" fillId="0" borderId="1" xfId="3" applyNumberFormat="1" applyFont="1" applyBorder="1" applyAlignment="1">
      <alignment horizontal="left" vertical="top"/>
    </xf>
    <xf numFmtId="49" fontId="19" fillId="0" borderId="1" xfId="3" applyNumberFormat="1" applyFont="1" applyBorder="1" applyAlignment="1">
      <alignment horizontal="center"/>
    </xf>
    <xf numFmtId="4" fontId="19" fillId="3" borderId="1" xfId="3" applyNumberFormat="1" applyFont="1" applyFill="1" applyBorder="1" applyAlignment="1">
      <alignment horizontal="center"/>
    </xf>
    <xf numFmtId="4" fontId="19" fillId="3" borderId="23" xfId="3" applyNumberFormat="1" applyFont="1" applyFill="1" applyBorder="1" applyAlignment="1">
      <alignment horizontal="center"/>
    </xf>
    <xf numFmtId="4" fontId="19" fillId="3" borderId="25" xfId="3" applyNumberFormat="1" applyFont="1" applyFill="1" applyBorder="1" applyAlignment="1">
      <alignment horizontal="center"/>
    </xf>
    <xf numFmtId="4" fontId="19" fillId="3" borderId="24" xfId="3" applyNumberFormat="1" applyFont="1" applyFill="1" applyBorder="1" applyAlignment="1">
      <alignment horizontal="center"/>
    </xf>
    <xf numFmtId="49" fontId="19" fillId="0" borderId="60" xfId="3" applyNumberFormat="1" applyFont="1" applyBorder="1" applyAlignment="1">
      <alignment horizontal="center" vertical="center"/>
    </xf>
    <xf numFmtId="49" fontId="19" fillId="0" borderId="45" xfId="3" applyNumberFormat="1" applyFont="1" applyBorder="1" applyAlignment="1">
      <alignment horizontal="center" vertical="center"/>
    </xf>
    <xf numFmtId="49" fontId="19" fillId="0" borderId="46" xfId="3" applyNumberFormat="1" applyFont="1" applyBorder="1" applyAlignment="1">
      <alignment horizontal="center" vertical="center"/>
    </xf>
    <xf numFmtId="49" fontId="19" fillId="0" borderId="61" xfId="3" applyNumberFormat="1" applyFont="1" applyBorder="1" applyAlignment="1">
      <alignment horizontal="center" vertical="center"/>
    </xf>
    <xf numFmtId="49" fontId="19" fillId="0" borderId="0" xfId="3" applyNumberFormat="1" applyFont="1" applyBorder="1" applyAlignment="1">
      <alignment horizontal="center" vertical="center"/>
    </xf>
    <xf numFmtId="49" fontId="19" fillId="0" borderId="22" xfId="3" applyNumberFormat="1" applyFont="1" applyBorder="1" applyAlignment="1">
      <alignment horizontal="center" vertical="center"/>
    </xf>
    <xf numFmtId="49" fontId="19" fillId="0" borderId="51" xfId="3" applyNumberFormat="1" applyFont="1" applyBorder="1" applyAlignment="1">
      <alignment horizontal="center" vertical="center"/>
    </xf>
    <xf numFmtId="49" fontId="19" fillId="0" borderId="2" xfId="3" applyNumberFormat="1" applyFont="1" applyBorder="1" applyAlignment="1">
      <alignment horizontal="center" vertical="center"/>
    </xf>
    <xf numFmtId="49" fontId="19" fillId="0" borderId="20" xfId="3" applyNumberFormat="1" applyFont="1" applyBorder="1" applyAlignment="1">
      <alignment horizontal="center" vertical="center"/>
    </xf>
    <xf numFmtId="49" fontId="19" fillId="0" borderId="23" xfId="3" applyNumberFormat="1" applyFont="1" applyBorder="1" applyAlignment="1">
      <alignment horizontal="center" wrapText="1"/>
    </xf>
    <xf numFmtId="49" fontId="19" fillId="0" borderId="25" xfId="3" applyNumberFormat="1" applyFont="1" applyBorder="1" applyAlignment="1">
      <alignment horizontal="center" wrapText="1"/>
    </xf>
    <xf numFmtId="49" fontId="19" fillId="0" borderId="24" xfId="3" applyNumberFormat="1" applyFont="1" applyBorder="1" applyAlignment="1">
      <alignment horizontal="center" wrapText="1"/>
    </xf>
    <xf numFmtId="0" fontId="19" fillId="0" borderId="43" xfId="3" applyNumberFormat="1" applyFont="1" applyBorder="1" applyAlignment="1">
      <alignment horizontal="center"/>
    </xf>
    <xf numFmtId="0" fontId="19" fillId="0" borderId="2" xfId="3" applyNumberFormat="1" applyFont="1" applyBorder="1" applyAlignment="1">
      <alignment horizontal="center"/>
    </xf>
    <xf numFmtId="0" fontId="19" fillId="0" borderId="47" xfId="3" applyNumberFormat="1" applyFont="1" applyBorder="1" applyAlignment="1">
      <alignment horizontal="center"/>
    </xf>
    <xf numFmtId="0" fontId="24" fillId="0" borderId="0" xfId="3" applyNumberFormat="1" applyFont="1" applyBorder="1" applyAlignment="1">
      <alignment horizontal="justify" wrapText="1"/>
    </xf>
    <xf numFmtId="49" fontId="19" fillId="3" borderId="33" xfId="3" applyNumberFormat="1" applyFont="1" applyFill="1" applyBorder="1" applyAlignment="1">
      <alignment horizontal="center"/>
    </xf>
    <xf numFmtId="49" fontId="19" fillId="3" borderId="32" xfId="3" applyNumberFormat="1" applyFont="1" applyFill="1" applyBorder="1" applyAlignment="1">
      <alignment horizontal="center"/>
    </xf>
    <xf numFmtId="49" fontId="19" fillId="3" borderId="34" xfId="3" applyNumberFormat="1" applyFont="1" applyFill="1" applyBorder="1" applyAlignment="1">
      <alignment horizontal="center"/>
    </xf>
    <xf numFmtId="49" fontId="19" fillId="3" borderId="21" xfId="3" applyNumberFormat="1" applyFont="1" applyFill="1" applyBorder="1" applyAlignment="1">
      <alignment horizontal="center"/>
    </xf>
    <xf numFmtId="49" fontId="19" fillId="3" borderId="27" xfId="3" applyNumberFormat="1" applyFont="1" applyFill="1" applyBorder="1" applyAlignment="1">
      <alignment horizontal="center"/>
    </xf>
    <xf numFmtId="49" fontId="19" fillId="3" borderId="3" xfId="3" applyNumberFormat="1" applyFont="1" applyFill="1" applyBorder="1" applyAlignment="1">
      <alignment horizontal="center"/>
    </xf>
    <xf numFmtId="0" fontId="19" fillId="0" borderId="33" xfId="3" applyNumberFormat="1" applyFont="1" applyBorder="1" applyAlignment="1">
      <alignment horizontal="center"/>
    </xf>
    <xf numFmtId="0" fontId="19" fillId="0" borderId="32" xfId="3" applyNumberFormat="1" applyFont="1" applyBorder="1" applyAlignment="1">
      <alignment horizontal="center"/>
    </xf>
    <xf numFmtId="0" fontId="19" fillId="0" borderId="49" xfId="3" applyNumberFormat="1" applyFont="1" applyBorder="1" applyAlignment="1">
      <alignment horizontal="center"/>
    </xf>
    <xf numFmtId="49" fontId="22" fillId="4" borderId="36" xfId="3" applyNumberFormat="1" applyFont="1" applyFill="1" applyBorder="1" applyAlignment="1">
      <alignment horizontal="center"/>
    </xf>
    <xf numFmtId="49" fontId="22" fillId="4" borderId="25" xfId="3" applyNumberFormat="1" applyFont="1" applyFill="1" applyBorder="1" applyAlignment="1">
      <alignment horizontal="center"/>
    </xf>
    <xf numFmtId="49" fontId="22" fillId="4" borderId="24" xfId="3" applyNumberFormat="1" applyFont="1" applyFill="1" applyBorder="1" applyAlignment="1">
      <alignment horizontal="center"/>
    </xf>
    <xf numFmtId="49" fontId="22" fillId="4" borderId="23" xfId="3" applyNumberFormat="1" applyFont="1" applyFill="1" applyBorder="1" applyAlignment="1">
      <alignment horizontal="center"/>
    </xf>
    <xf numFmtId="4" fontId="22" fillId="4" borderId="44" xfId="3" applyNumberFormat="1" applyFont="1" applyFill="1" applyBorder="1" applyAlignment="1">
      <alignment horizontal="center"/>
    </xf>
    <xf numFmtId="4" fontId="22" fillId="4" borderId="45" xfId="3" applyNumberFormat="1" applyFont="1" applyFill="1" applyBorder="1" applyAlignment="1">
      <alignment horizontal="center"/>
    </xf>
    <xf numFmtId="4" fontId="22" fillId="4" borderId="46" xfId="3" applyNumberFormat="1" applyFont="1" applyFill="1" applyBorder="1" applyAlignment="1">
      <alignment horizontal="center"/>
    </xf>
    <xf numFmtId="4" fontId="22" fillId="4" borderId="23" xfId="3" applyNumberFormat="1" applyFont="1" applyFill="1" applyBorder="1" applyAlignment="1">
      <alignment horizontal="center"/>
    </xf>
    <xf numFmtId="4" fontId="22" fillId="4" borderId="25" xfId="3" applyNumberFormat="1" applyFont="1" applyFill="1" applyBorder="1" applyAlignment="1">
      <alignment horizontal="center"/>
    </xf>
    <xf numFmtId="4" fontId="22" fillId="4" borderId="24" xfId="3" applyNumberFormat="1" applyFont="1" applyFill="1" applyBorder="1" applyAlignment="1">
      <alignment horizontal="center"/>
    </xf>
    <xf numFmtId="0" fontId="18" fillId="0" borderId="0" xfId="3" applyNumberFormat="1" applyFont="1" applyBorder="1" applyAlignment="1">
      <alignment horizontal="left"/>
    </xf>
    <xf numFmtId="0" fontId="19" fillId="4" borderId="23" xfId="3" applyNumberFormat="1" applyFont="1" applyFill="1" applyBorder="1" applyAlignment="1">
      <alignment horizontal="center"/>
    </xf>
    <xf numFmtId="0" fontId="19" fillId="4" borderId="25" xfId="3" applyNumberFormat="1" applyFont="1" applyFill="1" applyBorder="1" applyAlignment="1">
      <alignment horizontal="center"/>
    </xf>
    <xf numFmtId="0" fontId="19" fillId="4" borderId="37" xfId="3" applyNumberFormat="1" applyFont="1" applyFill="1" applyBorder="1" applyAlignment="1">
      <alignment horizontal="center"/>
    </xf>
    <xf numFmtId="49" fontId="19" fillId="0" borderId="40" xfId="3" applyNumberFormat="1" applyFont="1" applyBorder="1" applyAlignment="1">
      <alignment horizontal="center"/>
    </xf>
    <xf numFmtId="49" fontId="19" fillId="0" borderId="41" xfId="3" applyNumberFormat="1" applyFont="1" applyBorder="1" applyAlignment="1">
      <alignment horizontal="center"/>
    </xf>
    <xf numFmtId="49" fontId="19" fillId="0" borderId="31" xfId="3" applyNumberFormat="1" applyFont="1" applyBorder="1" applyAlignment="1">
      <alignment horizontal="center"/>
    </xf>
    <xf numFmtId="49" fontId="19" fillId="0" borderId="30" xfId="3" applyNumberFormat="1" applyFont="1" applyBorder="1" applyAlignment="1">
      <alignment horizontal="center"/>
    </xf>
    <xf numFmtId="49" fontId="19" fillId="0" borderId="30" xfId="3" applyNumberFormat="1" applyFont="1" applyBorder="1" applyAlignment="1">
      <alignment horizontal="center" wrapText="1"/>
    </xf>
    <xf numFmtId="49" fontId="19" fillId="0" borderId="41" xfId="3" applyNumberFormat="1" applyFont="1" applyBorder="1" applyAlignment="1">
      <alignment horizontal="center" wrapText="1"/>
    </xf>
    <xf numFmtId="49" fontId="19" fillId="0" borderId="31" xfId="3" applyNumberFormat="1" applyFont="1" applyBorder="1" applyAlignment="1">
      <alignment horizontal="center" wrapText="1"/>
    </xf>
    <xf numFmtId="4" fontId="19" fillId="2" borderId="30" xfId="3" applyNumberFormat="1" applyFont="1" applyFill="1" applyBorder="1" applyAlignment="1">
      <alignment horizontal="center"/>
    </xf>
    <xf numFmtId="4" fontId="19" fillId="2" borderId="41" xfId="3" applyNumberFormat="1" applyFont="1" applyFill="1" applyBorder="1" applyAlignment="1">
      <alignment horizontal="center"/>
    </xf>
    <xf numFmtId="4" fontId="19" fillId="2" borderId="31" xfId="3" applyNumberFormat="1" applyFont="1" applyFill="1" applyBorder="1" applyAlignment="1">
      <alignment horizontal="center"/>
    </xf>
    <xf numFmtId="4" fontId="19" fillId="3" borderId="30" xfId="3" applyNumberFormat="1" applyFont="1" applyFill="1" applyBorder="1" applyAlignment="1">
      <alignment horizontal="center"/>
    </xf>
    <xf numFmtId="4" fontId="19" fillId="3" borderId="41" xfId="3" applyNumberFormat="1" applyFont="1" applyFill="1" applyBorder="1" applyAlignment="1">
      <alignment horizontal="center"/>
    </xf>
    <xf numFmtId="4" fontId="19" fillId="3" borderId="31" xfId="3" applyNumberFormat="1" applyFont="1" applyFill="1" applyBorder="1" applyAlignment="1">
      <alignment horizontal="center"/>
    </xf>
    <xf numFmtId="0" fontId="19" fillId="0" borderId="30" xfId="3" applyNumberFormat="1" applyFont="1" applyBorder="1" applyAlignment="1">
      <alignment horizontal="center"/>
    </xf>
    <xf numFmtId="0" fontId="19" fillId="0" borderId="41" xfId="3" applyNumberFormat="1" applyFont="1" applyBorder="1" applyAlignment="1">
      <alignment horizontal="center"/>
    </xf>
    <xf numFmtId="0" fontId="19" fillId="0" borderId="42" xfId="3" applyNumberFormat="1" applyFont="1" applyBorder="1" applyAlignment="1">
      <alignment horizontal="center"/>
    </xf>
    <xf numFmtId="4" fontId="19" fillId="0" borderId="30" xfId="3" applyNumberFormat="1" applyFont="1" applyFill="1" applyBorder="1" applyAlignment="1">
      <alignment horizontal="center"/>
    </xf>
    <xf numFmtId="4" fontId="19" fillId="0" borderId="41" xfId="3" applyNumberFormat="1" applyFont="1" applyFill="1" applyBorder="1" applyAlignment="1">
      <alignment horizontal="center"/>
    </xf>
    <xf numFmtId="4" fontId="19" fillId="0" borderId="31" xfId="3" applyNumberFormat="1" applyFont="1" applyFill="1" applyBorder="1" applyAlignment="1">
      <alignment horizontal="center"/>
    </xf>
    <xf numFmtId="4" fontId="19" fillId="8" borderId="21" xfId="3" applyNumberFormat="1" applyFont="1" applyFill="1" applyBorder="1" applyAlignment="1">
      <alignment horizontal="center"/>
    </xf>
    <xf numFmtId="4" fontId="19" fillId="8" borderId="27" xfId="3" applyNumberFormat="1" applyFont="1" applyFill="1" applyBorder="1" applyAlignment="1">
      <alignment horizontal="center"/>
    </xf>
    <xf numFmtId="4" fontId="19" fillId="8" borderId="3" xfId="3" applyNumberFormat="1" applyFont="1" applyFill="1" applyBorder="1" applyAlignment="1">
      <alignment horizontal="center"/>
    </xf>
    <xf numFmtId="4" fontId="19" fillId="0" borderId="30" xfId="3" applyNumberFormat="1" applyFont="1" applyBorder="1" applyAlignment="1">
      <alignment horizontal="center"/>
    </xf>
    <xf numFmtId="4" fontId="19" fillId="0" borderId="41" xfId="3" applyNumberFormat="1" applyFont="1" applyBorder="1" applyAlignment="1">
      <alignment horizontal="center"/>
    </xf>
    <xf numFmtId="4" fontId="19" fillId="0" borderId="31" xfId="3" applyNumberFormat="1" applyFont="1" applyBorder="1" applyAlignment="1">
      <alignment horizontal="center"/>
    </xf>
    <xf numFmtId="4" fontId="22" fillId="3" borderId="21" xfId="3" applyNumberFormat="1" applyFont="1" applyFill="1" applyBorder="1" applyAlignment="1">
      <alignment horizontal="center"/>
    </xf>
    <xf numFmtId="4" fontId="22" fillId="3" borderId="27" xfId="3" applyNumberFormat="1" applyFont="1" applyFill="1" applyBorder="1" applyAlignment="1">
      <alignment horizontal="center"/>
    </xf>
    <xf numFmtId="4" fontId="22" fillId="3" borderId="3" xfId="3" applyNumberFormat="1" applyFont="1" applyFill="1" applyBorder="1" applyAlignment="1">
      <alignment horizontal="center"/>
    </xf>
    <xf numFmtId="0" fontId="2" fillId="0" borderId="0" xfId="6" applyFont="1" applyFill="1" applyAlignment="1">
      <alignment horizontal="left" vertical="center" wrapText="1"/>
    </xf>
    <xf numFmtId="0" fontId="2" fillId="0" borderId="0" xfId="6" applyFont="1" applyFill="1" applyAlignment="1">
      <alignment vertical="center" wrapText="1"/>
    </xf>
    <xf numFmtId="0" fontId="2" fillId="0" borderId="0" xfId="6" applyFont="1" applyFill="1" applyAlignment="1">
      <alignment horizontal="left" wrapText="1"/>
    </xf>
    <xf numFmtId="0" fontId="30" fillId="0" borderId="0" xfId="3" applyNumberFormat="1" applyFont="1" applyFill="1" applyBorder="1" applyAlignment="1">
      <alignment horizontal="center"/>
    </xf>
    <xf numFmtId="0" fontId="30" fillId="0" borderId="0" xfId="3" applyNumberFormat="1" applyFont="1" applyFill="1" applyBorder="1" applyAlignment="1">
      <alignment horizontal="left" vertical="top" wrapText="1"/>
    </xf>
    <xf numFmtId="0" fontId="2" fillId="0" borderId="0" xfId="6" applyFont="1" applyFill="1" applyAlignment="1">
      <alignment horizontal="center" vertical="center"/>
    </xf>
    <xf numFmtId="0" fontId="2" fillId="0" borderId="0" xfId="6" applyFont="1" applyFill="1" applyAlignment="1">
      <alignment horizontal="center" vertical="center" wrapText="1"/>
    </xf>
    <xf numFmtId="0" fontId="2" fillId="0" borderId="0" xfId="6" applyFont="1" applyFill="1" applyBorder="1" applyAlignment="1">
      <alignment horizontal="right" vertical="center" wrapText="1"/>
    </xf>
    <xf numFmtId="0" fontId="2" fillId="0" borderId="59" xfId="6" applyFont="1" applyFill="1" applyBorder="1" applyAlignment="1">
      <alignment horizontal="right" vertical="center" wrapText="1"/>
    </xf>
    <xf numFmtId="4" fontId="22" fillId="3" borderId="23" xfId="3" applyNumberFormat="1" applyFont="1" applyFill="1" applyBorder="1" applyAlignment="1">
      <alignment horizontal="center"/>
    </xf>
    <xf numFmtId="4" fontId="22" fillId="3" borderId="25" xfId="3" applyNumberFormat="1" applyFont="1" applyFill="1" applyBorder="1" applyAlignment="1">
      <alignment horizontal="center"/>
    </xf>
    <xf numFmtId="4" fontId="22" fillId="3" borderId="24" xfId="3" applyNumberFormat="1" applyFont="1" applyFill="1" applyBorder="1" applyAlignment="1">
      <alignment horizontal="center"/>
    </xf>
    <xf numFmtId="4" fontId="19" fillId="9" borderId="21" xfId="3" applyNumberFormat="1" applyFont="1" applyFill="1" applyBorder="1" applyAlignment="1">
      <alignment horizontal="center"/>
    </xf>
    <xf numFmtId="4" fontId="19" fillId="9" borderId="27" xfId="3" applyNumberFormat="1" applyFont="1" applyFill="1" applyBorder="1" applyAlignment="1">
      <alignment horizontal="center"/>
    </xf>
    <xf numFmtId="4" fontId="19" fillId="9" borderId="3" xfId="3" applyNumberFormat="1" applyFont="1" applyFill="1" applyBorder="1" applyAlignment="1">
      <alignment horizontal="center"/>
    </xf>
    <xf numFmtId="0" fontId="19" fillId="0" borderId="49" xfId="3" applyNumberFormat="1" applyFont="1" applyBorder="1" applyAlignment="1">
      <alignment horizontal="left"/>
    </xf>
    <xf numFmtId="0" fontId="19" fillId="0" borderId="2" xfId="3" applyNumberFormat="1" applyFont="1" applyBorder="1" applyAlignment="1">
      <alignment horizontal="left"/>
    </xf>
    <xf numFmtId="0" fontId="19" fillId="0" borderId="47" xfId="3" applyNumberFormat="1" applyFont="1" applyBorder="1" applyAlignment="1">
      <alignment horizontal="left"/>
    </xf>
    <xf numFmtId="49" fontId="19" fillId="0" borderId="44" xfId="3" applyNumberFormat="1" applyFont="1" applyBorder="1" applyAlignment="1">
      <alignment horizontal="center" vertical="center"/>
    </xf>
    <xf numFmtId="49" fontId="19" fillId="0" borderId="35" xfId="3" applyNumberFormat="1" applyFont="1" applyBorder="1" applyAlignment="1">
      <alignment horizontal="center" vertical="center"/>
    </xf>
    <xf numFmtId="0" fontId="24" fillId="0" borderId="0" xfId="3" applyNumberFormat="1" applyFont="1" applyBorder="1" applyAlignment="1">
      <alignment horizontal="justify" vertical="top"/>
    </xf>
    <xf numFmtId="0" fontId="18" fillId="0" borderId="0" xfId="3" applyNumberFormat="1" applyFont="1" applyBorder="1" applyAlignment="1">
      <alignment horizontal="justify" vertical="top"/>
    </xf>
    <xf numFmtId="0" fontId="24" fillId="0" borderId="0" xfId="3" applyNumberFormat="1" applyFont="1" applyBorder="1" applyAlignment="1">
      <alignment horizontal="justify"/>
    </xf>
    <xf numFmtId="0" fontId="18" fillId="0" borderId="0" xfId="3" applyNumberFormat="1" applyFont="1" applyBorder="1" applyAlignment="1">
      <alignment horizontal="justify"/>
    </xf>
    <xf numFmtId="0" fontId="19" fillId="0" borderId="0" xfId="3" applyNumberFormat="1" applyFont="1" applyBorder="1" applyAlignment="1">
      <alignment horizontal="right"/>
    </xf>
    <xf numFmtId="0" fontId="19" fillId="0" borderId="0" xfId="3" applyNumberFormat="1" applyFont="1" applyBorder="1" applyAlignment="1">
      <alignment horizontal="left"/>
    </xf>
    <xf numFmtId="49" fontId="19" fillId="0" borderId="2" xfId="3" applyNumberFormat="1" applyFont="1" applyBorder="1" applyAlignment="1">
      <alignment horizontal="left"/>
    </xf>
    <xf numFmtId="0" fontId="19" fillId="0" borderId="0" xfId="3" applyNumberFormat="1" applyFont="1" applyBorder="1" applyAlignment="1">
      <alignment horizontal="center"/>
    </xf>
    <xf numFmtId="0" fontId="20" fillId="0" borderId="32" xfId="3" applyNumberFormat="1" applyFont="1" applyBorder="1" applyAlignment="1">
      <alignment horizontal="center" vertical="top"/>
    </xf>
    <xf numFmtId="0" fontId="18" fillId="2" borderId="2" xfId="0" applyNumberFormat="1" applyFont="1" applyFill="1" applyBorder="1" applyAlignment="1">
      <alignment horizontal="center"/>
    </xf>
    <xf numFmtId="0" fontId="19" fillId="0" borderId="0" xfId="3" applyNumberFormat="1" applyFont="1" applyBorder="1" applyAlignment="1">
      <alignment horizontal="center" wrapText="1"/>
    </xf>
    <xf numFmtId="0" fontId="19" fillId="0" borderId="2" xfId="3" applyNumberFormat="1" applyFont="1" applyBorder="1" applyAlignment="1">
      <alignment horizontal="center" wrapText="1"/>
    </xf>
    <xf numFmtId="0" fontId="19" fillId="0" borderId="33" xfId="3" applyNumberFormat="1" applyFont="1" applyBorder="1" applyAlignment="1">
      <alignment horizontal="left" wrapText="1" indent="4"/>
    </xf>
    <xf numFmtId="0" fontId="19" fillId="0" borderId="32" xfId="3" applyNumberFormat="1" applyFont="1" applyBorder="1" applyAlignment="1">
      <alignment horizontal="left" indent="4"/>
    </xf>
    <xf numFmtId="0" fontId="19" fillId="0" borderId="49" xfId="3" applyNumberFormat="1" applyFont="1" applyBorder="1" applyAlignment="1">
      <alignment horizontal="left" indent="4"/>
    </xf>
    <xf numFmtId="0" fontId="19" fillId="0" borderId="32" xfId="3" applyNumberFormat="1" applyFont="1" applyFill="1" applyBorder="1" applyAlignment="1">
      <alignment horizontal="center"/>
    </xf>
    <xf numFmtId="0" fontId="19" fillId="0" borderId="34" xfId="3" applyNumberFormat="1" applyFont="1" applyFill="1" applyBorder="1" applyAlignment="1">
      <alignment horizontal="center"/>
    </xf>
    <xf numFmtId="0" fontId="19" fillId="0" borderId="55" xfId="3" applyNumberFormat="1" applyFont="1" applyFill="1" applyBorder="1" applyAlignment="1">
      <alignment horizontal="center"/>
    </xf>
    <xf numFmtId="0" fontId="19" fillId="0" borderId="53" xfId="3" applyNumberFormat="1" applyFont="1" applyFill="1" applyBorder="1" applyAlignment="1">
      <alignment horizontal="center"/>
    </xf>
    <xf numFmtId="0" fontId="19" fillId="0" borderId="54" xfId="3" applyNumberFormat="1" applyFont="1" applyFill="1" applyBorder="1" applyAlignment="1">
      <alignment horizontal="center"/>
    </xf>
    <xf numFmtId="0" fontId="19" fillId="0" borderId="55" xfId="3" applyNumberFormat="1" applyFont="1" applyBorder="1" applyAlignment="1">
      <alignment horizontal="center"/>
    </xf>
    <xf numFmtId="0" fontId="19" fillId="0" borderId="53" xfId="3" applyNumberFormat="1" applyFont="1" applyBorder="1" applyAlignment="1">
      <alignment horizontal="center"/>
    </xf>
    <xf numFmtId="0" fontId="19" fillId="0" borderId="56" xfId="3" applyNumberFormat="1" applyFont="1" applyBorder="1" applyAlignment="1">
      <alignment horizontal="center"/>
    </xf>
    <xf numFmtId="0" fontId="19" fillId="0" borderId="43" xfId="3" applyNumberFormat="1" applyFont="1" applyBorder="1" applyAlignment="1">
      <alignment horizontal="left" wrapText="1" indent="4"/>
    </xf>
    <xf numFmtId="0" fontId="19" fillId="0" borderId="2" xfId="3" applyNumberFormat="1" applyFont="1" applyBorder="1" applyAlignment="1">
      <alignment horizontal="left" indent="4"/>
    </xf>
    <xf numFmtId="0" fontId="19" fillId="0" borderId="34" xfId="3" applyNumberFormat="1" applyFont="1" applyBorder="1" applyAlignment="1">
      <alignment horizontal="center"/>
    </xf>
    <xf numFmtId="0" fontId="19" fillId="0" borderId="20" xfId="3" applyNumberFormat="1" applyFont="1" applyBorder="1" applyAlignment="1">
      <alignment horizontal="center"/>
    </xf>
    <xf numFmtId="0" fontId="19" fillId="0" borderId="21" xfId="3" applyNumberFormat="1" applyFont="1" applyBorder="1" applyAlignment="1">
      <alignment horizontal="left" wrapText="1"/>
    </xf>
    <xf numFmtId="0" fontId="19" fillId="0" borderId="27" xfId="3" applyNumberFormat="1" applyFont="1" applyFill="1" applyBorder="1" applyAlignment="1">
      <alignment horizontal="center"/>
    </xf>
    <xf numFmtId="0" fontId="19" fillId="0" borderId="3" xfId="3" applyNumberFormat="1" applyFont="1" applyFill="1" applyBorder="1" applyAlignment="1">
      <alignment horizontal="center"/>
    </xf>
    <xf numFmtId="0" fontId="19" fillId="0" borderId="3" xfId="3" applyNumberFormat="1" applyFont="1" applyBorder="1" applyAlignment="1">
      <alignment horizontal="center"/>
    </xf>
    <xf numFmtId="0" fontId="19" fillId="0" borderId="21" xfId="3" applyNumberFormat="1" applyFont="1" applyBorder="1" applyAlignment="1">
      <alignment horizontal="left" wrapText="1" indent="3"/>
    </xf>
    <xf numFmtId="0" fontId="19" fillId="0" borderId="27" xfId="3" applyNumberFormat="1" applyFont="1" applyBorder="1" applyAlignment="1">
      <alignment horizontal="left" indent="3"/>
    </xf>
    <xf numFmtId="0" fontId="19" fillId="0" borderId="41" xfId="3" applyNumberFormat="1" applyFont="1" applyFill="1" applyBorder="1" applyAlignment="1">
      <alignment horizontal="center"/>
    </xf>
    <xf numFmtId="0" fontId="19" fillId="0" borderId="31" xfId="3" applyNumberFormat="1" applyFont="1" applyFill="1" applyBorder="1" applyAlignment="1">
      <alignment horizontal="center"/>
    </xf>
    <xf numFmtId="0" fontId="19" fillId="0" borderId="23" xfId="3" applyNumberFormat="1" applyFont="1" applyFill="1" applyBorder="1" applyAlignment="1">
      <alignment horizontal="center"/>
    </xf>
    <xf numFmtId="0" fontId="19" fillId="0" borderId="25" xfId="3" applyNumberFormat="1" applyFont="1" applyFill="1" applyBorder="1" applyAlignment="1">
      <alignment horizontal="center"/>
    </xf>
    <xf numFmtId="0" fontId="19" fillId="0" borderId="24" xfId="3" applyNumberFormat="1" applyFont="1" applyFill="1" applyBorder="1" applyAlignment="1">
      <alignment horizontal="center"/>
    </xf>
    <xf numFmtId="0" fontId="19" fillId="0" borderId="23" xfId="3" applyNumberFormat="1" applyFont="1" applyBorder="1" applyAlignment="1">
      <alignment horizontal="center"/>
    </xf>
    <xf numFmtId="0" fontId="19" fillId="0" borderId="25" xfId="3" applyNumberFormat="1" applyFont="1" applyBorder="1" applyAlignment="1">
      <alignment horizontal="center"/>
    </xf>
    <xf numFmtId="0" fontId="19" fillId="0" borderId="37" xfId="3" applyNumberFormat="1" applyFont="1" applyBorder="1" applyAlignment="1">
      <alignment horizontal="center"/>
    </xf>
    <xf numFmtId="0" fontId="19" fillId="0" borderId="21" xfId="3" applyNumberFormat="1" applyFont="1" applyBorder="1" applyAlignment="1">
      <alignment horizontal="left" wrapText="1" indent="2"/>
    </xf>
    <xf numFmtId="0" fontId="19" fillId="0" borderId="27" xfId="3" applyNumberFormat="1" applyFont="1" applyBorder="1" applyAlignment="1">
      <alignment horizontal="left" indent="2"/>
    </xf>
    <xf numFmtId="0" fontId="19" fillId="0" borderId="21" xfId="3" applyNumberFormat="1" applyFont="1" applyFill="1" applyBorder="1" applyAlignment="1">
      <alignment horizontal="center"/>
    </xf>
    <xf numFmtId="0" fontId="19" fillId="0" borderId="21" xfId="3" applyNumberFormat="1" applyFont="1" applyBorder="1" applyAlignment="1">
      <alignment horizontal="left" wrapText="1" indent="1"/>
    </xf>
    <xf numFmtId="43" fontId="19" fillId="0" borderId="21" xfId="1" applyFont="1" applyFill="1" applyBorder="1" applyAlignment="1">
      <alignment horizontal="center"/>
    </xf>
    <xf numFmtId="43" fontId="19" fillId="0" borderId="27" xfId="1" applyFont="1" applyFill="1" applyBorder="1" applyAlignment="1">
      <alignment horizontal="center"/>
    </xf>
    <xf numFmtId="43" fontId="19" fillId="0" borderId="3" xfId="1" applyFont="1" applyFill="1" applyBorder="1" applyAlignment="1">
      <alignment horizontal="center"/>
    </xf>
    <xf numFmtId="49" fontId="22" fillId="0" borderId="27" xfId="3" applyNumberFormat="1" applyFont="1" applyBorder="1" applyAlignment="1">
      <alignment horizontal="center"/>
    </xf>
    <xf numFmtId="49" fontId="22" fillId="0" borderId="3" xfId="3" applyNumberFormat="1" applyFont="1" applyBorder="1" applyAlignment="1">
      <alignment horizontal="center"/>
    </xf>
    <xf numFmtId="0" fontId="22" fillId="0" borderId="21" xfId="3" applyNumberFormat="1" applyFont="1" applyBorder="1" applyAlignment="1">
      <alignment horizontal="left"/>
    </xf>
    <xf numFmtId="0" fontId="22" fillId="0" borderId="27" xfId="3" applyNumberFormat="1" applyFont="1" applyBorder="1" applyAlignment="1">
      <alignment horizontal="left"/>
    </xf>
    <xf numFmtId="49" fontId="22" fillId="0" borderId="36" xfId="3" applyNumberFormat="1" applyFont="1" applyBorder="1" applyAlignment="1">
      <alignment horizontal="center"/>
    </xf>
    <xf numFmtId="49" fontId="22" fillId="0" borderId="25" xfId="3" applyNumberFormat="1" applyFont="1" applyBorder="1" applyAlignment="1">
      <alignment horizontal="center"/>
    </xf>
    <xf numFmtId="49" fontId="22" fillId="0" borderId="24" xfId="3" applyNumberFormat="1" applyFont="1" applyBorder="1" applyAlignment="1">
      <alignment horizontal="center"/>
    </xf>
    <xf numFmtId="4" fontId="19" fillId="0" borderId="23" xfId="3" applyNumberFormat="1" applyFont="1" applyFill="1" applyBorder="1" applyAlignment="1">
      <alignment horizontal="center"/>
    </xf>
    <xf numFmtId="0" fontId="6" fillId="0" borderId="0" xfId="0" applyFont="1" applyFill="1" applyAlignment="1">
      <alignment horizontal="center" vertical="center" wrapText="1" shrinkToFit="1"/>
    </xf>
    <xf numFmtId="0" fontId="4" fillId="0" borderId="21" xfId="0" applyFont="1" applyFill="1" applyBorder="1" applyAlignment="1">
      <alignment horizontal="left" wrapText="1"/>
    </xf>
    <xf numFmtId="0" fontId="4" fillId="0" borderId="3" xfId="0" applyFont="1" applyFill="1" applyBorder="1" applyAlignment="1">
      <alignment horizontal="left" wrapText="1"/>
    </xf>
    <xf numFmtId="0" fontId="4" fillId="0" borderId="30" xfId="0" applyFont="1" applyFill="1" applyBorder="1" applyAlignment="1">
      <alignment horizontal="left" wrapText="1"/>
    </xf>
    <xf numFmtId="0" fontId="4" fillId="0" borderId="31" xfId="0" applyFont="1" applyFill="1" applyBorder="1" applyAlignment="1">
      <alignment horizontal="left" wrapText="1"/>
    </xf>
    <xf numFmtId="0" fontId="4" fillId="0" borderId="26" xfId="0" applyFont="1" applyFill="1" applyBorder="1" applyAlignment="1">
      <alignment horizontal="center"/>
    </xf>
    <xf numFmtId="0" fontId="4" fillId="0" borderId="29" xfId="0" applyFont="1" applyFill="1" applyBorder="1" applyAlignment="1">
      <alignment horizontal="center"/>
    </xf>
    <xf numFmtId="0" fontId="4" fillId="0" borderId="19" xfId="0" applyFont="1" applyFill="1" applyBorder="1" applyAlignment="1">
      <alignment horizontal="center"/>
    </xf>
    <xf numFmtId="0" fontId="6" fillId="0" borderId="0" xfId="0" applyFont="1" applyFill="1" applyAlignment="1">
      <alignment horizontal="center"/>
    </xf>
    <xf numFmtId="0" fontId="4" fillId="0" borderId="0" xfId="0" applyFont="1" applyFill="1" applyAlignment="1">
      <alignment horizontal="left" wrapText="1"/>
    </xf>
    <xf numFmtId="0" fontId="5" fillId="0" borderId="0" xfId="0" applyFont="1" applyFill="1" applyAlignment="1">
      <alignment horizontal="center" wrapText="1"/>
    </xf>
    <xf numFmtId="0" fontId="4" fillId="0" borderId="14" xfId="0" applyFont="1" applyFill="1" applyBorder="1" applyAlignment="1">
      <alignment horizontal="center" vertical="center" wrapText="1"/>
    </xf>
    <xf numFmtId="0" fontId="2" fillId="0" borderId="14" xfId="0" applyFont="1" applyFill="1" applyBorder="1" applyAlignment="1">
      <alignment horizontal="center"/>
    </xf>
    <xf numFmtId="0" fontId="4" fillId="0" borderId="23" xfId="0" applyFont="1" applyFill="1" applyBorder="1" applyAlignment="1">
      <alignment horizontal="left" wrapText="1"/>
    </xf>
    <xf numFmtId="0" fontId="4" fillId="0" borderId="24" xfId="0" applyFont="1" applyFill="1" applyBorder="1" applyAlignment="1">
      <alignment horizontal="left" wrapText="1"/>
    </xf>
    <xf numFmtId="0" fontId="8" fillId="0" borderId="0" xfId="0" applyFont="1" applyFill="1" applyAlignment="1">
      <alignment horizontal="center"/>
    </xf>
    <xf numFmtId="0" fontId="3" fillId="0" borderId="0" xfId="0" applyFont="1" applyFill="1" applyAlignment="1">
      <alignment horizontal="center"/>
    </xf>
    <xf numFmtId="0" fontId="5" fillId="0" borderId="0" xfId="0" applyFont="1" applyFill="1" applyAlignment="1">
      <alignment horizontal="center"/>
    </xf>
    <xf numFmtId="0" fontId="4" fillId="0" borderId="5"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9"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21" xfId="0" applyFont="1" applyBorder="1" applyAlignment="1">
      <alignment horizontal="center" vertical="center" wrapText="1" shrinkToFit="1"/>
    </xf>
    <xf numFmtId="0" fontId="4" fillId="0" borderId="3" xfId="0" applyFont="1" applyBorder="1" applyAlignment="1">
      <alignment horizontal="center" vertical="center" wrapText="1" shrinkToFit="1"/>
    </xf>
    <xf numFmtId="0" fontId="6" fillId="0" borderId="0" xfId="0" applyFont="1" applyAlignment="1">
      <alignment horizontal="center" vertical="center" wrapText="1" shrinkToFit="1"/>
    </xf>
    <xf numFmtId="0" fontId="10" fillId="0" borderId="0" xfId="0" applyFont="1" applyAlignment="1">
      <alignment horizontal="left" vertical="center" wrapText="1" shrinkToFit="1"/>
    </xf>
    <xf numFmtId="0" fontId="5" fillId="0" borderId="0" xfId="0" applyFont="1" applyAlignment="1">
      <alignment horizontal="center" vertical="center" wrapText="1" shrinkToFit="1"/>
    </xf>
    <xf numFmtId="0" fontId="8" fillId="0" borderId="0" xfId="0" applyFont="1" applyAlignment="1">
      <alignment horizontal="center"/>
    </xf>
    <xf numFmtId="0" fontId="2" fillId="0" borderId="0" xfId="0" applyFont="1" applyAlignment="1">
      <alignment horizontal="center" vertical="center" wrapText="1" shrinkToFit="1"/>
    </xf>
    <xf numFmtId="0" fontId="4" fillId="0" borderId="21" xfId="0" applyFont="1" applyBorder="1" applyAlignment="1">
      <alignment horizontal="center"/>
    </xf>
    <xf numFmtId="0" fontId="4" fillId="0" borderId="3" xfId="0" applyFont="1" applyBorder="1" applyAlignment="1">
      <alignment horizontal="center"/>
    </xf>
    <xf numFmtId="0" fontId="4" fillId="0" borderId="1" xfId="0" applyFont="1" applyBorder="1" applyAlignment="1">
      <alignment horizontal="center"/>
    </xf>
    <xf numFmtId="0" fontId="5" fillId="0" borderId="0" xfId="0" applyFont="1" applyAlignment="1">
      <alignment horizontal="center"/>
    </xf>
    <xf numFmtId="49" fontId="30" fillId="2" borderId="18" xfId="0" applyNumberFormat="1" applyFont="1" applyFill="1" applyBorder="1" applyAlignment="1">
      <alignment horizontal="center" wrapText="1"/>
    </xf>
    <xf numFmtId="49" fontId="30" fillId="2" borderId="4" xfId="0" applyNumberFormat="1" applyFont="1" applyFill="1" applyBorder="1" applyAlignment="1">
      <alignment horizontal="center" wrapText="1"/>
    </xf>
    <xf numFmtId="49" fontId="29" fillId="2" borderId="18" xfId="0" applyNumberFormat="1" applyFont="1" applyFill="1" applyBorder="1" applyAlignment="1">
      <alignment horizontal="center" wrapText="1"/>
    </xf>
    <xf numFmtId="49" fontId="29" fillId="2" borderId="4" xfId="0" applyNumberFormat="1" applyFont="1" applyFill="1" applyBorder="1" applyAlignment="1">
      <alignment horizontal="center" wrapText="1"/>
    </xf>
    <xf numFmtId="0" fontId="30" fillId="2" borderId="21" xfId="0" applyFont="1" applyFill="1" applyBorder="1" applyAlignment="1">
      <alignment horizontal="left" vertical="top" wrapText="1"/>
    </xf>
    <xf numFmtId="0" fontId="30" fillId="2" borderId="27" xfId="0" applyFont="1" applyFill="1" applyBorder="1" applyAlignment="1">
      <alignment horizontal="left" vertical="top" wrapText="1"/>
    </xf>
    <xf numFmtId="0" fontId="30" fillId="2" borderId="3" xfId="0" applyFont="1" applyFill="1" applyBorder="1" applyAlignment="1">
      <alignment horizontal="left" vertical="top" wrapText="1"/>
    </xf>
    <xf numFmtId="4" fontId="30" fillId="2" borderId="21" xfId="0" applyNumberFormat="1" applyFont="1" applyFill="1" applyBorder="1" applyAlignment="1">
      <alignment horizontal="center" vertical="top" wrapText="1"/>
    </xf>
    <xf numFmtId="4" fontId="30" fillId="2" borderId="27" xfId="0" applyNumberFormat="1" applyFont="1" applyFill="1" applyBorder="1" applyAlignment="1">
      <alignment horizontal="center" vertical="top" wrapText="1"/>
    </xf>
    <xf numFmtId="4" fontId="30" fillId="2" borderId="3" xfId="0" applyNumberFormat="1" applyFont="1" applyFill="1" applyBorder="1" applyAlignment="1">
      <alignment horizontal="center" vertical="top" wrapText="1"/>
    </xf>
    <xf numFmtId="0" fontId="30" fillId="2" borderId="1" xfId="0" applyFont="1" applyFill="1" applyBorder="1" applyAlignment="1">
      <alignment horizontal="center" vertical="top" wrapText="1"/>
    </xf>
    <xf numFmtId="4" fontId="30" fillId="2" borderId="1" xfId="0" applyNumberFormat="1" applyFont="1" applyFill="1" applyBorder="1" applyAlignment="1">
      <alignment horizontal="center"/>
    </xf>
    <xf numFmtId="0" fontId="30" fillId="2" borderId="1" xfId="0" applyFont="1" applyFill="1" applyBorder="1" applyAlignment="1">
      <alignment horizontal="left" wrapText="1"/>
    </xf>
    <xf numFmtId="0" fontId="30" fillId="2" borderId="21" xfId="0" applyFont="1" applyFill="1" applyBorder="1" applyAlignment="1">
      <alignment horizontal="center" vertical="top" wrapText="1"/>
    </xf>
    <xf numFmtId="0" fontId="30" fillId="2" borderId="3" xfId="0" applyFont="1" applyFill="1" applyBorder="1" applyAlignment="1">
      <alignment horizontal="center" vertical="top" wrapText="1"/>
    </xf>
    <xf numFmtId="4" fontId="30" fillId="2" borderId="21" xfId="0" applyNumberFormat="1" applyFont="1" applyFill="1" applyBorder="1" applyAlignment="1">
      <alignment horizontal="center"/>
    </xf>
    <xf numFmtId="4" fontId="30" fillId="2" borderId="3" xfId="0" applyNumberFormat="1" applyFont="1" applyFill="1" applyBorder="1" applyAlignment="1">
      <alignment horizontal="center"/>
    </xf>
    <xf numFmtId="4" fontId="30" fillId="10" borderId="21" xfId="0" applyNumberFormat="1" applyFont="1" applyFill="1" applyBorder="1" applyAlignment="1">
      <alignment horizontal="center"/>
    </xf>
    <xf numFmtId="4" fontId="30" fillId="10" borderId="3" xfId="0" applyNumberFormat="1" applyFont="1" applyFill="1" applyBorder="1" applyAlignment="1">
      <alignment horizontal="center"/>
    </xf>
    <xf numFmtId="0" fontId="30" fillId="2" borderId="21" xfId="0" applyFont="1" applyFill="1" applyBorder="1" applyAlignment="1">
      <alignment horizontal="left" wrapText="1"/>
    </xf>
    <xf numFmtId="0" fontId="30" fillId="2" borderId="27" xfId="0" applyFont="1" applyFill="1" applyBorder="1" applyAlignment="1">
      <alignment horizontal="left" wrapText="1"/>
    </xf>
    <xf numFmtId="0" fontId="30" fillId="2" borderId="3" xfId="0" applyFont="1" applyFill="1" applyBorder="1" applyAlignment="1">
      <alignment horizontal="left" wrapText="1"/>
    </xf>
    <xf numFmtId="4" fontId="30" fillId="9" borderId="21" xfId="0" applyNumberFormat="1" applyFont="1" applyFill="1" applyBorder="1" applyAlignment="1">
      <alignment horizontal="center" vertical="top" wrapText="1"/>
    </xf>
    <xf numFmtId="4" fontId="30" fillId="9" borderId="3" xfId="0" applyNumberFormat="1" applyFont="1" applyFill="1" applyBorder="1" applyAlignment="1">
      <alignment horizontal="center" vertical="top" wrapText="1"/>
    </xf>
    <xf numFmtId="0" fontId="30" fillId="2" borderId="1" xfId="0" applyFont="1" applyFill="1" applyBorder="1" applyAlignment="1">
      <alignment horizontal="center" vertical="center" wrapText="1"/>
    </xf>
    <xf numFmtId="4" fontId="30" fillId="2" borderId="1" xfId="0" applyNumberFormat="1" applyFont="1" applyFill="1" applyBorder="1" applyAlignment="1">
      <alignment horizontal="center" vertical="center" wrapText="1"/>
    </xf>
    <xf numFmtId="0" fontId="29" fillId="2" borderId="0" xfId="0" applyFont="1" applyFill="1" applyBorder="1" applyAlignment="1">
      <alignment horizontal="left" vertical="top" wrapText="1"/>
    </xf>
    <xf numFmtId="0" fontId="29" fillId="2" borderId="0" xfId="0" applyFont="1" applyFill="1" applyAlignment="1">
      <alignment vertical="top" wrapText="1"/>
    </xf>
    <xf numFmtId="0" fontId="34" fillId="2" borderId="1" xfId="0" applyFont="1" applyFill="1" applyBorder="1" applyAlignment="1">
      <alignment horizontal="center" vertical="top" wrapText="1"/>
    </xf>
    <xf numFmtId="0" fontId="30" fillId="2" borderId="21" xfId="0" applyFont="1" applyFill="1" applyBorder="1" applyAlignment="1">
      <alignment horizontal="left" vertical="center" wrapText="1"/>
    </xf>
    <xf numFmtId="0" fontId="34" fillId="2" borderId="27" xfId="0" applyFont="1" applyFill="1" applyBorder="1" applyAlignment="1">
      <alignment horizontal="left" vertical="center" wrapText="1"/>
    </xf>
    <xf numFmtId="0" fontId="34" fillId="2" borderId="3" xfId="0" applyFont="1" applyFill="1" applyBorder="1" applyAlignment="1">
      <alignment horizontal="left" vertical="center" wrapText="1"/>
    </xf>
    <xf numFmtId="0" fontId="34" fillId="2" borderId="1" xfId="0" applyFont="1" applyFill="1" applyBorder="1" applyAlignment="1">
      <alignment horizontal="center" vertical="center" wrapText="1"/>
    </xf>
    <xf numFmtId="2" fontId="30" fillId="2" borderId="1" xfId="0" applyNumberFormat="1" applyFont="1" applyFill="1" applyBorder="1" applyAlignment="1">
      <alignment horizontal="center" vertical="center" wrapText="1"/>
    </xf>
    <xf numFmtId="2" fontId="34" fillId="2" borderId="1" xfId="0" applyNumberFormat="1" applyFont="1" applyFill="1" applyBorder="1" applyAlignment="1">
      <alignment horizontal="center" vertical="center" wrapText="1"/>
    </xf>
    <xf numFmtId="2" fontId="30" fillId="2" borderId="21" xfId="0" applyNumberFormat="1" applyFont="1" applyFill="1" applyBorder="1" applyAlignment="1">
      <alignment horizontal="center" vertical="center" wrapText="1"/>
    </xf>
    <xf numFmtId="2" fontId="30" fillId="2" borderId="3" xfId="0" applyNumberFormat="1" applyFont="1" applyFill="1" applyBorder="1" applyAlignment="1">
      <alignment horizontal="center" vertical="center" wrapText="1"/>
    </xf>
    <xf numFmtId="2" fontId="30" fillId="2" borderId="21" xfId="0" applyNumberFormat="1" applyFont="1" applyFill="1" applyBorder="1" applyAlignment="1">
      <alignment horizontal="center" vertical="top" wrapText="1"/>
    </xf>
    <xf numFmtId="0" fontId="34" fillId="2" borderId="3" xfId="0" applyFont="1" applyFill="1" applyBorder="1" applyAlignment="1">
      <alignment horizontal="center" vertical="top" wrapText="1"/>
    </xf>
    <xf numFmtId="2" fontId="30" fillId="2" borderId="21" xfId="0" applyNumberFormat="1" applyFont="1" applyFill="1" applyBorder="1" applyAlignment="1">
      <alignment horizontal="center"/>
    </xf>
    <xf numFmtId="0" fontId="34" fillId="2" borderId="3" xfId="0" applyFont="1" applyFill="1" applyBorder="1" applyAlignment="1">
      <alignment horizontal="center"/>
    </xf>
    <xf numFmtId="4" fontId="30" fillId="2" borderId="1" xfId="0" applyNumberFormat="1" applyFont="1" applyFill="1" applyBorder="1" applyAlignment="1">
      <alignment horizontal="center" vertical="top" wrapText="1"/>
    </xf>
    <xf numFmtId="0" fontId="32" fillId="2" borderId="0" xfId="0" applyFont="1" applyFill="1" applyAlignment="1">
      <alignment horizontal="center"/>
    </xf>
    <xf numFmtId="0" fontId="37" fillId="2" borderId="0" xfId="0" applyFont="1" applyFill="1" applyAlignment="1">
      <alignment horizontal="center"/>
    </xf>
    <xf numFmtId="0" fontId="30" fillId="2" borderId="0" xfId="0" applyFont="1" applyFill="1" applyAlignment="1">
      <alignment horizontal="left" wrapText="1"/>
    </xf>
    <xf numFmtId="4" fontId="30" fillId="2" borderId="21" xfId="0" applyNumberFormat="1" applyFont="1" applyFill="1" applyBorder="1" applyAlignment="1">
      <alignment horizontal="center" vertical="center"/>
    </xf>
    <xf numFmtId="4" fontId="30" fillId="2" borderId="3" xfId="0" applyNumberFormat="1" applyFont="1" applyFill="1" applyBorder="1" applyAlignment="1">
      <alignment horizontal="center" vertical="center"/>
    </xf>
    <xf numFmtId="0" fontId="30" fillId="2" borderId="27" xfId="0" applyFont="1" applyFill="1" applyBorder="1" applyAlignment="1">
      <alignment horizontal="left" vertical="center" wrapText="1"/>
    </xf>
    <xf numFmtId="0" fontId="30" fillId="2" borderId="3" xfId="0" applyFont="1" applyFill="1" applyBorder="1" applyAlignment="1">
      <alignment horizontal="left" vertical="center" wrapText="1"/>
    </xf>
    <xf numFmtId="0" fontId="30" fillId="2" borderId="1" xfId="0" applyFont="1" applyFill="1" applyBorder="1" applyAlignment="1">
      <alignment horizontal="left" vertical="center" wrapText="1"/>
    </xf>
    <xf numFmtId="0" fontId="34" fillId="2" borderId="27" xfId="0" applyFont="1" applyFill="1" applyBorder="1" applyAlignment="1">
      <alignment horizontal="left" wrapText="1"/>
    </xf>
    <xf numFmtId="0" fontId="34" fillId="2" borderId="3" xfId="0" applyFont="1" applyFill="1" applyBorder="1" applyAlignment="1">
      <alignment horizontal="left" wrapText="1"/>
    </xf>
    <xf numFmtId="2" fontId="30" fillId="2" borderId="3" xfId="0" applyNumberFormat="1" applyFont="1" applyFill="1" applyBorder="1" applyAlignment="1">
      <alignment horizontal="center" vertical="top" wrapText="1"/>
    </xf>
    <xf numFmtId="0" fontId="30" fillId="2" borderId="21" xfId="0" applyFont="1" applyFill="1" applyBorder="1" applyAlignment="1">
      <alignment horizontal="center" vertical="center" wrapText="1"/>
    </xf>
    <xf numFmtId="0" fontId="30" fillId="2" borderId="3" xfId="0" applyFont="1" applyFill="1" applyBorder="1" applyAlignment="1">
      <alignment horizontal="center" vertical="center" wrapText="1"/>
    </xf>
    <xf numFmtId="4" fontId="30" fillId="9" borderId="1" xfId="0" applyNumberFormat="1" applyFont="1" applyFill="1" applyBorder="1" applyAlignment="1">
      <alignment horizontal="center" vertical="top" wrapText="1"/>
    </xf>
    <xf numFmtId="0" fontId="30" fillId="2" borderId="0" xfId="0" applyFont="1" applyFill="1" applyAlignment="1">
      <alignment horizontal="left"/>
    </xf>
    <xf numFmtId="0" fontId="34" fillId="2" borderId="27" xfId="0" applyFont="1" applyFill="1" applyBorder="1" applyAlignment="1">
      <alignment horizontal="left" vertical="top" wrapText="1"/>
    </xf>
    <xf numFmtId="0" fontId="34" fillId="2" borderId="3" xfId="0" applyFont="1" applyFill="1" applyBorder="1" applyAlignment="1">
      <alignment horizontal="left" vertical="top" wrapText="1"/>
    </xf>
    <xf numFmtId="0" fontId="30" fillId="2" borderId="27" xfId="0" applyFont="1" applyFill="1" applyBorder="1" applyAlignment="1">
      <alignment horizontal="center" vertical="top" wrapText="1"/>
    </xf>
    <xf numFmtId="0" fontId="34" fillId="2" borderId="3" xfId="0" applyFont="1" applyFill="1" applyBorder="1" applyAlignment="1"/>
    <xf numFmtId="2" fontId="34" fillId="2" borderId="27" xfId="0" applyNumberFormat="1" applyFont="1" applyFill="1" applyBorder="1" applyAlignment="1"/>
    <xf numFmtId="2" fontId="34" fillId="2" borderId="3" xfId="0" applyNumberFormat="1" applyFont="1" applyFill="1" applyBorder="1" applyAlignment="1"/>
    <xf numFmtId="0" fontId="30" fillId="9" borderId="27" xfId="0" applyFont="1" applyFill="1" applyBorder="1" applyAlignment="1">
      <alignment horizontal="center" vertical="top" wrapText="1"/>
    </xf>
    <xf numFmtId="0" fontId="34" fillId="9" borderId="3" xfId="0" applyFont="1" applyFill="1" applyBorder="1" applyAlignment="1"/>
    <xf numFmtId="0" fontId="29" fillId="2" borderId="0" xfId="0" applyFont="1" applyFill="1" applyAlignment="1">
      <alignment horizontal="center"/>
    </xf>
    <xf numFmtId="0" fontId="30" fillId="2" borderId="1" xfId="0" applyFont="1" applyFill="1" applyBorder="1" applyAlignment="1">
      <alignment horizontal="left" vertical="top" wrapText="1"/>
    </xf>
    <xf numFmtId="0" fontId="34" fillId="2" borderId="21" xfId="0" applyFont="1" applyFill="1" applyBorder="1" applyAlignment="1">
      <alignment horizontal="center" wrapText="1"/>
    </xf>
    <xf numFmtId="0" fontId="34" fillId="2" borderId="3" xfId="0" applyFont="1" applyFill="1" applyBorder="1" applyAlignment="1">
      <alignment horizontal="center" wrapText="1"/>
    </xf>
    <xf numFmtId="0" fontId="30" fillId="2" borderId="0" xfId="0" applyFont="1" applyFill="1" applyAlignment="1">
      <alignment horizontal="center"/>
    </xf>
    <xf numFmtId="1" fontId="30" fillId="2" borderId="21" xfId="0" applyNumberFormat="1" applyFont="1" applyFill="1" applyBorder="1" applyAlignment="1">
      <alignment horizontal="center" vertical="top" wrapText="1"/>
    </xf>
    <xf numFmtId="1" fontId="30" fillId="2" borderId="3" xfId="0" applyNumberFormat="1" applyFont="1" applyFill="1" applyBorder="1" applyAlignment="1">
      <alignment horizontal="center" vertical="top" wrapText="1"/>
    </xf>
    <xf numFmtId="2" fontId="30" fillId="2" borderId="27" xfId="0" applyNumberFormat="1" applyFont="1" applyFill="1" applyBorder="1" applyAlignment="1">
      <alignment horizontal="center" vertical="top" wrapText="1"/>
    </xf>
    <xf numFmtId="0" fontId="34" fillId="2" borderId="3" xfId="0" applyFont="1" applyFill="1" applyBorder="1" applyAlignment="1">
      <alignment horizontal="center" vertical="center"/>
    </xf>
    <xf numFmtId="0" fontId="34" fillId="2" borderId="3" xfId="0" applyFont="1" applyFill="1" applyBorder="1" applyAlignment="1">
      <alignment horizontal="center" vertical="center" wrapText="1"/>
    </xf>
    <xf numFmtId="0" fontId="32" fillId="2" borderId="0" xfId="0" applyFont="1" applyFill="1" applyAlignment="1">
      <alignment horizontal="justify" vertical="top"/>
    </xf>
    <xf numFmtId="0" fontId="37" fillId="2" borderId="0" xfId="0" applyFont="1" applyFill="1" applyAlignment="1">
      <alignment vertical="top"/>
    </xf>
    <xf numFmtId="0" fontId="30" fillId="2" borderId="21" xfId="0" applyFont="1" applyFill="1" applyBorder="1" applyAlignment="1">
      <alignment horizontal="center" vertical="center"/>
    </xf>
    <xf numFmtId="0" fontId="30" fillId="2" borderId="3" xfId="0" applyFont="1" applyFill="1" applyBorder="1" applyAlignment="1">
      <alignment horizontal="center" vertical="center"/>
    </xf>
    <xf numFmtId="0" fontId="32" fillId="2" borderId="0" xfId="0" applyFont="1" applyFill="1" applyBorder="1" applyAlignment="1">
      <alignment horizontal="center" vertical="top" wrapText="1"/>
    </xf>
    <xf numFmtId="0" fontId="30" fillId="2" borderId="2" xfId="0" applyFont="1" applyFill="1" applyBorder="1" applyAlignment="1">
      <alignment horizontal="center"/>
    </xf>
    <xf numFmtId="0" fontId="30" fillId="2" borderId="0" xfId="0" applyFont="1" applyFill="1" applyAlignment="1"/>
    <xf numFmtId="0" fontId="34" fillId="2" borderId="0" xfId="0" applyFont="1" applyFill="1" applyAlignment="1"/>
    <xf numFmtId="0" fontId="30" fillId="2" borderId="0" xfId="0" applyFont="1" applyFill="1" applyBorder="1" applyAlignment="1">
      <alignment horizontal="left" vertical="top" wrapText="1"/>
    </xf>
    <xf numFmtId="4" fontId="30" fillId="2" borderId="0" xfId="0" applyNumberFormat="1" applyFont="1" applyFill="1" applyBorder="1" applyAlignment="1">
      <alignment horizontal="center" vertical="top" wrapText="1"/>
    </xf>
    <xf numFmtId="0" fontId="30" fillId="2" borderId="0" xfId="0" applyFont="1" applyFill="1" applyBorder="1" applyAlignment="1">
      <alignment horizontal="center" vertical="top" wrapText="1"/>
    </xf>
    <xf numFmtId="0" fontId="29" fillId="2" borderId="21" xfId="0" applyFont="1" applyFill="1" applyBorder="1" applyAlignment="1">
      <alignment horizontal="center" vertical="top" wrapText="1"/>
    </xf>
    <xf numFmtId="0" fontId="29" fillId="2" borderId="27" xfId="0" applyFont="1" applyFill="1" applyBorder="1" applyAlignment="1">
      <alignment horizontal="center" vertical="top" wrapText="1"/>
    </xf>
    <xf numFmtId="0" fontId="34" fillId="2" borderId="27" xfId="0" applyFont="1" applyFill="1" applyBorder="1" applyAlignment="1">
      <alignment horizontal="center" vertical="top" wrapText="1"/>
    </xf>
    <xf numFmtId="4" fontId="29" fillId="2" borderId="21" xfId="0" applyNumberFormat="1" applyFont="1" applyFill="1" applyBorder="1" applyAlignment="1">
      <alignment horizontal="center" vertical="top" wrapText="1"/>
    </xf>
    <xf numFmtId="4" fontId="29" fillId="2" borderId="3" xfId="0" applyNumberFormat="1" applyFont="1" applyFill="1" applyBorder="1" applyAlignment="1">
      <alignment horizontal="center" vertical="top" wrapText="1"/>
    </xf>
    <xf numFmtId="0" fontId="29" fillId="2" borderId="3" xfId="0" applyFont="1" applyFill="1" applyBorder="1" applyAlignment="1">
      <alignment horizontal="center" vertical="top" wrapText="1"/>
    </xf>
    <xf numFmtId="0" fontId="34" fillId="2" borderId="35" xfId="0" applyFont="1" applyFill="1" applyBorder="1" applyAlignment="1">
      <alignment horizontal="center" wrapText="1"/>
    </xf>
    <xf numFmtId="0" fontId="34" fillId="2" borderId="22" xfId="0" applyFont="1" applyFill="1" applyBorder="1" applyAlignment="1">
      <alignment horizontal="center" wrapText="1"/>
    </xf>
    <xf numFmtId="2" fontId="34" fillId="2" borderId="3" xfId="0" applyNumberFormat="1" applyFont="1" applyFill="1" applyBorder="1" applyAlignment="1">
      <alignment horizontal="center" vertical="top" wrapText="1"/>
    </xf>
    <xf numFmtId="0" fontId="37" fillId="2" borderId="0" xfId="0" applyFont="1" applyFill="1" applyAlignment="1">
      <alignment horizontal="center" vertical="top" wrapText="1"/>
    </xf>
    <xf numFmtId="0" fontId="30" fillId="2" borderId="2" xfId="0" applyFont="1" applyFill="1" applyBorder="1" applyAlignment="1">
      <alignment horizontal="left"/>
    </xf>
    <xf numFmtId="2" fontId="30" fillId="2" borderId="21" xfId="0" applyNumberFormat="1" applyFont="1" applyFill="1" applyBorder="1" applyAlignment="1">
      <alignment horizontal="center" vertical="center"/>
    </xf>
    <xf numFmtId="2" fontId="30" fillId="2" borderId="3" xfId="0" applyNumberFormat="1" applyFont="1" applyFill="1" applyBorder="1" applyAlignment="1">
      <alignment horizontal="center" vertical="center"/>
    </xf>
    <xf numFmtId="0" fontId="30" fillId="2" borderId="33" xfId="0" applyFont="1" applyFill="1" applyBorder="1" applyAlignment="1">
      <alignment horizontal="center" vertical="top" wrapText="1"/>
    </xf>
    <xf numFmtId="0" fontId="34" fillId="2" borderId="34" xfId="0" applyFont="1" applyFill="1" applyBorder="1" applyAlignment="1">
      <alignment horizontal="center" wrapText="1"/>
    </xf>
    <xf numFmtId="2" fontId="34" fillId="2" borderId="3" xfId="0" applyNumberFormat="1" applyFont="1" applyFill="1" applyBorder="1" applyAlignment="1">
      <alignment horizontal="center" vertical="center" wrapText="1"/>
    </xf>
    <xf numFmtId="0" fontId="34" fillId="2" borderId="27" xfId="0" applyFont="1" applyFill="1" applyBorder="1" applyAlignment="1">
      <alignment horizontal="center" vertical="center" wrapText="1"/>
    </xf>
    <xf numFmtId="0" fontId="32" fillId="2" borderId="0" xfId="0" applyFont="1" applyFill="1" applyAlignment="1">
      <alignment horizontal="center" wrapText="1"/>
    </xf>
    <xf numFmtId="4" fontId="30" fillId="0" borderId="21" xfId="0" applyNumberFormat="1" applyFont="1" applyFill="1" applyBorder="1" applyAlignment="1">
      <alignment horizontal="center" vertical="center"/>
    </xf>
    <xf numFmtId="4" fontId="30" fillId="0" borderId="3" xfId="0" applyNumberFormat="1" applyFont="1" applyFill="1" applyBorder="1" applyAlignment="1">
      <alignment horizontal="center" vertical="center"/>
    </xf>
    <xf numFmtId="0" fontId="30" fillId="2" borderId="0" xfId="0" applyFont="1" applyFill="1" applyAlignment="1">
      <alignment wrapText="1"/>
    </xf>
    <xf numFmtId="0" fontId="0" fillId="2" borderId="3" xfId="0" applyFill="1" applyBorder="1" applyAlignment="1">
      <alignment horizontal="center" vertical="top" wrapText="1"/>
    </xf>
    <xf numFmtId="4" fontId="29" fillId="2" borderId="1" xfId="0" applyNumberFormat="1" applyFont="1" applyFill="1" applyBorder="1" applyAlignment="1">
      <alignment horizontal="center" vertical="top" wrapText="1"/>
    </xf>
    <xf numFmtId="0" fontId="37" fillId="2" borderId="0" xfId="0" applyFont="1" applyFill="1" applyAlignment="1"/>
    <xf numFmtId="0" fontId="30" fillId="2" borderId="0" xfId="0" applyFont="1" applyFill="1" applyAlignment="1">
      <alignment horizontal="center" wrapText="1"/>
    </xf>
    <xf numFmtId="4" fontId="30" fillId="2" borderId="2" xfId="0" applyNumberFormat="1" applyFont="1" applyFill="1" applyBorder="1" applyAlignment="1">
      <alignment horizontal="center" wrapText="1"/>
    </xf>
    <xf numFmtId="49" fontId="30" fillId="2" borderId="1" xfId="0" applyNumberFormat="1" applyFont="1" applyFill="1" applyBorder="1" applyAlignment="1">
      <alignment horizontal="center" vertical="top" wrapText="1"/>
    </xf>
    <xf numFmtId="169" fontId="30" fillId="2" borderId="21" xfId="0" applyNumberFormat="1" applyFont="1" applyFill="1" applyBorder="1" applyAlignment="1">
      <alignment horizontal="center" vertical="top" wrapText="1"/>
    </xf>
    <xf numFmtId="169" fontId="30" fillId="2" borderId="3" xfId="0" applyNumberFormat="1" applyFont="1" applyFill="1" applyBorder="1" applyAlignment="1">
      <alignment horizontal="center" vertical="top" wrapText="1"/>
    </xf>
    <xf numFmtId="0" fontId="37" fillId="2" borderId="0" xfId="0" applyFont="1" applyFill="1" applyAlignment="1">
      <alignment horizontal="center" wrapText="1"/>
    </xf>
    <xf numFmtId="0" fontId="33" fillId="2" borderId="0" xfId="0" applyFont="1" applyFill="1" applyAlignment="1">
      <alignment horizontal="left" wrapText="1"/>
    </xf>
    <xf numFmtId="0" fontId="30" fillId="2" borderId="21" xfId="0" applyFont="1" applyFill="1" applyBorder="1" applyAlignment="1">
      <alignment horizontal="center" wrapText="1"/>
    </xf>
    <xf numFmtId="0" fontId="30" fillId="2" borderId="3" xfId="0" applyFont="1" applyFill="1" applyBorder="1" applyAlignment="1">
      <alignment horizontal="center" wrapText="1"/>
    </xf>
    <xf numFmtId="4" fontId="30" fillId="2" borderId="21" xfId="0" applyNumberFormat="1" applyFont="1" applyFill="1" applyBorder="1" applyAlignment="1">
      <alignment horizontal="center" wrapText="1"/>
    </xf>
    <xf numFmtId="4" fontId="30" fillId="2" borderId="27" xfId="0" applyNumberFormat="1" applyFont="1" applyFill="1" applyBorder="1" applyAlignment="1">
      <alignment horizontal="center" wrapText="1"/>
    </xf>
    <xf numFmtId="4" fontId="30" fillId="2" borderId="3" xfId="0" applyNumberFormat="1" applyFont="1" applyFill="1" applyBorder="1" applyAlignment="1">
      <alignment horizontal="center" wrapText="1"/>
    </xf>
    <xf numFmtId="16" fontId="32" fillId="2" borderId="0" xfId="0" applyNumberFormat="1" applyFont="1" applyFill="1" applyAlignment="1">
      <alignment horizontal="center"/>
    </xf>
    <xf numFmtId="0" fontId="29" fillId="2" borderId="21" xfId="0" applyFont="1" applyFill="1" applyBorder="1" applyAlignment="1">
      <alignment horizontal="left" vertical="top" wrapText="1"/>
    </xf>
    <xf numFmtId="0" fontId="29" fillId="2" borderId="27" xfId="0" applyFont="1" applyFill="1" applyBorder="1" applyAlignment="1">
      <alignment horizontal="left" vertical="top" wrapText="1"/>
    </xf>
    <xf numFmtId="0" fontId="29" fillId="2" borderId="3" xfId="0" applyFont="1" applyFill="1" applyBorder="1" applyAlignment="1">
      <alignment horizontal="left" vertical="top" wrapText="1"/>
    </xf>
    <xf numFmtId="4" fontId="29" fillId="2" borderId="21" xfId="0" applyNumberFormat="1" applyFont="1" applyFill="1" applyBorder="1" applyAlignment="1">
      <alignment horizontal="center" wrapText="1"/>
    </xf>
    <xf numFmtId="4" fontId="29" fillId="2" borderId="3" xfId="0" applyNumberFormat="1" applyFont="1" applyFill="1" applyBorder="1" applyAlignment="1">
      <alignment horizontal="center" wrapText="1"/>
    </xf>
    <xf numFmtId="4" fontId="29" fillId="2" borderId="27" xfId="0" applyNumberFormat="1" applyFont="1" applyFill="1" applyBorder="1" applyAlignment="1">
      <alignment horizontal="center" wrapText="1"/>
    </xf>
    <xf numFmtId="0" fontId="0" fillId="2" borderId="27" xfId="0" applyFill="1" applyBorder="1" applyAlignment="1">
      <alignment horizontal="left" vertical="top" wrapText="1"/>
    </xf>
    <xf numFmtId="0" fontId="0" fillId="2" borderId="3" xfId="0" applyFill="1" applyBorder="1" applyAlignment="1">
      <alignment horizontal="left" vertical="top" wrapText="1"/>
    </xf>
    <xf numFmtId="0" fontId="0" fillId="2" borderId="3" xfId="0" applyFill="1" applyBorder="1" applyAlignment="1">
      <alignment horizontal="center" wrapText="1"/>
    </xf>
    <xf numFmtId="0" fontId="33" fillId="2" borderId="1" xfId="8" applyFont="1" applyFill="1" applyBorder="1" applyAlignment="1" applyProtection="1">
      <alignment horizontal="center" vertical="top" wrapText="1"/>
    </xf>
    <xf numFmtId="0" fontId="30" fillId="2" borderId="1" xfId="0" applyFont="1" applyFill="1" applyBorder="1" applyAlignment="1">
      <alignment horizontal="center" wrapText="1"/>
    </xf>
    <xf numFmtId="0" fontId="29" fillId="2" borderId="0" xfId="0" applyFont="1" applyFill="1" applyAlignment="1">
      <alignment horizontal="left" wrapText="1"/>
    </xf>
    <xf numFmtId="0" fontId="30" fillId="2" borderId="2" xfId="0" applyFont="1" applyFill="1" applyBorder="1" applyAlignment="1">
      <alignment horizontal="left" wrapText="1"/>
    </xf>
    <xf numFmtId="0" fontId="29" fillId="2" borderId="1" xfId="0" applyFont="1" applyFill="1" applyBorder="1" applyAlignment="1">
      <alignment horizontal="left" vertical="top" wrapText="1"/>
    </xf>
    <xf numFmtId="4" fontId="30" fillId="2" borderId="1" xfId="0" applyNumberFormat="1" applyFont="1" applyFill="1" applyBorder="1" applyAlignment="1">
      <alignment horizontal="center" wrapText="1"/>
    </xf>
    <xf numFmtId="0" fontId="30" fillId="2" borderId="1" xfId="0" applyFont="1" applyFill="1" applyBorder="1" applyAlignment="1">
      <alignment horizontal="right" vertical="top" wrapText="1"/>
    </xf>
    <xf numFmtId="0" fontId="29" fillId="2" borderId="2" xfId="0" applyFont="1" applyFill="1" applyBorder="1" applyAlignment="1">
      <alignment horizontal="left"/>
    </xf>
    <xf numFmtId="0" fontId="31" fillId="2" borderId="0" xfId="0" applyFont="1" applyFill="1" applyAlignment="1">
      <alignment horizontal="center" wrapText="1"/>
    </xf>
    <xf numFmtId="0" fontId="31" fillId="2" borderId="32" xfId="0" applyFont="1" applyFill="1" applyBorder="1" applyAlignment="1">
      <alignment horizontal="center" vertical="center" wrapText="1"/>
    </xf>
    <xf numFmtId="0" fontId="34" fillId="2" borderId="0" xfId="0" applyFont="1" applyFill="1" applyAlignment="1">
      <alignment wrapText="1"/>
    </xf>
    <xf numFmtId="4" fontId="30" fillId="9" borderId="27" xfId="0" applyNumberFormat="1" applyFont="1" applyFill="1" applyBorder="1" applyAlignment="1">
      <alignment horizontal="center" vertical="top" wrapText="1"/>
    </xf>
    <xf numFmtId="0" fontId="30" fillId="2" borderId="34" xfId="0" applyFont="1" applyFill="1" applyBorder="1" applyAlignment="1">
      <alignment horizontal="center" vertical="top" wrapText="1"/>
    </xf>
    <xf numFmtId="3" fontId="30" fillId="2" borderId="1" xfId="0" applyNumberFormat="1" applyFont="1" applyFill="1" applyBorder="1" applyAlignment="1">
      <alignment horizontal="center" wrapText="1"/>
    </xf>
  </cellXfs>
  <cellStyles count="9">
    <cellStyle name="Гиперссылка" xfId="8" builtinId="8"/>
    <cellStyle name="Обычный" xfId="0" builtinId="0"/>
    <cellStyle name="Обычный 2" xfId="3" xr:uid="{00000000-0005-0000-0000-000002000000}"/>
    <cellStyle name="Обычный 3" xfId="6" xr:uid="{00000000-0005-0000-0000-000003000000}"/>
    <cellStyle name="Процентный" xfId="2" builtinId="5"/>
    <cellStyle name="Финансовый" xfId="1" builtinId="3"/>
    <cellStyle name="Финансовый 2" xfId="4" xr:uid="{00000000-0005-0000-0000-000006000000}"/>
    <cellStyle name="Финансовый 3" xfId="5" xr:uid="{00000000-0005-0000-0000-000007000000}"/>
    <cellStyle name="Финансовый 4" xfId="7" xr:uid="{00000000-0005-0000-0000-000008000000}"/>
  </cellStyles>
  <dxfs count="0"/>
  <tableStyles count="0" defaultTableStyle="TableStyleMedium2" defaultPivotStyle="PivotStyleLight16"/>
  <colors>
    <mruColors>
      <color rgb="FFFF3399"/>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hyperlink" Target="file:///\\buh1\&#1054;&#1073;&#1084;&#1077;&#1085;&#1085;&#1099;&#1081;%20&#1087;&#1091;&#1085;&#1082;&#1090;%20&#1076;&#1086;&#1082;&#1091;&#1084;&#1077;&#1085;&#1090;&#1072;&#1084;&#1080;\&#1043;&#1072;&#1083;&#1080;&#1085;&#1072;%20&#1042;&#1072;&#1089;&#1080;&#1083;&#1100;&#1077;&#1074;&#1085;&#1072;\3\Desktop\&#1087;&#1093;&#1076;.doc" TargetMode="External"/><Relationship Id="rId2" Type="http://schemas.openxmlformats.org/officeDocument/2006/relationships/hyperlink" Target="file:///\\buh1\&#1054;&#1073;&#1084;&#1077;&#1085;&#1085;&#1099;&#1081;%20&#1087;&#1091;&#1085;&#1082;&#1090;%20&#1076;&#1086;&#1082;&#1091;&#1084;&#1077;&#1085;&#1090;&#1072;&#1084;&#1080;\&#1043;&#1072;&#1083;&#1080;&#1085;&#1072;%20&#1042;&#1072;&#1089;&#1080;&#1083;&#1100;&#1077;&#1074;&#1085;&#1072;\3\Desktop\&#1087;&#1093;&#1076;.doc" TargetMode="External"/><Relationship Id="rId1" Type="http://schemas.openxmlformats.org/officeDocument/2006/relationships/hyperlink" Target="file:///\\buh1\&#1054;&#1073;&#1084;&#1077;&#1085;&#1085;&#1099;&#1081;%20&#1087;&#1091;&#1085;&#1082;&#1090;%20&#1076;&#1086;&#1082;&#1091;&#1084;&#1077;&#1085;&#1090;&#1072;&#1084;&#1080;\&#1043;&#1072;&#1083;&#1080;&#1085;&#1072;%20&#1042;&#1072;&#1089;&#1080;&#1083;&#1100;&#1077;&#1074;&#1085;&#1072;\3\Desktop\&#1087;&#1093;&#1076;.doc" TargetMode="External"/><Relationship Id="rId5" Type="http://schemas.openxmlformats.org/officeDocument/2006/relationships/printerSettings" Target="../printerSettings/printerSettings13.bin"/><Relationship Id="rId4" Type="http://schemas.openxmlformats.org/officeDocument/2006/relationships/hyperlink" Target="file:///\\buh1\&#1054;&#1073;&#1084;&#1077;&#1085;&#1085;&#1099;&#1081;%20&#1087;&#1091;&#1085;&#1082;&#1090;%20&#1076;&#1086;&#1082;&#1091;&#1084;&#1077;&#1085;&#1090;&#1072;&#1084;&#1080;\&#1043;&#1072;&#1083;&#1080;&#1085;&#1072;%20&#1042;&#1072;&#1089;&#1080;&#1083;&#1100;&#1077;&#1074;&#1085;&#1072;\3\Desktop\&#1087;&#1093;&#1076;.doc"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file:///\\buh1\&#1054;&#1073;&#1084;&#1077;&#1085;&#1085;&#1099;&#1081;%20&#1087;&#1091;&#1085;&#1082;&#1090;%20&#1076;&#1086;&#1082;&#1091;&#1084;&#1077;&#1085;&#1090;&#1072;&#1084;&#1080;\&#1043;&#1072;&#1083;&#1080;&#1085;&#1072;%20&#1042;&#1072;&#1089;&#1080;&#1083;&#1100;&#1077;&#1074;&#1085;&#1072;\3\Desktop\&#1087;&#1093;&#1076;.doc" TargetMode="External"/><Relationship Id="rId7" Type="http://schemas.openxmlformats.org/officeDocument/2006/relationships/printerSettings" Target="../printerSettings/printerSettings14.bin"/><Relationship Id="rId2" Type="http://schemas.openxmlformats.org/officeDocument/2006/relationships/hyperlink" Target="file:///\\buh1\&#1054;&#1073;&#1084;&#1077;&#1085;&#1085;&#1099;&#1081;%20&#1087;&#1091;&#1085;&#1082;&#1090;%20&#1076;&#1086;&#1082;&#1091;&#1084;&#1077;&#1085;&#1090;&#1072;&#1084;&#1080;\&#1043;&#1072;&#1083;&#1080;&#1085;&#1072;%20&#1042;&#1072;&#1089;&#1080;&#1083;&#1100;&#1077;&#1074;&#1085;&#1072;\3\Desktop\&#1087;&#1093;&#1076;.doc" TargetMode="External"/><Relationship Id="rId1" Type="http://schemas.openxmlformats.org/officeDocument/2006/relationships/hyperlink" Target="file:///\\buh1\&#1054;&#1073;&#1084;&#1077;&#1085;&#1085;&#1099;&#1081;%20&#1087;&#1091;&#1085;&#1082;&#1090;%20&#1076;&#1086;&#1082;&#1091;&#1084;&#1077;&#1085;&#1090;&#1072;&#1084;&#1080;\&#1043;&#1072;&#1083;&#1080;&#1085;&#1072;%20&#1042;&#1072;&#1089;&#1080;&#1083;&#1100;&#1077;&#1074;&#1085;&#1072;\3\Desktop\&#1087;&#1093;&#1076;.doc" TargetMode="External"/><Relationship Id="rId6" Type="http://schemas.openxmlformats.org/officeDocument/2006/relationships/hyperlink" Target="file:///\\buh1\&#1054;&#1073;&#1084;&#1077;&#1085;&#1085;&#1099;&#1081;%20&#1087;&#1091;&#1085;&#1082;&#1090;%20&#1076;&#1086;&#1082;&#1091;&#1084;&#1077;&#1085;&#1090;&#1072;&#1084;&#1080;\&#1043;&#1072;&#1083;&#1080;&#1085;&#1072;%20&#1042;&#1072;&#1089;&#1080;&#1083;&#1100;&#1077;&#1074;&#1085;&#1072;\3\Desktop\&#1087;&#1093;&#1076;.doc" TargetMode="External"/><Relationship Id="rId5" Type="http://schemas.openxmlformats.org/officeDocument/2006/relationships/hyperlink" Target="file:///\\buh1\&#1054;&#1073;&#1084;&#1077;&#1085;&#1085;&#1099;&#1081;%20&#1087;&#1091;&#1085;&#1082;&#1090;%20&#1076;&#1086;&#1082;&#1091;&#1084;&#1077;&#1085;&#1090;&#1072;&#1084;&#1080;\&#1043;&#1072;&#1083;&#1080;&#1085;&#1072;%20&#1042;&#1072;&#1089;&#1080;&#1083;&#1100;&#1077;&#1074;&#1085;&#1072;\3\Desktop\&#1087;&#1093;&#1076;.doc" TargetMode="External"/><Relationship Id="rId4" Type="http://schemas.openxmlformats.org/officeDocument/2006/relationships/hyperlink" Target="file:///\\buh1\&#1054;&#1073;&#1084;&#1077;&#1085;&#1085;&#1099;&#1081;%20&#1087;&#1091;&#1085;&#1082;&#1090;%20&#1076;&#1086;&#1082;&#1091;&#1084;&#1077;&#1085;&#1090;&#1072;&#1084;&#1080;\&#1043;&#1072;&#1083;&#1080;&#1085;&#1072;%20&#1042;&#1072;&#1089;&#1080;&#1083;&#1100;&#1077;&#1074;&#1085;&#1072;\3\Desktop\&#1087;&#1093;&#1076;.doc"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file:///\\buh1\&#1054;&#1073;&#1084;&#1077;&#1085;&#1085;&#1099;&#1081;%20&#1087;&#1091;&#1085;&#1082;&#1090;%20&#1076;&#1086;&#1082;&#1091;&#1084;&#1077;&#1085;&#1090;&#1072;&#1084;&#1080;\&#1043;&#1072;&#1083;&#1080;&#1085;&#1072;%20&#1042;&#1072;&#1089;&#1080;&#1083;&#1100;&#1077;&#1074;&#1085;&#1072;\3\Desktop\&#1087;&#1093;&#1076;.doc" TargetMode="External"/><Relationship Id="rId7" Type="http://schemas.openxmlformats.org/officeDocument/2006/relationships/printerSettings" Target="../printerSettings/printerSettings15.bin"/><Relationship Id="rId2" Type="http://schemas.openxmlformats.org/officeDocument/2006/relationships/hyperlink" Target="file:///\\buh1\&#1054;&#1073;&#1084;&#1077;&#1085;&#1085;&#1099;&#1081;%20&#1087;&#1091;&#1085;&#1082;&#1090;%20&#1076;&#1086;&#1082;&#1091;&#1084;&#1077;&#1085;&#1090;&#1072;&#1084;&#1080;\&#1043;&#1072;&#1083;&#1080;&#1085;&#1072;%20&#1042;&#1072;&#1089;&#1080;&#1083;&#1100;&#1077;&#1074;&#1085;&#1072;\3\Desktop\&#1087;&#1093;&#1076;.doc" TargetMode="External"/><Relationship Id="rId1" Type="http://schemas.openxmlformats.org/officeDocument/2006/relationships/hyperlink" Target="file:///\\buh1\&#1054;&#1073;&#1084;&#1077;&#1085;&#1085;&#1099;&#1081;%20&#1087;&#1091;&#1085;&#1082;&#1090;%20&#1076;&#1086;&#1082;&#1091;&#1084;&#1077;&#1085;&#1090;&#1072;&#1084;&#1080;\&#1043;&#1072;&#1083;&#1080;&#1085;&#1072;%20&#1042;&#1072;&#1089;&#1080;&#1083;&#1100;&#1077;&#1074;&#1085;&#1072;\3\Desktop\&#1087;&#1093;&#1076;.doc" TargetMode="External"/><Relationship Id="rId6" Type="http://schemas.openxmlformats.org/officeDocument/2006/relationships/hyperlink" Target="file:///\\buh1\&#1054;&#1073;&#1084;&#1077;&#1085;&#1085;&#1099;&#1081;%20&#1087;&#1091;&#1085;&#1082;&#1090;%20&#1076;&#1086;&#1082;&#1091;&#1084;&#1077;&#1085;&#1090;&#1072;&#1084;&#1080;\&#1043;&#1072;&#1083;&#1080;&#1085;&#1072;%20&#1042;&#1072;&#1089;&#1080;&#1083;&#1100;&#1077;&#1074;&#1085;&#1072;\3\Desktop\&#1087;&#1093;&#1076;.doc" TargetMode="External"/><Relationship Id="rId5" Type="http://schemas.openxmlformats.org/officeDocument/2006/relationships/hyperlink" Target="file:///\\buh1\&#1054;&#1073;&#1084;&#1077;&#1085;&#1085;&#1099;&#1081;%20&#1087;&#1091;&#1085;&#1082;&#1090;%20&#1076;&#1086;&#1082;&#1091;&#1084;&#1077;&#1085;&#1090;&#1072;&#1084;&#1080;\&#1043;&#1072;&#1083;&#1080;&#1085;&#1072;%20&#1042;&#1072;&#1089;&#1080;&#1083;&#1100;&#1077;&#1074;&#1085;&#1072;\3\Desktop\&#1087;&#1093;&#1076;.doc" TargetMode="External"/><Relationship Id="rId4" Type="http://schemas.openxmlformats.org/officeDocument/2006/relationships/hyperlink" Target="file:///\\buh1\&#1054;&#1073;&#1084;&#1077;&#1085;&#1085;&#1099;&#1081;%20&#1087;&#1091;&#1085;&#1082;&#1090;%20&#1076;&#1086;&#1082;&#1091;&#1084;&#1077;&#1085;&#1090;&#1072;&#1084;&#1080;\&#1043;&#1072;&#1083;&#1080;&#1085;&#1072;%20&#1042;&#1072;&#1089;&#1080;&#1083;&#1100;&#1077;&#1074;&#1085;&#1072;\3\Desktop\&#1087;&#1093;&#1076;.doc"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P122"/>
  <sheetViews>
    <sheetView workbookViewId="0">
      <selection activeCell="DF42" sqref="DF42:DR42"/>
    </sheetView>
  </sheetViews>
  <sheetFormatPr defaultColWidth="0.85546875" defaultRowHeight="11.25" x14ac:dyDescent="0.2"/>
  <cols>
    <col min="1" max="18" width="0.85546875" style="358"/>
    <col min="19" max="19" width="0.85546875" style="358" customWidth="1"/>
    <col min="20" max="59" width="0.85546875" style="358"/>
    <col min="60" max="60" width="0.7109375" style="358" customWidth="1"/>
    <col min="61" max="61" width="2" style="358" customWidth="1"/>
    <col min="62" max="65" width="0.85546875" style="358"/>
    <col min="66" max="66" width="0.85546875" style="358" customWidth="1"/>
    <col min="67" max="69" width="0.85546875" style="358"/>
    <col min="70" max="70" width="0.85546875" style="358" customWidth="1"/>
    <col min="71" max="81" width="0.85546875" style="358"/>
    <col min="82" max="83" width="0.85546875" style="358" customWidth="1"/>
    <col min="84" max="93" width="0.85546875" style="358"/>
    <col min="94" max="94" width="0.5703125" style="358" customWidth="1"/>
    <col min="95" max="95" width="0.5703125" style="358" hidden="1" customWidth="1"/>
    <col min="96" max="96" width="0.85546875" style="358" hidden="1" customWidth="1"/>
    <col min="97" max="108" width="0.85546875" style="358"/>
    <col min="109" max="109" width="8.85546875" style="358" customWidth="1"/>
    <col min="110" max="115" width="0.85546875" style="358"/>
    <col min="116" max="116" width="7" style="358" bestFit="1" customWidth="1"/>
    <col min="117" max="121" width="0.85546875" style="358"/>
    <col min="122" max="122" width="0.85546875" style="358" customWidth="1"/>
    <col min="123" max="162" width="0.85546875" style="358"/>
    <col min="163" max="163" width="0.5703125" style="110" customWidth="1"/>
    <col min="164" max="164" width="0.85546875" style="358"/>
    <col min="165" max="165" width="15.5703125" style="358" customWidth="1"/>
    <col min="166" max="167" width="0.85546875" style="358"/>
    <col min="168" max="168" width="12.42578125" style="358" bestFit="1" customWidth="1"/>
    <col min="169" max="169" width="0.85546875" style="358"/>
    <col min="170" max="170" width="10" style="358" bestFit="1" customWidth="1"/>
    <col min="171" max="171" width="0.85546875" style="358"/>
    <col min="172" max="172" width="9.28515625" style="358" bestFit="1" customWidth="1"/>
    <col min="173" max="274" width="0.85546875" style="358"/>
    <col min="275" max="275" width="0.85546875" style="358" customWidth="1"/>
    <col min="276" max="315" width="0.85546875" style="358"/>
    <col min="316" max="316" width="0.7109375" style="358" customWidth="1"/>
    <col min="317" max="317" width="2" style="358" customWidth="1"/>
    <col min="318" max="321" width="0.85546875" style="358"/>
    <col min="322" max="322" width="0.85546875" style="358" customWidth="1"/>
    <col min="323" max="325" width="0.85546875" style="358"/>
    <col min="326" max="326" width="0.85546875" style="358" customWidth="1"/>
    <col min="327" max="337" width="0.85546875" style="358"/>
    <col min="338" max="339" width="0.85546875" style="358" customWidth="1"/>
    <col min="340" max="420" width="0.85546875" style="358"/>
    <col min="421" max="421" width="40.28515625" style="358" customWidth="1"/>
    <col min="422" max="530" width="0.85546875" style="358"/>
    <col min="531" max="531" width="0.85546875" style="358" customWidth="1"/>
    <col min="532" max="571" width="0.85546875" style="358"/>
    <col min="572" max="572" width="0.7109375" style="358" customWidth="1"/>
    <col min="573" max="573" width="2" style="358" customWidth="1"/>
    <col min="574" max="577" width="0.85546875" style="358"/>
    <col min="578" max="578" width="0.85546875" style="358" customWidth="1"/>
    <col min="579" max="581" width="0.85546875" style="358"/>
    <col min="582" max="582" width="0.85546875" style="358" customWidth="1"/>
    <col min="583" max="593" width="0.85546875" style="358"/>
    <col min="594" max="595" width="0.85546875" style="358" customWidth="1"/>
    <col min="596" max="676" width="0.85546875" style="358"/>
    <col min="677" max="677" width="40.28515625" style="358" customWidth="1"/>
    <col min="678" max="786" width="0.85546875" style="358"/>
    <col min="787" max="787" width="0.85546875" style="358" customWidth="1"/>
    <col min="788" max="827" width="0.85546875" style="358"/>
    <col min="828" max="828" width="0.7109375" style="358" customWidth="1"/>
    <col min="829" max="829" width="2" style="358" customWidth="1"/>
    <col min="830" max="833" width="0.85546875" style="358"/>
    <col min="834" max="834" width="0.85546875" style="358" customWidth="1"/>
    <col min="835" max="837" width="0.85546875" style="358"/>
    <col min="838" max="838" width="0.85546875" style="358" customWidth="1"/>
    <col min="839" max="849" width="0.85546875" style="358"/>
    <col min="850" max="851" width="0.85546875" style="358" customWidth="1"/>
    <col min="852" max="932" width="0.85546875" style="358"/>
    <col min="933" max="933" width="40.28515625" style="358" customWidth="1"/>
    <col min="934" max="1042" width="0.85546875" style="358"/>
    <col min="1043" max="1043" width="0.85546875" style="358" customWidth="1"/>
    <col min="1044" max="1083" width="0.85546875" style="358"/>
    <col min="1084" max="1084" width="0.7109375" style="358" customWidth="1"/>
    <col min="1085" max="1085" width="2" style="358" customWidth="1"/>
    <col min="1086" max="1089" width="0.85546875" style="358"/>
    <col min="1090" max="1090" width="0.85546875" style="358" customWidth="1"/>
    <col min="1091" max="1093" width="0.85546875" style="358"/>
    <col min="1094" max="1094" width="0.85546875" style="358" customWidth="1"/>
    <col min="1095" max="1105" width="0.85546875" style="358"/>
    <col min="1106" max="1107" width="0.85546875" style="358" customWidth="1"/>
    <col min="1108" max="1188" width="0.85546875" style="358"/>
    <col min="1189" max="1189" width="40.28515625" style="358" customWidth="1"/>
    <col min="1190" max="1298" width="0.85546875" style="358"/>
    <col min="1299" max="1299" width="0.85546875" style="358" customWidth="1"/>
    <col min="1300" max="1339" width="0.85546875" style="358"/>
    <col min="1340" max="1340" width="0.7109375" style="358" customWidth="1"/>
    <col min="1341" max="1341" width="2" style="358" customWidth="1"/>
    <col min="1342" max="1345" width="0.85546875" style="358"/>
    <col min="1346" max="1346" width="0.85546875" style="358" customWidth="1"/>
    <col min="1347" max="1349" width="0.85546875" style="358"/>
    <col min="1350" max="1350" width="0.85546875" style="358" customWidth="1"/>
    <col min="1351" max="1361" width="0.85546875" style="358"/>
    <col min="1362" max="1363" width="0.85546875" style="358" customWidth="1"/>
    <col min="1364" max="1444" width="0.85546875" style="358"/>
    <col min="1445" max="1445" width="40.28515625" style="358" customWidth="1"/>
    <col min="1446" max="1554" width="0.85546875" style="358"/>
    <col min="1555" max="1555" width="0.85546875" style="358" customWidth="1"/>
    <col min="1556" max="1595" width="0.85546875" style="358"/>
    <col min="1596" max="1596" width="0.7109375" style="358" customWidth="1"/>
    <col min="1597" max="1597" width="2" style="358" customWidth="1"/>
    <col min="1598" max="1601" width="0.85546875" style="358"/>
    <col min="1602" max="1602" width="0.85546875" style="358" customWidth="1"/>
    <col min="1603" max="1605" width="0.85546875" style="358"/>
    <col min="1606" max="1606" width="0.85546875" style="358" customWidth="1"/>
    <col min="1607" max="1617" width="0.85546875" style="358"/>
    <col min="1618" max="1619" width="0.85546875" style="358" customWidth="1"/>
    <col min="1620" max="1700" width="0.85546875" style="358"/>
    <col min="1701" max="1701" width="40.28515625" style="358" customWidth="1"/>
    <col min="1702" max="1810" width="0.85546875" style="358"/>
    <col min="1811" max="1811" width="0.85546875" style="358" customWidth="1"/>
    <col min="1812" max="1851" width="0.85546875" style="358"/>
    <col min="1852" max="1852" width="0.7109375" style="358" customWidth="1"/>
    <col min="1853" max="1853" width="2" style="358" customWidth="1"/>
    <col min="1854" max="1857" width="0.85546875" style="358"/>
    <col min="1858" max="1858" width="0.85546875" style="358" customWidth="1"/>
    <col min="1859" max="1861" width="0.85546875" style="358"/>
    <col min="1862" max="1862" width="0.85546875" style="358" customWidth="1"/>
    <col min="1863" max="1873" width="0.85546875" style="358"/>
    <col min="1874" max="1875" width="0.85546875" style="358" customWidth="1"/>
    <col min="1876" max="1956" width="0.85546875" style="358"/>
    <col min="1957" max="1957" width="40.28515625" style="358" customWidth="1"/>
    <col min="1958" max="2066" width="0.85546875" style="358"/>
    <col min="2067" max="2067" width="0.85546875" style="358" customWidth="1"/>
    <col min="2068" max="2107" width="0.85546875" style="358"/>
    <col min="2108" max="2108" width="0.7109375" style="358" customWidth="1"/>
    <col min="2109" max="2109" width="2" style="358" customWidth="1"/>
    <col min="2110" max="2113" width="0.85546875" style="358"/>
    <col min="2114" max="2114" width="0.85546875" style="358" customWidth="1"/>
    <col min="2115" max="2117" width="0.85546875" style="358"/>
    <col min="2118" max="2118" width="0.85546875" style="358" customWidth="1"/>
    <col min="2119" max="2129" width="0.85546875" style="358"/>
    <col min="2130" max="2131" width="0.85546875" style="358" customWidth="1"/>
    <col min="2132" max="2212" width="0.85546875" style="358"/>
    <col min="2213" max="2213" width="40.28515625" style="358" customWidth="1"/>
    <col min="2214" max="2322" width="0.85546875" style="358"/>
    <col min="2323" max="2323" width="0.85546875" style="358" customWidth="1"/>
    <col min="2324" max="2363" width="0.85546875" style="358"/>
    <col min="2364" max="2364" width="0.7109375" style="358" customWidth="1"/>
    <col min="2365" max="2365" width="2" style="358" customWidth="1"/>
    <col min="2366" max="2369" width="0.85546875" style="358"/>
    <col min="2370" max="2370" width="0.85546875" style="358" customWidth="1"/>
    <col min="2371" max="2373" width="0.85546875" style="358"/>
    <col min="2374" max="2374" width="0.85546875" style="358" customWidth="1"/>
    <col min="2375" max="2385" width="0.85546875" style="358"/>
    <col min="2386" max="2387" width="0.85546875" style="358" customWidth="1"/>
    <col min="2388" max="2468" width="0.85546875" style="358"/>
    <col min="2469" max="2469" width="40.28515625" style="358" customWidth="1"/>
    <col min="2470" max="2578" width="0.85546875" style="358"/>
    <col min="2579" max="2579" width="0.85546875" style="358" customWidth="1"/>
    <col min="2580" max="2619" width="0.85546875" style="358"/>
    <col min="2620" max="2620" width="0.7109375" style="358" customWidth="1"/>
    <col min="2621" max="2621" width="2" style="358" customWidth="1"/>
    <col min="2622" max="2625" width="0.85546875" style="358"/>
    <col min="2626" max="2626" width="0.85546875" style="358" customWidth="1"/>
    <col min="2627" max="2629" width="0.85546875" style="358"/>
    <col min="2630" max="2630" width="0.85546875" style="358" customWidth="1"/>
    <col min="2631" max="2641" width="0.85546875" style="358"/>
    <col min="2642" max="2643" width="0.85546875" style="358" customWidth="1"/>
    <col min="2644" max="2724" width="0.85546875" style="358"/>
    <col min="2725" max="2725" width="40.28515625" style="358" customWidth="1"/>
    <col min="2726" max="2834" width="0.85546875" style="358"/>
    <col min="2835" max="2835" width="0.85546875" style="358" customWidth="1"/>
    <col min="2836" max="2875" width="0.85546875" style="358"/>
    <col min="2876" max="2876" width="0.7109375" style="358" customWidth="1"/>
    <col min="2877" max="2877" width="2" style="358" customWidth="1"/>
    <col min="2878" max="2881" width="0.85546875" style="358"/>
    <col min="2882" max="2882" width="0.85546875" style="358" customWidth="1"/>
    <col min="2883" max="2885" width="0.85546875" style="358"/>
    <col min="2886" max="2886" width="0.85546875" style="358" customWidth="1"/>
    <col min="2887" max="2897" width="0.85546875" style="358"/>
    <col min="2898" max="2899" width="0.85546875" style="358" customWidth="1"/>
    <col min="2900" max="2980" width="0.85546875" style="358"/>
    <col min="2981" max="2981" width="40.28515625" style="358" customWidth="1"/>
    <col min="2982" max="3090" width="0.85546875" style="358"/>
    <col min="3091" max="3091" width="0.85546875" style="358" customWidth="1"/>
    <col min="3092" max="3131" width="0.85546875" style="358"/>
    <col min="3132" max="3132" width="0.7109375" style="358" customWidth="1"/>
    <col min="3133" max="3133" width="2" style="358" customWidth="1"/>
    <col min="3134" max="3137" width="0.85546875" style="358"/>
    <col min="3138" max="3138" width="0.85546875" style="358" customWidth="1"/>
    <col min="3139" max="3141" width="0.85546875" style="358"/>
    <col min="3142" max="3142" width="0.85546875" style="358" customWidth="1"/>
    <col min="3143" max="3153" width="0.85546875" style="358"/>
    <col min="3154" max="3155" width="0.85546875" style="358" customWidth="1"/>
    <col min="3156" max="3236" width="0.85546875" style="358"/>
    <col min="3237" max="3237" width="40.28515625" style="358" customWidth="1"/>
    <col min="3238" max="3346" width="0.85546875" style="358"/>
    <col min="3347" max="3347" width="0.85546875" style="358" customWidth="1"/>
    <col min="3348" max="3387" width="0.85546875" style="358"/>
    <col min="3388" max="3388" width="0.7109375" style="358" customWidth="1"/>
    <col min="3389" max="3389" width="2" style="358" customWidth="1"/>
    <col min="3390" max="3393" width="0.85546875" style="358"/>
    <col min="3394" max="3394" width="0.85546875" style="358" customWidth="1"/>
    <col min="3395" max="3397" width="0.85546875" style="358"/>
    <col min="3398" max="3398" width="0.85546875" style="358" customWidth="1"/>
    <col min="3399" max="3409" width="0.85546875" style="358"/>
    <col min="3410" max="3411" width="0.85546875" style="358" customWidth="1"/>
    <col min="3412" max="3492" width="0.85546875" style="358"/>
    <col min="3493" max="3493" width="40.28515625" style="358" customWidth="1"/>
    <col min="3494" max="3602" width="0.85546875" style="358"/>
    <col min="3603" max="3603" width="0.85546875" style="358" customWidth="1"/>
    <col min="3604" max="3643" width="0.85546875" style="358"/>
    <col min="3644" max="3644" width="0.7109375" style="358" customWidth="1"/>
    <col min="3645" max="3645" width="2" style="358" customWidth="1"/>
    <col min="3646" max="3649" width="0.85546875" style="358"/>
    <col min="3650" max="3650" width="0.85546875" style="358" customWidth="1"/>
    <col min="3651" max="3653" width="0.85546875" style="358"/>
    <col min="3654" max="3654" width="0.85546875" style="358" customWidth="1"/>
    <col min="3655" max="3665" width="0.85546875" style="358"/>
    <col min="3666" max="3667" width="0.85546875" style="358" customWidth="1"/>
    <col min="3668" max="3748" width="0.85546875" style="358"/>
    <col min="3749" max="3749" width="40.28515625" style="358" customWidth="1"/>
    <col min="3750" max="3858" width="0.85546875" style="358"/>
    <col min="3859" max="3859" width="0.85546875" style="358" customWidth="1"/>
    <col min="3860" max="3899" width="0.85546875" style="358"/>
    <col min="3900" max="3900" width="0.7109375" style="358" customWidth="1"/>
    <col min="3901" max="3901" width="2" style="358" customWidth="1"/>
    <col min="3902" max="3905" width="0.85546875" style="358"/>
    <col min="3906" max="3906" width="0.85546875" style="358" customWidth="1"/>
    <col min="3907" max="3909" width="0.85546875" style="358"/>
    <col min="3910" max="3910" width="0.85546875" style="358" customWidth="1"/>
    <col min="3911" max="3921" width="0.85546875" style="358"/>
    <col min="3922" max="3923" width="0.85546875" style="358" customWidth="1"/>
    <col min="3924" max="4004" width="0.85546875" style="358"/>
    <col min="4005" max="4005" width="40.28515625" style="358" customWidth="1"/>
    <col min="4006" max="4114" width="0.85546875" style="358"/>
    <col min="4115" max="4115" width="0.85546875" style="358" customWidth="1"/>
    <col min="4116" max="4155" width="0.85546875" style="358"/>
    <col min="4156" max="4156" width="0.7109375" style="358" customWidth="1"/>
    <col min="4157" max="4157" width="2" style="358" customWidth="1"/>
    <col min="4158" max="4161" width="0.85546875" style="358"/>
    <col min="4162" max="4162" width="0.85546875" style="358" customWidth="1"/>
    <col min="4163" max="4165" width="0.85546875" style="358"/>
    <col min="4166" max="4166" width="0.85546875" style="358" customWidth="1"/>
    <col min="4167" max="4177" width="0.85546875" style="358"/>
    <col min="4178" max="4179" width="0.85546875" style="358" customWidth="1"/>
    <col min="4180" max="4260" width="0.85546875" style="358"/>
    <col min="4261" max="4261" width="40.28515625" style="358" customWidth="1"/>
    <col min="4262" max="4370" width="0.85546875" style="358"/>
    <col min="4371" max="4371" width="0.85546875" style="358" customWidth="1"/>
    <col min="4372" max="4411" width="0.85546875" style="358"/>
    <col min="4412" max="4412" width="0.7109375" style="358" customWidth="1"/>
    <col min="4413" max="4413" width="2" style="358" customWidth="1"/>
    <col min="4414" max="4417" width="0.85546875" style="358"/>
    <col min="4418" max="4418" width="0.85546875" style="358" customWidth="1"/>
    <col min="4419" max="4421" width="0.85546875" style="358"/>
    <col min="4422" max="4422" width="0.85546875" style="358" customWidth="1"/>
    <col min="4423" max="4433" width="0.85546875" style="358"/>
    <col min="4434" max="4435" width="0.85546875" style="358" customWidth="1"/>
    <col min="4436" max="4516" width="0.85546875" style="358"/>
    <col min="4517" max="4517" width="40.28515625" style="358" customWidth="1"/>
    <col min="4518" max="4626" width="0.85546875" style="358"/>
    <col min="4627" max="4627" width="0.85546875" style="358" customWidth="1"/>
    <col min="4628" max="4667" width="0.85546875" style="358"/>
    <col min="4668" max="4668" width="0.7109375" style="358" customWidth="1"/>
    <col min="4669" max="4669" width="2" style="358" customWidth="1"/>
    <col min="4670" max="4673" width="0.85546875" style="358"/>
    <col min="4674" max="4674" width="0.85546875" style="358" customWidth="1"/>
    <col min="4675" max="4677" width="0.85546875" style="358"/>
    <col min="4678" max="4678" width="0.85546875" style="358" customWidth="1"/>
    <col min="4679" max="4689" width="0.85546875" style="358"/>
    <col min="4690" max="4691" width="0.85546875" style="358" customWidth="1"/>
    <col min="4692" max="4772" width="0.85546875" style="358"/>
    <col min="4773" max="4773" width="40.28515625" style="358" customWidth="1"/>
    <col min="4774" max="4882" width="0.85546875" style="358"/>
    <col min="4883" max="4883" width="0.85546875" style="358" customWidth="1"/>
    <col min="4884" max="4923" width="0.85546875" style="358"/>
    <col min="4924" max="4924" width="0.7109375" style="358" customWidth="1"/>
    <col min="4925" max="4925" width="2" style="358" customWidth="1"/>
    <col min="4926" max="4929" width="0.85546875" style="358"/>
    <col min="4930" max="4930" width="0.85546875" style="358" customWidth="1"/>
    <col min="4931" max="4933" width="0.85546875" style="358"/>
    <col min="4934" max="4934" width="0.85546875" style="358" customWidth="1"/>
    <col min="4935" max="4945" width="0.85546875" style="358"/>
    <col min="4946" max="4947" width="0.85546875" style="358" customWidth="1"/>
    <col min="4948" max="5028" width="0.85546875" style="358"/>
    <col min="5029" max="5029" width="40.28515625" style="358" customWidth="1"/>
    <col min="5030" max="5138" width="0.85546875" style="358"/>
    <col min="5139" max="5139" width="0.85546875" style="358" customWidth="1"/>
    <col min="5140" max="5179" width="0.85546875" style="358"/>
    <col min="5180" max="5180" width="0.7109375" style="358" customWidth="1"/>
    <col min="5181" max="5181" width="2" style="358" customWidth="1"/>
    <col min="5182" max="5185" width="0.85546875" style="358"/>
    <col min="5186" max="5186" width="0.85546875" style="358" customWidth="1"/>
    <col min="5187" max="5189" width="0.85546875" style="358"/>
    <col min="5190" max="5190" width="0.85546875" style="358" customWidth="1"/>
    <col min="5191" max="5201" width="0.85546875" style="358"/>
    <col min="5202" max="5203" width="0.85546875" style="358" customWidth="1"/>
    <col min="5204" max="5284" width="0.85546875" style="358"/>
    <col min="5285" max="5285" width="40.28515625" style="358" customWidth="1"/>
    <col min="5286" max="5394" width="0.85546875" style="358"/>
    <col min="5395" max="5395" width="0.85546875" style="358" customWidth="1"/>
    <col min="5396" max="5435" width="0.85546875" style="358"/>
    <col min="5436" max="5436" width="0.7109375" style="358" customWidth="1"/>
    <col min="5437" max="5437" width="2" style="358" customWidth="1"/>
    <col min="5438" max="5441" width="0.85546875" style="358"/>
    <col min="5442" max="5442" width="0.85546875" style="358" customWidth="1"/>
    <col min="5443" max="5445" width="0.85546875" style="358"/>
    <col min="5446" max="5446" width="0.85546875" style="358" customWidth="1"/>
    <col min="5447" max="5457" width="0.85546875" style="358"/>
    <col min="5458" max="5459" width="0.85546875" style="358" customWidth="1"/>
    <col min="5460" max="5540" width="0.85546875" style="358"/>
    <col min="5541" max="5541" width="40.28515625" style="358" customWidth="1"/>
    <col min="5542" max="5650" width="0.85546875" style="358"/>
    <col min="5651" max="5651" width="0.85546875" style="358" customWidth="1"/>
    <col min="5652" max="5691" width="0.85546875" style="358"/>
    <col min="5692" max="5692" width="0.7109375" style="358" customWidth="1"/>
    <col min="5693" max="5693" width="2" style="358" customWidth="1"/>
    <col min="5694" max="5697" width="0.85546875" style="358"/>
    <col min="5698" max="5698" width="0.85546875" style="358" customWidth="1"/>
    <col min="5699" max="5701" width="0.85546875" style="358"/>
    <col min="5702" max="5702" width="0.85546875" style="358" customWidth="1"/>
    <col min="5703" max="5713" width="0.85546875" style="358"/>
    <col min="5714" max="5715" width="0.85546875" style="358" customWidth="1"/>
    <col min="5716" max="5796" width="0.85546875" style="358"/>
    <col min="5797" max="5797" width="40.28515625" style="358" customWidth="1"/>
    <col min="5798" max="5906" width="0.85546875" style="358"/>
    <col min="5907" max="5907" width="0.85546875" style="358" customWidth="1"/>
    <col min="5908" max="5947" width="0.85546875" style="358"/>
    <col min="5948" max="5948" width="0.7109375" style="358" customWidth="1"/>
    <col min="5949" max="5949" width="2" style="358" customWidth="1"/>
    <col min="5950" max="5953" width="0.85546875" style="358"/>
    <col min="5954" max="5954" width="0.85546875" style="358" customWidth="1"/>
    <col min="5955" max="5957" width="0.85546875" style="358"/>
    <col min="5958" max="5958" width="0.85546875" style="358" customWidth="1"/>
    <col min="5959" max="5969" width="0.85546875" style="358"/>
    <col min="5970" max="5971" width="0.85546875" style="358" customWidth="1"/>
    <col min="5972" max="6052" width="0.85546875" style="358"/>
    <col min="6053" max="6053" width="40.28515625" style="358" customWidth="1"/>
    <col min="6054" max="6162" width="0.85546875" style="358"/>
    <col min="6163" max="6163" width="0.85546875" style="358" customWidth="1"/>
    <col min="6164" max="6203" width="0.85546875" style="358"/>
    <col min="6204" max="6204" width="0.7109375" style="358" customWidth="1"/>
    <col min="6205" max="6205" width="2" style="358" customWidth="1"/>
    <col min="6206" max="6209" width="0.85546875" style="358"/>
    <col min="6210" max="6210" width="0.85546875" style="358" customWidth="1"/>
    <col min="6211" max="6213" width="0.85546875" style="358"/>
    <col min="6214" max="6214" width="0.85546875" style="358" customWidth="1"/>
    <col min="6215" max="6225" width="0.85546875" style="358"/>
    <col min="6226" max="6227" width="0.85546875" style="358" customWidth="1"/>
    <col min="6228" max="6308" width="0.85546875" style="358"/>
    <col min="6309" max="6309" width="40.28515625" style="358" customWidth="1"/>
    <col min="6310" max="6418" width="0.85546875" style="358"/>
    <col min="6419" max="6419" width="0.85546875" style="358" customWidth="1"/>
    <col min="6420" max="6459" width="0.85546875" style="358"/>
    <col min="6460" max="6460" width="0.7109375" style="358" customWidth="1"/>
    <col min="6461" max="6461" width="2" style="358" customWidth="1"/>
    <col min="6462" max="6465" width="0.85546875" style="358"/>
    <col min="6466" max="6466" width="0.85546875" style="358" customWidth="1"/>
    <col min="6467" max="6469" width="0.85546875" style="358"/>
    <col min="6470" max="6470" width="0.85546875" style="358" customWidth="1"/>
    <col min="6471" max="6481" width="0.85546875" style="358"/>
    <col min="6482" max="6483" width="0.85546875" style="358" customWidth="1"/>
    <col min="6484" max="6564" width="0.85546875" style="358"/>
    <col min="6565" max="6565" width="40.28515625" style="358" customWidth="1"/>
    <col min="6566" max="6674" width="0.85546875" style="358"/>
    <col min="6675" max="6675" width="0.85546875" style="358" customWidth="1"/>
    <col min="6676" max="6715" width="0.85546875" style="358"/>
    <col min="6716" max="6716" width="0.7109375" style="358" customWidth="1"/>
    <col min="6717" max="6717" width="2" style="358" customWidth="1"/>
    <col min="6718" max="6721" width="0.85546875" style="358"/>
    <col min="6722" max="6722" width="0.85546875" style="358" customWidth="1"/>
    <col min="6723" max="6725" width="0.85546875" style="358"/>
    <col min="6726" max="6726" width="0.85546875" style="358" customWidth="1"/>
    <col min="6727" max="6737" width="0.85546875" style="358"/>
    <col min="6738" max="6739" width="0.85546875" style="358" customWidth="1"/>
    <col min="6740" max="6820" width="0.85546875" style="358"/>
    <col min="6821" max="6821" width="40.28515625" style="358" customWidth="1"/>
    <col min="6822" max="6930" width="0.85546875" style="358"/>
    <col min="6931" max="6931" width="0.85546875" style="358" customWidth="1"/>
    <col min="6932" max="6971" width="0.85546875" style="358"/>
    <col min="6972" max="6972" width="0.7109375" style="358" customWidth="1"/>
    <col min="6973" max="6973" width="2" style="358" customWidth="1"/>
    <col min="6974" max="6977" width="0.85546875" style="358"/>
    <col min="6978" max="6978" width="0.85546875" style="358" customWidth="1"/>
    <col min="6979" max="6981" width="0.85546875" style="358"/>
    <col min="6982" max="6982" width="0.85546875" style="358" customWidth="1"/>
    <col min="6983" max="6993" width="0.85546875" style="358"/>
    <col min="6994" max="6995" width="0.85546875" style="358" customWidth="1"/>
    <col min="6996" max="7076" width="0.85546875" style="358"/>
    <col min="7077" max="7077" width="40.28515625" style="358" customWidth="1"/>
    <col min="7078" max="7186" width="0.85546875" style="358"/>
    <col min="7187" max="7187" width="0.85546875" style="358" customWidth="1"/>
    <col min="7188" max="7227" width="0.85546875" style="358"/>
    <col min="7228" max="7228" width="0.7109375" style="358" customWidth="1"/>
    <col min="7229" max="7229" width="2" style="358" customWidth="1"/>
    <col min="7230" max="7233" width="0.85546875" style="358"/>
    <col min="7234" max="7234" width="0.85546875" style="358" customWidth="1"/>
    <col min="7235" max="7237" width="0.85546875" style="358"/>
    <col min="7238" max="7238" width="0.85546875" style="358" customWidth="1"/>
    <col min="7239" max="7249" width="0.85546875" style="358"/>
    <col min="7250" max="7251" width="0.85546875" style="358" customWidth="1"/>
    <col min="7252" max="7332" width="0.85546875" style="358"/>
    <col min="7333" max="7333" width="40.28515625" style="358" customWidth="1"/>
    <col min="7334" max="7442" width="0.85546875" style="358"/>
    <col min="7443" max="7443" width="0.85546875" style="358" customWidth="1"/>
    <col min="7444" max="7483" width="0.85546875" style="358"/>
    <col min="7484" max="7484" width="0.7109375" style="358" customWidth="1"/>
    <col min="7485" max="7485" width="2" style="358" customWidth="1"/>
    <col min="7486" max="7489" width="0.85546875" style="358"/>
    <col min="7490" max="7490" width="0.85546875" style="358" customWidth="1"/>
    <col min="7491" max="7493" width="0.85546875" style="358"/>
    <col min="7494" max="7494" width="0.85546875" style="358" customWidth="1"/>
    <col min="7495" max="7505" width="0.85546875" style="358"/>
    <col min="7506" max="7507" width="0.85546875" style="358" customWidth="1"/>
    <col min="7508" max="7588" width="0.85546875" style="358"/>
    <col min="7589" max="7589" width="40.28515625" style="358" customWidth="1"/>
    <col min="7590" max="7698" width="0.85546875" style="358"/>
    <col min="7699" max="7699" width="0.85546875" style="358" customWidth="1"/>
    <col min="7700" max="7739" width="0.85546875" style="358"/>
    <col min="7740" max="7740" width="0.7109375" style="358" customWidth="1"/>
    <col min="7741" max="7741" width="2" style="358" customWidth="1"/>
    <col min="7742" max="7745" width="0.85546875" style="358"/>
    <col min="7746" max="7746" width="0.85546875" style="358" customWidth="1"/>
    <col min="7747" max="7749" width="0.85546875" style="358"/>
    <col min="7750" max="7750" width="0.85546875" style="358" customWidth="1"/>
    <col min="7751" max="7761" width="0.85546875" style="358"/>
    <col min="7762" max="7763" width="0.85546875" style="358" customWidth="1"/>
    <col min="7764" max="7844" width="0.85546875" style="358"/>
    <col min="7845" max="7845" width="40.28515625" style="358" customWidth="1"/>
    <col min="7846" max="7954" width="0.85546875" style="358"/>
    <col min="7955" max="7955" width="0.85546875" style="358" customWidth="1"/>
    <col min="7956" max="7995" width="0.85546875" style="358"/>
    <col min="7996" max="7996" width="0.7109375" style="358" customWidth="1"/>
    <col min="7997" max="7997" width="2" style="358" customWidth="1"/>
    <col min="7998" max="8001" width="0.85546875" style="358"/>
    <col min="8002" max="8002" width="0.85546875" style="358" customWidth="1"/>
    <col min="8003" max="8005" width="0.85546875" style="358"/>
    <col min="8006" max="8006" width="0.85546875" style="358" customWidth="1"/>
    <col min="8007" max="8017" width="0.85546875" style="358"/>
    <col min="8018" max="8019" width="0.85546875" style="358" customWidth="1"/>
    <col min="8020" max="8100" width="0.85546875" style="358"/>
    <col min="8101" max="8101" width="40.28515625" style="358" customWidth="1"/>
    <col min="8102" max="8210" width="0.85546875" style="358"/>
    <col min="8211" max="8211" width="0.85546875" style="358" customWidth="1"/>
    <col min="8212" max="8251" width="0.85546875" style="358"/>
    <col min="8252" max="8252" width="0.7109375" style="358" customWidth="1"/>
    <col min="8253" max="8253" width="2" style="358" customWidth="1"/>
    <col min="8254" max="8257" width="0.85546875" style="358"/>
    <col min="8258" max="8258" width="0.85546875" style="358" customWidth="1"/>
    <col min="8259" max="8261" width="0.85546875" style="358"/>
    <col min="8262" max="8262" width="0.85546875" style="358" customWidth="1"/>
    <col min="8263" max="8273" width="0.85546875" style="358"/>
    <col min="8274" max="8275" width="0.85546875" style="358" customWidth="1"/>
    <col min="8276" max="8356" width="0.85546875" style="358"/>
    <col min="8357" max="8357" width="40.28515625" style="358" customWidth="1"/>
    <col min="8358" max="8466" width="0.85546875" style="358"/>
    <col min="8467" max="8467" width="0.85546875" style="358" customWidth="1"/>
    <col min="8468" max="8507" width="0.85546875" style="358"/>
    <col min="8508" max="8508" width="0.7109375" style="358" customWidth="1"/>
    <col min="8509" max="8509" width="2" style="358" customWidth="1"/>
    <col min="8510" max="8513" width="0.85546875" style="358"/>
    <col min="8514" max="8514" width="0.85546875" style="358" customWidth="1"/>
    <col min="8515" max="8517" width="0.85546875" style="358"/>
    <col min="8518" max="8518" width="0.85546875" style="358" customWidth="1"/>
    <col min="8519" max="8529" width="0.85546875" style="358"/>
    <col min="8530" max="8531" width="0.85546875" style="358" customWidth="1"/>
    <col min="8532" max="8612" width="0.85546875" style="358"/>
    <col min="8613" max="8613" width="40.28515625" style="358" customWidth="1"/>
    <col min="8614" max="8722" width="0.85546875" style="358"/>
    <col min="8723" max="8723" width="0.85546875" style="358" customWidth="1"/>
    <col min="8724" max="8763" width="0.85546875" style="358"/>
    <col min="8764" max="8764" width="0.7109375" style="358" customWidth="1"/>
    <col min="8765" max="8765" width="2" style="358" customWidth="1"/>
    <col min="8766" max="8769" width="0.85546875" style="358"/>
    <col min="8770" max="8770" width="0.85546875" style="358" customWidth="1"/>
    <col min="8771" max="8773" width="0.85546875" style="358"/>
    <col min="8774" max="8774" width="0.85546875" style="358" customWidth="1"/>
    <col min="8775" max="8785" width="0.85546875" style="358"/>
    <col min="8786" max="8787" width="0.85546875" style="358" customWidth="1"/>
    <col min="8788" max="8868" width="0.85546875" style="358"/>
    <col min="8869" max="8869" width="40.28515625" style="358" customWidth="1"/>
    <col min="8870" max="8978" width="0.85546875" style="358"/>
    <col min="8979" max="8979" width="0.85546875" style="358" customWidth="1"/>
    <col min="8980" max="9019" width="0.85546875" style="358"/>
    <col min="9020" max="9020" width="0.7109375" style="358" customWidth="1"/>
    <col min="9021" max="9021" width="2" style="358" customWidth="1"/>
    <col min="9022" max="9025" width="0.85546875" style="358"/>
    <col min="9026" max="9026" width="0.85546875" style="358" customWidth="1"/>
    <col min="9027" max="9029" width="0.85546875" style="358"/>
    <col min="9030" max="9030" width="0.85546875" style="358" customWidth="1"/>
    <col min="9031" max="9041" width="0.85546875" style="358"/>
    <col min="9042" max="9043" width="0.85546875" style="358" customWidth="1"/>
    <col min="9044" max="9124" width="0.85546875" style="358"/>
    <col min="9125" max="9125" width="40.28515625" style="358" customWidth="1"/>
    <col min="9126" max="9234" width="0.85546875" style="358"/>
    <col min="9235" max="9235" width="0.85546875" style="358" customWidth="1"/>
    <col min="9236" max="9275" width="0.85546875" style="358"/>
    <col min="9276" max="9276" width="0.7109375" style="358" customWidth="1"/>
    <col min="9277" max="9277" width="2" style="358" customWidth="1"/>
    <col min="9278" max="9281" width="0.85546875" style="358"/>
    <col min="9282" max="9282" width="0.85546875" style="358" customWidth="1"/>
    <col min="9283" max="9285" width="0.85546875" style="358"/>
    <col min="9286" max="9286" width="0.85546875" style="358" customWidth="1"/>
    <col min="9287" max="9297" width="0.85546875" style="358"/>
    <col min="9298" max="9299" width="0.85546875" style="358" customWidth="1"/>
    <col min="9300" max="9380" width="0.85546875" style="358"/>
    <col min="9381" max="9381" width="40.28515625" style="358" customWidth="1"/>
    <col min="9382" max="9490" width="0.85546875" style="358"/>
    <col min="9491" max="9491" width="0.85546875" style="358" customWidth="1"/>
    <col min="9492" max="9531" width="0.85546875" style="358"/>
    <col min="9532" max="9532" width="0.7109375" style="358" customWidth="1"/>
    <col min="9533" max="9533" width="2" style="358" customWidth="1"/>
    <col min="9534" max="9537" width="0.85546875" style="358"/>
    <col min="9538" max="9538" width="0.85546875" style="358" customWidth="1"/>
    <col min="9539" max="9541" width="0.85546875" style="358"/>
    <col min="9542" max="9542" width="0.85546875" style="358" customWidth="1"/>
    <col min="9543" max="9553" width="0.85546875" style="358"/>
    <col min="9554" max="9555" width="0.85546875" style="358" customWidth="1"/>
    <col min="9556" max="9636" width="0.85546875" style="358"/>
    <col min="9637" max="9637" width="40.28515625" style="358" customWidth="1"/>
    <col min="9638" max="9746" width="0.85546875" style="358"/>
    <col min="9747" max="9747" width="0.85546875" style="358" customWidth="1"/>
    <col min="9748" max="9787" width="0.85546875" style="358"/>
    <col min="9788" max="9788" width="0.7109375" style="358" customWidth="1"/>
    <col min="9789" max="9789" width="2" style="358" customWidth="1"/>
    <col min="9790" max="9793" width="0.85546875" style="358"/>
    <col min="9794" max="9794" width="0.85546875" style="358" customWidth="1"/>
    <col min="9795" max="9797" width="0.85546875" style="358"/>
    <col min="9798" max="9798" width="0.85546875" style="358" customWidth="1"/>
    <col min="9799" max="9809" width="0.85546875" style="358"/>
    <col min="9810" max="9811" width="0.85546875" style="358" customWidth="1"/>
    <col min="9812" max="9892" width="0.85546875" style="358"/>
    <col min="9893" max="9893" width="40.28515625" style="358" customWidth="1"/>
    <col min="9894" max="10002" width="0.85546875" style="358"/>
    <col min="10003" max="10003" width="0.85546875" style="358" customWidth="1"/>
    <col min="10004" max="10043" width="0.85546875" style="358"/>
    <col min="10044" max="10044" width="0.7109375" style="358" customWidth="1"/>
    <col min="10045" max="10045" width="2" style="358" customWidth="1"/>
    <col min="10046" max="10049" width="0.85546875" style="358"/>
    <col min="10050" max="10050" width="0.85546875" style="358" customWidth="1"/>
    <col min="10051" max="10053" width="0.85546875" style="358"/>
    <col min="10054" max="10054" width="0.85546875" style="358" customWidth="1"/>
    <col min="10055" max="10065" width="0.85546875" style="358"/>
    <col min="10066" max="10067" width="0.85546875" style="358" customWidth="1"/>
    <col min="10068" max="10148" width="0.85546875" style="358"/>
    <col min="10149" max="10149" width="40.28515625" style="358" customWidth="1"/>
    <col min="10150" max="10258" width="0.85546875" style="358"/>
    <col min="10259" max="10259" width="0.85546875" style="358" customWidth="1"/>
    <col min="10260" max="10299" width="0.85546875" style="358"/>
    <col min="10300" max="10300" width="0.7109375" style="358" customWidth="1"/>
    <col min="10301" max="10301" width="2" style="358" customWidth="1"/>
    <col min="10302" max="10305" width="0.85546875" style="358"/>
    <col min="10306" max="10306" width="0.85546875" style="358" customWidth="1"/>
    <col min="10307" max="10309" width="0.85546875" style="358"/>
    <col min="10310" max="10310" width="0.85546875" style="358" customWidth="1"/>
    <col min="10311" max="10321" width="0.85546875" style="358"/>
    <col min="10322" max="10323" width="0.85546875" style="358" customWidth="1"/>
    <col min="10324" max="10404" width="0.85546875" style="358"/>
    <col min="10405" max="10405" width="40.28515625" style="358" customWidth="1"/>
    <col min="10406" max="10514" width="0.85546875" style="358"/>
    <col min="10515" max="10515" width="0.85546875" style="358" customWidth="1"/>
    <col min="10516" max="10555" width="0.85546875" style="358"/>
    <col min="10556" max="10556" width="0.7109375" style="358" customWidth="1"/>
    <col min="10557" max="10557" width="2" style="358" customWidth="1"/>
    <col min="10558" max="10561" width="0.85546875" style="358"/>
    <col min="10562" max="10562" width="0.85546875" style="358" customWidth="1"/>
    <col min="10563" max="10565" width="0.85546875" style="358"/>
    <col min="10566" max="10566" width="0.85546875" style="358" customWidth="1"/>
    <col min="10567" max="10577" width="0.85546875" style="358"/>
    <col min="10578" max="10579" width="0.85546875" style="358" customWidth="1"/>
    <col min="10580" max="10660" width="0.85546875" style="358"/>
    <col min="10661" max="10661" width="40.28515625" style="358" customWidth="1"/>
    <col min="10662" max="10770" width="0.85546875" style="358"/>
    <col min="10771" max="10771" width="0.85546875" style="358" customWidth="1"/>
    <col min="10772" max="10811" width="0.85546875" style="358"/>
    <col min="10812" max="10812" width="0.7109375" style="358" customWidth="1"/>
    <col min="10813" max="10813" width="2" style="358" customWidth="1"/>
    <col min="10814" max="10817" width="0.85546875" style="358"/>
    <col min="10818" max="10818" width="0.85546875" style="358" customWidth="1"/>
    <col min="10819" max="10821" width="0.85546875" style="358"/>
    <col min="10822" max="10822" width="0.85546875" style="358" customWidth="1"/>
    <col min="10823" max="10833" width="0.85546875" style="358"/>
    <col min="10834" max="10835" width="0.85546875" style="358" customWidth="1"/>
    <col min="10836" max="10916" width="0.85546875" style="358"/>
    <col min="10917" max="10917" width="40.28515625" style="358" customWidth="1"/>
    <col min="10918" max="11026" width="0.85546875" style="358"/>
    <col min="11027" max="11027" width="0.85546875" style="358" customWidth="1"/>
    <col min="11028" max="11067" width="0.85546875" style="358"/>
    <col min="11068" max="11068" width="0.7109375" style="358" customWidth="1"/>
    <col min="11069" max="11069" width="2" style="358" customWidth="1"/>
    <col min="11070" max="11073" width="0.85546875" style="358"/>
    <col min="11074" max="11074" width="0.85546875" style="358" customWidth="1"/>
    <col min="11075" max="11077" width="0.85546875" style="358"/>
    <col min="11078" max="11078" width="0.85546875" style="358" customWidth="1"/>
    <col min="11079" max="11089" width="0.85546875" style="358"/>
    <col min="11090" max="11091" width="0.85546875" style="358" customWidth="1"/>
    <col min="11092" max="11172" width="0.85546875" style="358"/>
    <col min="11173" max="11173" width="40.28515625" style="358" customWidth="1"/>
    <col min="11174" max="11282" width="0.85546875" style="358"/>
    <col min="11283" max="11283" width="0.85546875" style="358" customWidth="1"/>
    <col min="11284" max="11323" width="0.85546875" style="358"/>
    <col min="11324" max="11324" width="0.7109375" style="358" customWidth="1"/>
    <col min="11325" max="11325" width="2" style="358" customWidth="1"/>
    <col min="11326" max="11329" width="0.85546875" style="358"/>
    <col min="11330" max="11330" width="0.85546875" style="358" customWidth="1"/>
    <col min="11331" max="11333" width="0.85546875" style="358"/>
    <col min="11334" max="11334" width="0.85546875" style="358" customWidth="1"/>
    <col min="11335" max="11345" width="0.85546875" style="358"/>
    <col min="11346" max="11347" width="0.85546875" style="358" customWidth="1"/>
    <col min="11348" max="11428" width="0.85546875" style="358"/>
    <col min="11429" max="11429" width="40.28515625" style="358" customWidth="1"/>
    <col min="11430" max="11538" width="0.85546875" style="358"/>
    <col min="11539" max="11539" width="0.85546875" style="358" customWidth="1"/>
    <col min="11540" max="11579" width="0.85546875" style="358"/>
    <col min="11580" max="11580" width="0.7109375" style="358" customWidth="1"/>
    <col min="11581" max="11581" width="2" style="358" customWidth="1"/>
    <col min="11582" max="11585" width="0.85546875" style="358"/>
    <col min="11586" max="11586" width="0.85546875" style="358" customWidth="1"/>
    <col min="11587" max="11589" width="0.85546875" style="358"/>
    <col min="11590" max="11590" width="0.85546875" style="358" customWidth="1"/>
    <col min="11591" max="11601" width="0.85546875" style="358"/>
    <col min="11602" max="11603" width="0.85546875" style="358" customWidth="1"/>
    <col min="11604" max="11684" width="0.85546875" style="358"/>
    <col min="11685" max="11685" width="40.28515625" style="358" customWidth="1"/>
    <col min="11686" max="11794" width="0.85546875" style="358"/>
    <col min="11795" max="11795" width="0.85546875" style="358" customWidth="1"/>
    <col min="11796" max="11835" width="0.85546875" style="358"/>
    <col min="11836" max="11836" width="0.7109375" style="358" customWidth="1"/>
    <col min="11837" max="11837" width="2" style="358" customWidth="1"/>
    <col min="11838" max="11841" width="0.85546875" style="358"/>
    <col min="11842" max="11842" width="0.85546875" style="358" customWidth="1"/>
    <col min="11843" max="11845" width="0.85546875" style="358"/>
    <col min="11846" max="11846" width="0.85546875" style="358" customWidth="1"/>
    <col min="11847" max="11857" width="0.85546875" style="358"/>
    <col min="11858" max="11859" width="0.85546875" style="358" customWidth="1"/>
    <col min="11860" max="11940" width="0.85546875" style="358"/>
    <col min="11941" max="11941" width="40.28515625" style="358" customWidth="1"/>
    <col min="11942" max="12050" width="0.85546875" style="358"/>
    <col min="12051" max="12051" width="0.85546875" style="358" customWidth="1"/>
    <col min="12052" max="12091" width="0.85546875" style="358"/>
    <col min="12092" max="12092" width="0.7109375" style="358" customWidth="1"/>
    <col min="12093" max="12093" width="2" style="358" customWidth="1"/>
    <col min="12094" max="12097" width="0.85546875" style="358"/>
    <col min="12098" max="12098" width="0.85546875" style="358" customWidth="1"/>
    <col min="12099" max="12101" width="0.85546875" style="358"/>
    <col min="12102" max="12102" width="0.85546875" style="358" customWidth="1"/>
    <col min="12103" max="12113" width="0.85546875" style="358"/>
    <col min="12114" max="12115" width="0.85546875" style="358" customWidth="1"/>
    <col min="12116" max="12196" width="0.85546875" style="358"/>
    <col min="12197" max="12197" width="40.28515625" style="358" customWidth="1"/>
    <col min="12198" max="12306" width="0.85546875" style="358"/>
    <col min="12307" max="12307" width="0.85546875" style="358" customWidth="1"/>
    <col min="12308" max="12347" width="0.85546875" style="358"/>
    <col min="12348" max="12348" width="0.7109375" style="358" customWidth="1"/>
    <col min="12349" max="12349" width="2" style="358" customWidth="1"/>
    <col min="12350" max="12353" width="0.85546875" style="358"/>
    <col min="12354" max="12354" width="0.85546875" style="358" customWidth="1"/>
    <col min="12355" max="12357" width="0.85546875" style="358"/>
    <col min="12358" max="12358" width="0.85546875" style="358" customWidth="1"/>
    <col min="12359" max="12369" width="0.85546875" style="358"/>
    <col min="12370" max="12371" width="0.85546875" style="358" customWidth="1"/>
    <col min="12372" max="12452" width="0.85546875" style="358"/>
    <col min="12453" max="12453" width="40.28515625" style="358" customWidth="1"/>
    <col min="12454" max="12562" width="0.85546875" style="358"/>
    <col min="12563" max="12563" width="0.85546875" style="358" customWidth="1"/>
    <col min="12564" max="12603" width="0.85546875" style="358"/>
    <col min="12604" max="12604" width="0.7109375" style="358" customWidth="1"/>
    <col min="12605" max="12605" width="2" style="358" customWidth="1"/>
    <col min="12606" max="12609" width="0.85546875" style="358"/>
    <col min="12610" max="12610" width="0.85546875" style="358" customWidth="1"/>
    <col min="12611" max="12613" width="0.85546875" style="358"/>
    <col min="12614" max="12614" width="0.85546875" style="358" customWidth="1"/>
    <col min="12615" max="12625" width="0.85546875" style="358"/>
    <col min="12626" max="12627" width="0.85546875" style="358" customWidth="1"/>
    <col min="12628" max="12708" width="0.85546875" style="358"/>
    <col min="12709" max="12709" width="40.28515625" style="358" customWidth="1"/>
    <col min="12710" max="12818" width="0.85546875" style="358"/>
    <col min="12819" max="12819" width="0.85546875" style="358" customWidth="1"/>
    <col min="12820" max="12859" width="0.85546875" style="358"/>
    <col min="12860" max="12860" width="0.7109375" style="358" customWidth="1"/>
    <col min="12861" max="12861" width="2" style="358" customWidth="1"/>
    <col min="12862" max="12865" width="0.85546875" style="358"/>
    <col min="12866" max="12866" width="0.85546875" style="358" customWidth="1"/>
    <col min="12867" max="12869" width="0.85546875" style="358"/>
    <col min="12870" max="12870" width="0.85546875" style="358" customWidth="1"/>
    <col min="12871" max="12881" width="0.85546875" style="358"/>
    <col min="12882" max="12883" width="0.85546875" style="358" customWidth="1"/>
    <col min="12884" max="12964" width="0.85546875" style="358"/>
    <col min="12965" max="12965" width="40.28515625" style="358" customWidth="1"/>
    <col min="12966" max="13074" width="0.85546875" style="358"/>
    <col min="13075" max="13075" width="0.85546875" style="358" customWidth="1"/>
    <col min="13076" max="13115" width="0.85546875" style="358"/>
    <col min="13116" max="13116" width="0.7109375" style="358" customWidth="1"/>
    <col min="13117" max="13117" width="2" style="358" customWidth="1"/>
    <col min="13118" max="13121" width="0.85546875" style="358"/>
    <col min="13122" max="13122" width="0.85546875" style="358" customWidth="1"/>
    <col min="13123" max="13125" width="0.85546875" style="358"/>
    <col min="13126" max="13126" width="0.85546875" style="358" customWidth="1"/>
    <col min="13127" max="13137" width="0.85546875" style="358"/>
    <col min="13138" max="13139" width="0.85546875" style="358" customWidth="1"/>
    <col min="13140" max="13220" width="0.85546875" style="358"/>
    <col min="13221" max="13221" width="40.28515625" style="358" customWidth="1"/>
    <col min="13222" max="13330" width="0.85546875" style="358"/>
    <col min="13331" max="13331" width="0.85546875" style="358" customWidth="1"/>
    <col min="13332" max="13371" width="0.85546875" style="358"/>
    <col min="13372" max="13372" width="0.7109375" style="358" customWidth="1"/>
    <col min="13373" max="13373" width="2" style="358" customWidth="1"/>
    <col min="13374" max="13377" width="0.85546875" style="358"/>
    <col min="13378" max="13378" width="0.85546875" style="358" customWidth="1"/>
    <col min="13379" max="13381" width="0.85546875" style="358"/>
    <col min="13382" max="13382" width="0.85546875" style="358" customWidth="1"/>
    <col min="13383" max="13393" width="0.85546875" style="358"/>
    <col min="13394" max="13395" width="0.85546875" style="358" customWidth="1"/>
    <col min="13396" max="13476" width="0.85546875" style="358"/>
    <col min="13477" max="13477" width="40.28515625" style="358" customWidth="1"/>
    <col min="13478" max="13586" width="0.85546875" style="358"/>
    <col min="13587" max="13587" width="0.85546875" style="358" customWidth="1"/>
    <col min="13588" max="13627" width="0.85546875" style="358"/>
    <col min="13628" max="13628" width="0.7109375" style="358" customWidth="1"/>
    <col min="13629" max="13629" width="2" style="358" customWidth="1"/>
    <col min="13630" max="13633" width="0.85546875" style="358"/>
    <col min="13634" max="13634" width="0.85546875" style="358" customWidth="1"/>
    <col min="13635" max="13637" width="0.85546875" style="358"/>
    <col min="13638" max="13638" width="0.85546875" style="358" customWidth="1"/>
    <col min="13639" max="13649" width="0.85546875" style="358"/>
    <col min="13650" max="13651" width="0.85546875" style="358" customWidth="1"/>
    <col min="13652" max="13732" width="0.85546875" style="358"/>
    <col min="13733" max="13733" width="40.28515625" style="358" customWidth="1"/>
    <col min="13734" max="13842" width="0.85546875" style="358"/>
    <col min="13843" max="13843" width="0.85546875" style="358" customWidth="1"/>
    <col min="13844" max="13883" width="0.85546875" style="358"/>
    <col min="13884" max="13884" width="0.7109375" style="358" customWidth="1"/>
    <col min="13885" max="13885" width="2" style="358" customWidth="1"/>
    <col min="13886" max="13889" width="0.85546875" style="358"/>
    <col min="13890" max="13890" width="0.85546875" style="358" customWidth="1"/>
    <col min="13891" max="13893" width="0.85546875" style="358"/>
    <col min="13894" max="13894" width="0.85546875" style="358" customWidth="1"/>
    <col min="13895" max="13905" width="0.85546875" style="358"/>
    <col min="13906" max="13907" width="0.85546875" style="358" customWidth="1"/>
    <col min="13908" max="13988" width="0.85546875" style="358"/>
    <col min="13989" max="13989" width="40.28515625" style="358" customWidth="1"/>
    <col min="13990" max="14098" width="0.85546875" style="358"/>
    <col min="14099" max="14099" width="0.85546875" style="358" customWidth="1"/>
    <col min="14100" max="14139" width="0.85546875" style="358"/>
    <col min="14140" max="14140" width="0.7109375" style="358" customWidth="1"/>
    <col min="14141" max="14141" width="2" style="358" customWidth="1"/>
    <col min="14142" max="14145" width="0.85546875" style="358"/>
    <col min="14146" max="14146" width="0.85546875" style="358" customWidth="1"/>
    <col min="14147" max="14149" width="0.85546875" style="358"/>
    <col min="14150" max="14150" width="0.85546875" style="358" customWidth="1"/>
    <col min="14151" max="14161" width="0.85546875" style="358"/>
    <col min="14162" max="14163" width="0.85546875" style="358" customWidth="1"/>
    <col min="14164" max="14244" width="0.85546875" style="358"/>
    <col min="14245" max="14245" width="40.28515625" style="358" customWidth="1"/>
    <col min="14246" max="14354" width="0.85546875" style="358"/>
    <col min="14355" max="14355" width="0.85546875" style="358" customWidth="1"/>
    <col min="14356" max="14395" width="0.85546875" style="358"/>
    <col min="14396" max="14396" width="0.7109375" style="358" customWidth="1"/>
    <col min="14397" max="14397" width="2" style="358" customWidth="1"/>
    <col min="14398" max="14401" width="0.85546875" style="358"/>
    <col min="14402" max="14402" width="0.85546875" style="358" customWidth="1"/>
    <col min="14403" max="14405" width="0.85546875" style="358"/>
    <col min="14406" max="14406" width="0.85546875" style="358" customWidth="1"/>
    <col min="14407" max="14417" width="0.85546875" style="358"/>
    <col min="14418" max="14419" width="0.85546875" style="358" customWidth="1"/>
    <col min="14420" max="14500" width="0.85546875" style="358"/>
    <col min="14501" max="14501" width="40.28515625" style="358" customWidth="1"/>
    <col min="14502" max="14610" width="0.85546875" style="358"/>
    <col min="14611" max="14611" width="0.85546875" style="358" customWidth="1"/>
    <col min="14612" max="14651" width="0.85546875" style="358"/>
    <col min="14652" max="14652" width="0.7109375" style="358" customWidth="1"/>
    <col min="14653" max="14653" width="2" style="358" customWidth="1"/>
    <col min="14654" max="14657" width="0.85546875" style="358"/>
    <col min="14658" max="14658" width="0.85546875" style="358" customWidth="1"/>
    <col min="14659" max="14661" width="0.85546875" style="358"/>
    <col min="14662" max="14662" width="0.85546875" style="358" customWidth="1"/>
    <col min="14663" max="14673" width="0.85546875" style="358"/>
    <col min="14674" max="14675" width="0.85546875" style="358" customWidth="1"/>
    <col min="14676" max="14756" width="0.85546875" style="358"/>
    <col min="14757" max="14757" width="40.28515625" style="358" customWidth="1"/>
    <col min="14758" max="14866" width="0.85546875" style="358"/>
    <col min="14867" max="14867" width="0.85546875" style="358" customWidth="1"/>
    <col min="14868" max="14907" width="0.85546875" style="358"/>
    <col min="14908" max="14908" width="0.7109375" style="358" customWidth="1"/>
    <col min="14909" max="14909" width="2" style="358" customWidth="1"/>
    <col min="14910" max="14913" width="0.85546875" style="358"/>
    <col min="14914" max="14914" width="0.85546875" style="358" customWidth="1"/>
    <col min="14915" max="14917" width="0.85546875" style="358"/>
    <col min="14918" max="14918" width="0.85546875" style="358" customWidth="1"/>
    <col min="14919" max="14929" width="0.85546875" style="358"/>
    <col min="14930" max="14931" width="0.85546875" style="358" customWidth="1"/>
    <col min="14932" max="15012" width="0.85546875" style="358"/>
    <col min="15013" max="15013" width="40.28515625" style="358" customWidth="1"/>
    <col min="15014" max="15122" width="0.85546875" style="358"/>
    <col min="15123" max="15123" width="0.85546875" style="358" customWidth="1"/>
    <col min="15124" max="15163" width="0.85546875" style="358"/>
    <col min="15164" max="15164" width="0.7109375" style="358" customWidth="1"/>
    <col min="15165" max="15165" width="2" style="358" customWidth="1"/>
    <col min="15166" max="15169" width="0.85546875" style="358"/>
    <col min="15170" max="15170" width="0.85546875" style="358" customWidth="1"/>
    <col min="15171" max="15173" width="0.85546875" style="358"/>
    <col min="15174" max="15174" width="0.85546875" style="358" customWidth="1"/>
    <col min="15175" max="15185" width="0.85546875" style="358"/>
    <col min="15186" max="15187" width="0.85546875" style="358" customWidth="1"/>
    <col min="15188" max="15268" width="0.85546875" style="358"/>
    <col min="15269" max="15269" width="40.28515625" style="358" customWidth="1"/>
    <col min="15270" max="15378" width="0.85546875" style="358"/>
    <col min="15379" max="15379" width="0.85546875" style="358" customWidth="1"/>
    <col min="15380" max="15419" width="0.85546875" style="358"/>
    <col min="15420" max="15420" width="0.7109375" style="358" customWidth="1"/>
    <col min="15421" max="15421" width="2" style="358" customWidth="1"/>
    <col min="15422" max="15425" width="0.85546875" style="358"/>
    <col min="15426" max="15426" width="0.85546875" style="358" customWidth="1"/>
    <col min="15427" max="15429" width="0.85546875" style="358"/>
    <col min="15430" max="15430" width="0.85546875" style="358" customWidth="1"/>
    <col min="15431" max="15441" width="0.85546875" style="358"/>
    <col min="15442" max="15443" width="0.85546875" style="358" customWidth="1"/>
    <col min="15444" max="15524" width="0.85546875" style="358"/>
    <col min="15525" max="15525" width="40.28515625" style="358" customWidth="1"/>
    <col min="15526" max="15634" width="0.85546875" style="358"/>
    <col min="15635" max="15635" width="0.85546875" style="358" customWidth="1"/>
    <col min="15636" max="15675" width="0.85546875" style="358"/>
    <col min="15676" max="15676" width="0.7109375" style="358" customWidth="1"/>
    <col min="15677" max="15677" width="2" style="358" customWidth="1"/>
    <col min="15678" max="15681" width="0.85546875" style="358"/>
    <col min="15682" max="15682" width="0.85546875" style="358" customWidth="1"/>
    <col min="15683" max="15685" width="0.85546875" style="358"/>
    <col min="15686" max="15686" width="0.85546875" style="358" customWidth="1"/>
    <col min="15687" max="15697" width="0.85546875" style="358"/>
    <col min="15698" max="15699" width="0.85546875" style="358" customWidth="1"/>
    <col min="15700" max="15780" width="0.85546875" style="358"/>
    <col min="15781" max="15781" width="40.28515625" style="358" customWidth="1"/>
    <col min="15782" max="15890" width="0.85546875" style="358"/>
    <col min="15891" max="15891" width="0.85546875" style="358" customWidth="1"/>
    <col min="15892" max="15931" width="0.85546875" style="358"/>
    <col min="15932" max="15932" width="0.7109375" style="358" customWidth="1"/>
    <col min="15933" max="15933" width="2" style="358" customWidth="1"/>
    <col min="15934" max="15937" width="0.85546875" style="358"/>
    <col min="15938" max="15938" width="0.85546875" style="358" customWidth="1"/>
    <col min="15939" max="15941" width="0.85546875" style="358"/>
    <col min="15942" max="15942" width="0.85546875" style="358" customWidth="1"/>
    <col min="15943" max="15953" width="0.85546875" style="358"/>
    <col min="15954" max="15955" width="0.85546875" style="358" customWidth="1"/>
    <col min="15956" max="16036" width="0.85546875" style="358"/>
    <col min="16037" max="16037" width="40.28515625" style="358" customWidth="1"/>
    <col min="16038" max="16146" width="0.85546875" style="358"/>
    <col min="16147" max="16147" width="0.85546875" style="358" customWidth="1"/>
    <col min="16148" max="16187" width="0.85546875" style="358"/>
    <col min="16188" max="16188" width="0.7109375" style="358" customWidth="1"/>
    <col min="16189" max="16189" width="2" style="358" customWidth="1"/>
    <col min="16190" max="16193" width="0.85546875" style="358"/>
    <col min="16194" max="16194" width="0.85546875" style="358" customWidth="1"/>
    <col min="16195" max="16197" width="0.85546875" style="358"/>
    <col min="16198" max="16198" width="0.85546875" style="358" customWidth="1"/>
    <col min="16199" max="16209" width="0.85546875" style="358"/>
    <col min="16210" max="16211" width="0.85546875" style="358" customWidth="1"/>
    <col min="16212" max="16292" width="0.85546875" style="358"/>
    <col min="16293" max="16293" width="40.28515625" style="358" customWidth="1"/>
    <col min="16294" max="16384" width="0.85546875" style="358"/>
  </cols>
  <sheetData>
    <row r="2" spans="1:170" s="85" customFormat="1" ht="10.5" x14ac:dyDescent="0.15">
      <c r="A2" s="502" t="s">
        <v>97</v>
      </c>
      <c r="B2" s="502"/>
      <c r="C2" s="502"/>
      <c r="D2" s="502"/>
      <c r="E2" s="502"/>
      <c r="F2" s="502"/>
      <c r="G2" s="502"/>
      <c r="H2" s="502"/>
      <c r="I2" s="502"/>
      <c r="J2" s="502"/>
      <c r="K2" s="502"/>
      <c r="L2" s="502"/>
      <c r="M2" s="502"/>
      <c r="N2" s="502"/>
      <c r="O2" s="502"/>
      <c r="P2" s="502"/>
      <c r="Q2" s="502"/>
      <c r="R2" s="502"/>
      <c r="S2" s="502"/>
      <c r="T2" s="502"/>
      <c r="U2" s="502"/>
      <c r="V2" s="502"/>
      <c r="W2" s="502"/>
      <c r="X2" s="502"/>
      <c r="Y2" s="502"/>
      <c r="Z2" s="502"/>
      <c r="AA2" s="502"/>
      <c r="AB2" s="502"/>
      <c r="AC2" s="502"/>
      <c r="AD2" s="502"/>
      <c r="AE2" s="502"/>
      <c r="AF2" s="502"/>
      <c r="AG2" s="502"/>
      <c r="AH2" s="502"/>
      <c r="AI2" s="502"/>
      <c r="AJ2" s="502"/>
      <c r="AK2" s="502"/>
      <c r="AL2" s="502"/>
      <c r="AM2" s="502"/>
      <c r="AN2" s="502"/>
      <c r="AO2" s="502"/>
      <c r="AP2" s="502"/>
      <c r="AQ2" s="502"/>
      <c r="AR2" s="502"/>
      <c r="AS2" s="502"/>
      <c r="AT2" s="502"/>
      <c r="AU2" s="502"/>
      <c r="AV2" s="502"/>
      <c r="AW2" s="502"/>
      <c r="AX2" s="502"/>
      <c r="AY2" s="502"/>
      <c r="AZ2" s="502"/>
      <c r="BA2" s="502"/>
      <c r="BB2" s="502"/>
      <c r="BC2" s="502"/>
      <c r="BD2" s="502"/>
      <c r="BE2" s="502"/>
      <c r="BF2" s="502"/>
      <c r="BG2" s="502"/>
      <c r="BH2" s="502"/>
      <c r="BI2" s="502"/>
      <c r="BJ2" s="502"/>
      <c r="BK2" s="502"/>
      <c r="BL2" s="502"/>
      <c r="BM2" s="502"/>
      <c r="BN2" s="502"/>
      <c r="BO2" s="502"/>
      <c r="BP2" s="502"/>
      <c r="BQ2" s="502"/>
      <c r="BR2" s="502"/>
      <c r="BS2" s="502"/>
      <c r="BT2" s="502"/>
      <c r="BU2" s="502"/>
      <c r="BV2" s="502"/>
      <c r="BW2" s="502"/>
      <c r="BX2" s="502"/>
      <c r="BY2" s="502"/>
      <c r="BZ2" s="502"/>
      <c r="CA2" s="502"/>
      <c r="CB2" s="502"/>
      <c r="CC2" s="502"/>
      <c r="CD2" s="502"/>
      <c r="CE2" s="502"/>
      <c r="CF2" s="502"/>
      <c r="CG2" s="502"/>
      <c r="CH2" s="502"/>
      <c r="CI2" s="502"/>
      <c r="CJ2" s="502"/>
      <c r="CK2" s="502"/>
      <c r="CL2" s="502"/>
      <c r="CM2" s="502"/>
      <c r="CN2" s="502"/>
      <c r="CO2" s="502"/>
      <c r="CP2" s="502"/>
      <c r="CQ2" s="502"/>
      <c r="CR2" s="502"/>
      <c r="CS2" s="502"/>
      <c r="CT2" s="502"/>
      <c r="CU2" s="502"/>
      <c r="CV2" s="502"/>
      <c r="CW2" s="502"/>
      <c r="CX2" s="502"/>
      <c r="CY2" s="502"/>
      <c r="CZ2" s="502"/>
      <c r="DA2" s="502"/>
      <c r="DB2" s="502"/>
      <c r="DC2" s="502"/>
      <c r="DD2" s="502"/>
      <c r="DE2" s="502"/>
      <c r="DF2" s="502"/>
      <c r="DG2" s="502"/>
      <c r="DH2" s="502"/>
      <c r="DI2" s="502"/>
      <c r="DJ2" s="502"/>
      <c r="DK2" s="502"/>
      <c r="DL2" s="502"/>
      <c r="DM2" s="502"/>
      <c r="DN2" s="502"/>
      <c r="DO2" s="502"/>
      <c r="DP2" s="502"/>
      <c r="DQ2" s="502"/>
      <c r="DR2" s="502"/>
      <c r="DS2" s="502"/>
      <c r="DT2" s="502"/>
      <c r="DU2" s="502"/>
      <c r="DV2" s="502"/>
      <c r="DW2" s="502"/>
      <c r="DX2" s="502"/>
      <c r="DY2" s="502"/>
      <c r="DZ2" s="502"/>
      <c r="EA2" s="502"/>
      <c r="EB2" s="502"/>
      <c r="EC2" s="502"/>
      <c r="ED2" s="502"/>
      <c r="EE2" s="502"/>
      <c r="EF2" s="502"/>
      <c r="EG2" s="502"/>
      <c r="EH2" s="502"/>
      <c r="EI2" s="502"/>
      <c r="EJ2" s="502"/>
      <c r="EK2" s="502"/>
      <c r="EL2" s="502"/>
      <c r="EM2" s="502"/>
      <c r="EN2" s="502"/>
      <c r="EO2" s="502"/>
      <c r="EP2" s="502"/>
      <c r="EQ2" s="502"/>
      <c r="ER2" s="502"/>
      <c r="ES2" s="502"/>
      <c r="ET2" s="502"/>
      <c r="EU2" s="502"/>
      <c r="EV2" s="502"/>
      <c r="EW2" s="502"/>
      <c r="EX2" s="502"/>
      <c r="EY2" s="502"/>
      <c r="EZ2" s="502"/>
      <c r="FA2" s="502"/>
      <c r="FB2" s="502"/>
      <c r="FC2" s="502"/>
      <c r="FD2" s="502"/>
      <c r="FE2" s="502"/>
      <c r="FG2" s="112"/>
    </row>
    <row r="4" spans="1:170" x14ac:dyDescent="0.2">
      <c r="A4" s="503" t="s">
        <v>2</v>
      </c>
      <c r="B4" s="503"/>
      <c r="C4" s="503"/>
      <c r="D4" s="503"/>
      <c r="E4" s="503"/>
      <c r="F4" s="503"/>
      <c r="G4" s="503"/>
      <c r="H4" s="503"/>
      <c r="I4" s="503"/>
      <c r="J4" s="503"/>
      <c r="K4" s="503"/>
      <c r="L4" s="503"/>
      <c r="M4" s="503"/>
      <c r="N4" s="503"/>
      <c r="O4" s="503"/>
      <c r="P4" s="503"/>
      <c r="Q4" s="503"/>
      <c r="R4" s="503"/>
      <c r="S4" s="503"/>
      <c r="T4" s="503"/>
      <c r="U4" s="503"/>
      <c r="V4" s="503"/>
      <c r="W4" s="503"/>
      <c r="X4" s="503"/>
      <c r="Y4" s="503"/>
      <c r="Z4" s="503"/>
      <c r="AA4" s="503"/>
      <c r="AB4" s="503"/>
      <c r="AC4" s="503"/>
      <c r="AD4" s="503"/>
      <c r="AE4" s="503"/>
      <c r="AF4" s="503"/>
      <c r="AG4" s="503"/>
      <c r="AH4" s="503"/>
      <c r="AI4" s="503"/>
      <c r="AJ4" s="503"/>
      <c r="AK4" s="503"/>
      <c r="AL4" s="503"/>
      <c r="AM4" s="503"/>
      <c r="AN4" s="503"/>
      <c r="AO4" s="503"/>
      <c r="AP4" s="503"/>
      <c r="AQ4" s="503"/>
      <c r="AR4" s="503"/>
      <c r="AS4" s="503"/>
      <c r="AT4" s="503"/>
      <c r="AU4" s="503"/>
      <c r="AV4" s="503"/>
      <c r="AW4" s="503"/>
      <c r="AX4" s="503"/>
      <c r="AY4" s="503"/>
      <c r="AZ4" s="503"/>
      <c r="BA4" s="503"/>
      <c r="BB4" s="503"/>
      <c r="BC4" s="503"/>
      <c r="BD4" s="503"/>
      <c r="BE4" s="503"/>
      <c r="BF4" s="503"/>
      <c r="BG4" s="503"/>
      <c r="BH4" s="503"/>
      <c r="BI4" s="503"/>
      <c r="BJ4" s="503"/>
      <c r="BK4" s="503"/>
      <c r="BL4" s="503"/>
      <c r="BM4" s="503"/>
      <c r="BN4" s="503"/>
      <c r="BO4" s="503"/>
      <c r="BP4" s="503"/>
      <c r="BQ4" s="503"/>
      <c r="BR4" s="503"/>
      <c r="BS4" s="503"/>
      <c r="BT4" s="503"/>
      <c r="BU4" s="503"/>
      <c r="BV4" s="503"/>
      <c r="BW4" s="504"/>
      <c r="BX4" s="496" t="s">
        <v>3</v>
      </c>
      <c r="BY4" s="497"/>
      <c r="BZ4" s="497"/>
      <c r="CA4" s="497"/>
      <c r="CB4" s="497"/>
      <c r="CC4" s="497"/>
      <c r="CD4" s="497"/>
      <c r="CE4" s="498"/>
      <c r="CF4" s="496" t="s">
        <v>98</v>
      </c>
      <c r="CG4" s="497"/>
      <c r="CH4" s="497"/>
      <c r="CI4" s="497"/>
      <c r="CJ4" s="497"/>
      <c r="CK4" s="497"/>
      <c r="CL4" s="497"/>
      <c r="CM4" s="497"/>
      <c r="CN4" s="497"/>
      <c r="CO4" s="497"/>
      <c r="CP4" s="497"/>
      <c r="CQ4" s="497"/>
      <c r="CR4" s="498"/>
      <c r="CS4" s="496" t="s">
        <v>99</v>
      </c>
      <c r="CT4" s="497"/>
      <c r="CU4" s="497"/>
      <c r="CV4" s="497"/>
      <c r="CW4" s="497"/>
      <c r="CX4" s="497"/>
      <c r="CY4" s="497"/>
      <c r="CZ4" s="497"/>
      <c r="DA4" s="497"/>
      <c r="DB4" s="497"/>
      <c r="DC4" s="497"/>
      <c r="DD4" s="497"/>
      <c r="DE4" s="498"/>
      <c r="DF4" s="512" t="s">
        <v>100</v>
      </c>
      <c r="DG4" s="513"/>
      <c r="DH4" s="513"/>
      <c r="DI4" s="513"/>
      <c r="DJ4" s="513"/>
      <c r="DK4" s="513"/>
      <c r="DL4" s="513"/>
      <c r="DM4" s="513"/>
      <c r="DN4" s="513"/>
      <c r="DO4" s="513"/>
      <c r="DP4" s="513"/>
      <c r="DQ4" s="513"/>
      <c r="DR4" s="513"/>
      <c r="DS4" s="513"/>
      <c r="DT4" s="513"/>
      <c r="DU4" s="513"/>
      <c r="DV4" s="513"/>
      <c r="DW4" s="513"/>
      <c r="DX4" s="513"/>
      <c r="DY4" s="513"/>
      <c r="DZ4" s="513"/>
      <c r="EA4" s="513"/>
      <c r="EB4" s="513"/>
      <c r="EC4" s="513"/>
      <c r="ED4" s="513"/>
      <c r="EE4" s="513"/>
      <c r="EF4" s="513"/>
      <c r="EG4" s="513"/>
      <c r="EH4" s="513"/>
      <c r="EI4" s="513"/>
      <c r="EJ4" s="513"/>
      <c r="EK4" s="513"/>
      <c r="EL4" s="513"/>
      <c r="EM4" s="513"/>
      <c r="EN4" s="513"/>
      <c r="EO4" s="513"/>
      <c r="EP4" s="513"/>
      <c r="EQ4" s="513"/>
      <c r="ER4" s="513"/>
      <c r="ES4" s="513"/>
      <c r="ET4" s="513"/>
      <c r="EU4" s="513"/>
      <c r="EV4" s="513"/>
      <c r="EW4" s="513"/>
      <c r="EX4" s="513"/>
      <c r="EY4" s="513"/>
      <c r="EZ4" s="513"/>
      <c r="FA4" s="513"/>
      <c r="FB4" s="513"/>
      <c r="FC4" s="513"/>
      <c r="FD4" s="513"/>
      <c r="FE4" s="514"/>
    </row>
    <row r="5" spans="1:170" x14ac:dyDescent="0.2">
      <c r="A5" s="505"/>
      <c r="B5" s="505"/>
      <c r="C5" s="505"/>
      <c r="D5" s="505"/>
      <c r="E5" s="505"/>
      <c r="F5" s="505"/>
      <c r="G5" s="505"/>
      <c r="H5" s="505"/>
      <c r="I5" s="505"/>
      <c r="J5" s="505"/>
      <c r="K5" s="505"/>
      <c r="L5" s="505"/>
      <c r="M5" s="505"/>
      <c r="N5" s="505"/>
      <c r="O5" s="505"/>
      <c r="P5" s="505"/>
      <c r="Q5" s="505"/>
      <c r="R5" s="505"/>
      <c r="S5" s="505"/>
      <c r="T5" s="505"/>
      <c r="U5" s="505"/>
      <c r="V5" s="505"/>
      <c r="W5" s="505"/>
      <c r="X5" s="505"/>
      <c r="Y5" s="505"/>
      <c r="Z5" s="505"/>
      <c r="AA5" s="505"/>
      <c r="AB5" s="505"/>
      <c r="AC5" s="505"/>
      <c r="AD5" s="505"/>
      <c r="AE5" s="505"/>
      <c r="AF5" s="505"/>
      <c r="AG5" s="505"/>
      <c r="AH5" s="505"/>
      <c r="AI5" s="505"/>
      <c r="AJ5" s="505"/>
      <c r="AK5" s="505"/>
      <c r="AL5" s="505"/>
      <c r="AM5" s="505"/>
      <c r="AN5" s="505"/>
      <c r="AO5" s="505"/>
      <c r="AP5" s="505"/>
      <c r="AQ5" s="505"/>
      <c r="AR5" s="505"/>
      <c r="AS5" s="505"/>
      <c r="AT5" s="505"/>
      <c r="AU5" s="505"/>
      <c r="AV5" s="505"/>
      <c r="AW5" s="505"/>
      <c r="AX5" s="505"/>
      <c r="AY5" s="505"/>
      <c r="AZ5" s="505"/>
      <c r="BA5" s="505"/>
      <c r="BB5" s="505"/>
      <c r="BC5" s="505"/>
      <c r="BD5" s="505"/>
      <c r="BE5" s="505"/>
      <c r="BF5" s="505"/>
      <c r="BG5" s="505"/>
      <c r="BH5" s="505"/>
      <c r="BI5" s="505"/>
      <c r="BJ5" s="505"/>
      <c r="BK5" s="505"/>
      <c r="BL5" s="505"/>
      <c r="BM5" s="505"/>
      <c r="BN5" s="505"/>
      <c r="BO5" s="505"/>
      <c r="BP5" s="505"/>
      <c r="BQ5" s="505"/>
      <c r="BR5" s="505"/>
      <c r="BS5" s="505"/>
      <c r="BT5" s="505"/>
      <c r="BU5" s="505"/>
      <c r="BV5" s="505"/>
      <c r="BW5" s="506"/>
      <c r="BX5" s="509"/>
      <c r="BY5" s="510"/>
      <c r="BZ5" s="510"/>
      <c r="CA5" s="510"/>
      <c r="CB5" s="510"/>
      <c r="CC5" s="510"/>
      <c r="CD5" s="510"/>
      <c r="CE5" s="511"/>
      <c r="CF5" s="509"/>
      <c r="CG5" s="510"/>
      <c r="CH5" s="510"/>
      <c r="CI5" s="510"/>
      <c r="CJ5" s="510"/>
      <c r="CK5" s="510"/>
      <c r="CL5" s="510"/>
      <c r="CM5" s="510"/>
      <c r="CN5" s="510"/>
      <c r="CO5" s="510"/>
      <c r="CP5" s="510"/>
      <c r="CQ5" s="510"/>
      <c r="CR5" s="511"/>
      <c r="CS5" s="509"/>
      <c r="CT5" s="510"/>
      <c r="CU5" s="510"/>
      <c r="CV5" s="510"/>
      <c r="CW5" s="510"/>
      <c r="CX5" s="510"/>
      <c r="CY5" s="510"/>
      <c r="CZ5" s="510"/>
      <c r="DA5" s="510"/>
      <c r="DB5" s="510"/>
      <c r="DC5" s="510"/>
      <c r="DD5" s="510"/>
      <c r="DE5" s="511"/>
      <c r="DF5" s="494" t="s">
        <v>88</v>
      </c>
      <c r="DG5" s="495"/>
      <c r="DH5" s="495"/>
      <c r="DI5" s="495"/>
      <c r="DJ5" s="495"/>
      <c r="DK5" s="495"/>
      <c r="DL5" s="491" t="s">
        <v>767</v>
      </c>
      <c r="DM5" s="491"/>
      <c r="DN5" s="491"/>
      <c r="DO5" s="492" t="s">
        <v>86</v>
      </c>
      <c r="DP5" s="492"/>
      <c r="DQ5" s="492"/>
      <c r="DR5" s="493"/>
      <c r="DS5" s="494" t="s">
        <v>88</v>
      </c>
      <c r="DT5" s="495"/>
      <c r="DU5" s="495"/>
      <c r="DV5" s="495"/>
      <c r="DW5" s="495"/>
      <c r="DX5" s="495"/>
      <c r="DY5" s="491" t="s">
        <v>773</v>
      </c>
      <c r="DZ5" s="491"/>
      <c r="EA5" s="491"/>
      <c r="EB5" s="492" t="s">
        <v>86</v>
      </c>
      <c r="EC5" s="492"/>
      <c r="ED5" s="492"/>
      <c r="EE5" s="493"/>
      <c r="EF5" s="494" t="s">
        <v>88</v>
      </c>
      <c r="EG5" s="495"/>
      <c r="EH5" s="495"/>
      <c r="EI5" s="495"/>
      <c r="EJ5" s="495"/>
      <c r="EK5" s="495"/>
      <c r="EL5" s="491" t="s">
        <v>779</v>
      </c>
      <c r="EM5" s="491"/>
      <c r="EN5" s="491"/>
      <c r="EO5" s="492" t="s">
        <v>86</v>
      </c>
      <c r="EP5" s="492"/>
      <c r="EQ5" s="492"/>
      <c r="ER5" s="493"/>
      <c r="ES5" s="496" t="s">
        <v>101</v>
      </c>
      <c r="ET5" s="497"/>
      <c r="EU5" s="497"/>
      <c r="EV5" s="497"/>
      <c r="EW5" s="497"/>
      <c r="EX5" s="497"/>
      <c r="EY5" s="497"/>
      <c r="EZ5" s="497"/>
      <c r="FA5" s="497"/>
      <c r="FB5" s="497"/>
      <c r="FC5" s="497"/>
      <c r="FD5" s="497"/>
      <c r="FE5" s="498"/>
    </row>
    <row r="6" spans="1:170" x14ac:dyDescent="0.2">
      <c r="A6" s="507"/>
      <c r="B6" s="507"/>
      <c r="C6" s="507"/>
      <c r="D6" s="507"/>
      <c r="E6" s="507"/>
      <c r="F6" s="507"/>
      <c r="G6" s="507"/>
      <c r="H6" s="507"/>
      <c r="I6" s="507"/>
      <c r="J6" s="507"/>
      <c r="K6" s="507"/>
      <c r="L6" s="507"/>
      <c r="M6" s="507"/>
      <c r="N6" s="507"/>
      <c r="O6" s="507"/>
      <c r="P6" s="507"/>
      <c r="Q6" s="507"/>
      <c r="R6" s="507"/>
      <c r="S6" s="507"/>
      <c r="T6" s="507"/>
      <c r="U6" s="507"/>
      <c r="V6" s="507"/>
      <c r="W6" s="507"/>
      <c r="X6" s="507"/>
      <c r="Y6" s="507"/>
      <c r="Z6" s="507"/>
      <c r="AA6" s="507"/>
      <c r="AB6" s="507"/>
      <c r="AC6" s="507"/>
      <c r="AD6" s="507"/>
      <c r="AE6" s="507"/>
      <c r="AF6" s="507"/>
      <c r="AG6" s="507"/>
      <c r="AH6" s="507"/>
      <c r="AI6" s="507"/>
      <c r="AJ6" s="507"/>
      <c r="AK6" s="507"/>
      <c r="AL6" s="507"/>
      <c r="AM6" s="507"/>
      <c r="AN6" s="507"/>
      <c r="AO6" s="507"/>
      <c r="AP6" s="507"/>
      <c r="AQ6" s="507"/>
      <c r="AR6" s="507"/>
      <c r="AS6" s="507"/>
      <c r="AT6" s="507"/>
      <c r="AU6" s="507"/>
      <c r="AV6" s="507"/>
      <c r="AW6" s="507"/>
      <c r="AX6" s="507"/>
      <c r="AY6" s="507"/>
      <c r="AZ6" s="507"/>
      <c r="BA6" s="507"/>
      <c r="BB6" s="507"/>
      <c r="BC6" s="507"/>
      <c r="BD6" s="507"/>
      <c r="BE6" s="507"/>
      <c r="BF6" s="507"/>
      <c r="BG6" s="507"/>
      <c r="BH6" s="507"/>
      <c r="BI6" s="507"/>
      <c r="BJ6" s="507"/>
      <c r="BK6" s="507"/>
      <c r="BL6" s="507"/>
      <c r="BM6" s="507"/>
      <c r="BN6" s="507"/>
      <c r="BO6" s="507"/>
      <c r="BP6" s="507"/>
      <c r="BQ6" s="507"/>
      <c r="BR6" s="507"/>
      <c r="BS6" s="507"/>
      <c r="BT6" s="507"/>
      <c r="BU6" s="507"/>
      <c r="BV6" s="507"/>
      <c r="BW6" s="508"/>
      <c r="BX6" s="499"/>
      <c r="BY6" s="500"/>
      <c r="BZ6" s="500"/>
      <c r="CA6" s="500"/>
      <c r="CB6" s="500"/>
      <c r="CC6" s="500"/>
      <c r="CD6" s="500"/>
      <c r="CE6" s="501"/>
      <c r="CF6" s="499"/>
      <c r="CG6" s="500"/>
      <c r="CH6" s="500"/>
      <c r="CI6" s="500"/>
      <c r="CJ6" s="500"/>
      <c r="CK6" s="500"/>
      <c r="CL6" s="500"/>
      <c r="CM6" s="500"/>
      <c r="CN6" s="500"/>
      <c r="CO6" s="500"/>
      <c r="CP6" s="500"/>
      <c r="CQ6" s="500"/>
      <c r="CR6" s="501"/>
      <c r="CS6" s="499"/>
      <c r="CT6" s="500"/>
      <c r="CU6" s="500"/>
      <c r="CV6" s="500"/>
      <c r="CW6" s="500"/>
      <c r="CX6" s="500"/>
      <c r="CY6" s="500"/>
      <c r="CZ6" s="500"/>
      <c r="DA6" s="500"/>
      <c r="DB6" s="500"/>
      <c r="DC6" s="500"/>
      <c r="DD6" s="500"/>
      <c r="DE6" s="501"/>
      <c r="DF6" s="515" t="s">
        <v>102</v>
      </c>
      <c r="DG6" s="516"/>
      <c r="DH6" s="516"/>
      <c r="DI6" s="516"/>
      <c r="DJ6" s="516"/>
      <c r="DK6" s="516"/>
      <c r="DL6" s="516"/>
      <c r="DM6" s="516"/>
      <c r="DN6" s="516"/>
      <c r="DO6" s="516"/>
      <c r="DP6" s="516"/>
      <c r="DQ6" s="516"/>
      <c r="DR6" s="517"/>
      <c r="DS6" s="515" t="s">
        <v>103</v>
      </c>
      <c r="DT6" s="516"/>
      <c r="DU6" s="516"/>
      <c r="DV6" s="516"/>
      <c r="DW6" s="516"/>
      <c r="DX6" s="516"/>
      <c r="DY6" s="516"/>
      <c r="DZ6" s="516"/>
      <c r="EA6" s="516"/>
      <c r="EB6" s="516"/>
      <c r="EC6" s="516"/>
      <c r="ED6" s="516"/>
      <c r="EE6" s="517"/>
      <c r="EF6" s="515" t="s">
        <v>104</v>
      </c>
      <c r="EG6" s="516"/>
      <c r="EH6" s="516"/>
      <c r="EI6" s="516"/>
      <c r="EJ6" s="516"/>
      <c r="EK6" s="516"/>
      <c r="EL6" s="516"/>
      <c r="EM6" s="516"/>
      <c r="EN6" s="516"/>
      <c r="EO6" s="516"/>
      <c r="EP6" s="516"/>
      <c r="EQ6" s="516"/>
      <c r="ER6" s="517"/>
      <c r="ES6" s="499"/>
      <c r="ET6" s="500"/>
      <c r="EU6" s="500"/>
      <c r="EV6" s="500"/>
      <c r="EW6" s="500"/>
      <c r="EX6" s="500"/>
      <c r="EY6" s="500"/>
      <c r="EZ6" s="500"/>
      <c r="FA6" s="500"/>
      <c r="FB6" s="500"/>
      <c r="FC6" s="500"/>
      <c r="FD6" s="500"/>
      <c r="FE6" s="501"/>
    </row>
    <row r="7" spans="1:170" ht="12" thickBot="1" x14ac:dyDescent="0.25">
      <c r="A7" s="518" t="s">
        <v>105</v>
      </c>
      <c r="B7" s="518"/>
      <c r="C7" s="518"/>
      <c r="D7" s="518"/>
      <c r="E7" s="518"/>
      <c r="F7" s="518"/>
      <c r="G7" s="518"/>
      <c r="H7" s="518"/>
      <c r="I7" s="518"/>
      <c r="J7" s="518"/>
      <c r="K7" s="518"/>
      <c r="L7" s="518"/>
      <c r="M7" s="518"/>
      <c r="N7" s="518"/>
      <c r="O7" s="518"/>
      <c r="P7" s="518"/>
      <c r="Q7" s="518"/>
      <c r="R7" s="518"/>
      <c r="S7" s="518"/>
      <c r="T7" s="518"/>
      <c r="U7" s="518"/>
      <c r="V7" s="518"/>
      <c r="W7" s="518"/>
      <c r="X7" s="518"/>
      <c r="Y7" s="518"/>
      <c r="Z7" s="518"/>
      <c r="AA7" s="518"/>
      <c r="AB7" s="518"/>
      <c r="AC7" s="518"/>
      <c r="AD7" s="518"/>
      <c r="AE7" s="518"/>
      <c r="AF7" s="518"/>
      <c r="AG7" s="518"/>
      <c r="AH7" s="518"/>
      <c r="AI7" s="518"/>
      <c r="AJ7" s="518"/>
      <c r="AK7" s="518"/>
      <c r="AL7" s="518"/>
      <c r="AM7" s="518"/>
      <c r="AN7" s="518"/>
      <c r="AO7" s="518"/>
      <c r="AP7" s="518"/>
      <c r="AQ7" s="518"/>
      <c r="AR7" s="518"/>
      <c r="AS7" s="518"/>
      <c r="AT7" s="518"/>
      <c r="AU7" s="518"/>
      <c r="AV7" s="518"/>
      <c r="AW7" s="518"/>
      <c r="AX7" s="518"/>
      <c r="AY7" s="518"/>
      <c r="AZ7" s="518"/>
      <c r="BA7" s="518"/>
      <c r="BB7" s="518"/>
      <c r="BC7" s="518"/>
      <c r="BD7" s="518"/>
      <c r="BE7" s="518"/>
      <c r="BF7" s="518"/>
      <c r="BG7" s="518"/>
      <c r="BH7" s="518"/>
      <c r="BI7" s="518"/>
      <c r="BJ7" s="518"/>
      <c r="BK7" s="518"/>
      <c r="BL7" s="518"/>
      <c r="BM7" s="518"/>
      <c r="BN7" s="518"/>
      <c r="BO7" s="518"/>
      <c r="BP7" s="518"/>
      <c r="BQ7" s="518"/>
      <c r="BR7" s="518"/>
      <c r="BS7" s="518"/>
      <c r="BT7" s="518"/>
      <c r="BU7" s="518"/>
      <c r="BV7" s="518"/>
      <c r="BW7" s="519"/>
      <c r="BX7" s="520" t="s">
        <v>106</v>
      </c>
      <c r="BY7" s="521"/>
      <c r="BZ7" s="521"/>
      <c r="CA7" s="521"/>
      <c r="CB7" s="521"/>
      <c r="CC7" s="521"/>
      <c r="CD7" s="521"/>
      <c r="CE7" s="522"/>
      <c r="CF7" s="520" t="s">
        <v>107</v>
      </c>
      <c r="CG7" s="521"/>
      <c r="CH7" s="521"/>
      <c r="CI7" s="521"/>
      <c r="CJ7" s="521"/>
      <c r="CK7" s="521"/>
      <c r="CL7" s="521"/>
      <c r="CM7" s="521"/>
      <c r="CN7" s="521"/>
      <c r="CO7" s="521"/>
      <c r="CP7" s="521"/>
      <c r="CQ7" s="521"/>
      <c r="CR7" s="522"/>
      <c r="CS7" s="520" t="s">
        <v>108</v>
      </c>
      <c r="CT7" s="521"/>
      <c r="CU7" s="521"/>
      <c r="CV7" s="521"/>
      <c r="CW7" s="521"/>
      <c r="CX7" s="521"/>
      <c r="CY7" s="521"/>
      <c r="CZ7" s="521"/>
      <c r="DA7" s="521"/>
      <c r="DB7" s="521"/>
      <c r="DC7" s="521"/>
      <c r="DD7" s="521"/>
      <c r="DE7" s="522"/>
      <c r="DF7" s="520" t="s">
        <v>109</v>
      </c>
      <c r="DG7" s="521"/>
      <c r="DH7" s="521"/>
      <c r="DI7" s="521"/>
      <c r="DJ7" s="521"/>
      <c r="DK7" s="521"/>
      <c r="DL7" s="521"/>
      <c r="DM7" s="521"/>
      <c r="DN7" s="521"/>
      <c r="DO7" s="521"/>
      <c r="DP7" s="521"/>
      <c r="DQ7" s="521"/>
      <c r="DR7" s="522"/>
      <c r="DS7" s="520" t="s">
        <v>110</v>
      </c>
      <c r="DT7" s="521"/>
      <c r="DU7" s="521"/>
      <c r="DV7" s="521"/>
      <c r="DW7" s="521"/>
      <c r="DX7" s="521"/>
      <c r="DY7" s="521"/>
      <c r="DZ7" s="521"/>
      <c r="EA7" s="521"/>
      <c r="EB7" s="521"/>
      <c r="EC7" s="521"/>
      <c r="ED7" s="521"/>
      <c r="EE7" s="522"/>
      <c r="EF7" s="520" t="s">
        <v>111</v>
      </c>
      <c r="EG7" s="521"/>
      <c r="EH7" s="521"/>
      <c r="EI7" s="521"/>
      <c r="EJ7" s="521"/>
      <c r="EK7" s="521"/>
      <c r="EL7" s="521"/>
      <c r="EM7" s="521"/>
      <c r="EN7" s="521"/>
      <c r="EO7" s="521"/>
      <c r="EP7" s="521"/>
      <c r="EQ7" s="521"/>
      <c r="ER7" s="522"/>
      <c r="ES7" s="523" t="s">
        <v>112</v>
      </c>
      <c r="ET7" s="524"/>
      <c r="EU7" s="524"/>
      <c r="EV7" s="524"/>
      <c r="EW7" s="524"/>
      <c r="EX7" s="524"/>
      <c r="EY7" s="524"/>
      <c r="EZ7" s="524"/>
      <c r="FA7" s="524"/>
      <c r="FB7" s="524"/>
      <c r="FC7" s="524"/>
      <c r="FD7" s="524"/>
      <c r="FE7" s="525"/>
    </row>
    <row r="8" spans="1:170" ht="12" thickBot="1" x14ac:dyDescent="0.25">
      <c r="A8" s="526" t="s">
        <v>113</v>
      </c>
      <c r="B8" s="526"/>
      <c r="C8" s="526"/>
      <c r="D8" s="526"/>
      <c r="E8" s="526"/>
      <c r="F8" s="526"/>
      <c r="G8" s="526"/>
      <c r="H8" s="526"/>
      <c r="I8" s="526"/>
      <c r="J8" s="526"/>
      <c r="K8" s="526"/>
      <c r="L8" s="526"/>
      <c r="M8" s="526"/>
      <c r="N8" s="526"/>
      <c r="O8" s="526"/>
      <c r="P8" s="526"/>
      <c r="Q8" s="526"/>
      <c r="R8" s="526"/>
      <c r="S8" s="526"/>
      <c r="T8" s="526"/>
      <c r="U8" s="526"/>
      <c r="V8" s="526"/>
      <c r="W8" s="526"/>
      <c r="X8" s="526"/>
      <c r="Y8" s="526"/>
      <c r="Z8" s="526"/>
      <c r="AA8" s="526"/>
      <c r="AB8" s="526"/>
      <c r="AC8" s="526"/>
      <c r="AD8" s="526"/>
      <c r="AE8" s="526"/>
      <c r="AF8" s="526"/>
      <c r="AG8" s="526"/>
      <c r="AH8" s="526"/>
      <c r="AI8" s="526"/>
      <c r="AJ8" s="526"/>
      <c r="AK8" s="526"/>
      <c r="AL8" s="526"/>
      <c r="AM8" s="526"/>
      <c r="AN8" s="526"/>
      <c r="AO8" s="526"/>
      <c r="AP8" s="526"/>
      <c r="AQ8" s="526"/>
      <c r="AR8" s="526"/>
      <c r="AS8" s="526"/>
      <c r="AT8" s="526"/>
      <c r="AU8" s="526"/>
      <c r="AV8" s="526"/>
      <c r="AW8" s="526"/>
      <c r="AX8" s="526"/>
      <c r="AY8" s="526"/>
      <c r="AZ8" s="526"/>
      <c r="BA8" s="526"/>
      <c r="BB8" s="526"/>
      <c r="BC8" s="526"/>
      <c r="BD8" s="526"/>
      <c r="BE8" s="526"/>
      <c r="BF8" s="526"/>
      <c r="BG8" s="526"/>
      <c r="BH8" s="526"/>
      <c r="BI8" s="526"/>
      <c r="BJ8" s="526"/>
      <c r="BK8" s="526"/>
      <c r="BL8" s="526"/>
      <c r="BM8" s="526"/>
      <c r="BN8" s="526"/>
      <c r="BO8" s="526"/>
      <c r="BP8" s="526"/>
      <c r="BQ8" s="526"/>
      <c r="BR8" s="526"/>
      <c r="BS8" s="526"/>
      <c r="BT8" s="526"/>
      <c r="BU8" s="526"/>
      <c r="BV8" s="526"/>
      <c r="BW8" s="526"/>
      <c r="BX8" s="527" t="s">
        <v>114</v>
      </c>
      <c r="BY8" s="528"/>
      <c r="BZ8" s="528"/>
      <c r="CA8" s="528"/>
      <c r="CB8" s="528"/>
      <c r="CC8" s="528"/>
      <c r="CD8" s="528"/>
      <c r="CE8" s="529"/>
      <c r="CF8" s="530" t="s">
        <v>115</v>
      </c>
      <c r="CG8" s="531"/>
      <c r="CH8" s="531"/>
      <c r="CI8" s="531"/>
      <c r="CJ8" s="531"/>
      <c r="CK8" s="531"/>
      <c r="CL8" s="531"/>
      <c r="CM8" s="531"/>
      <c r="CN8" s="531"/>
      <c r="CO8" s="531"/>
      <c r="CP8" s="531"/>
      <c r="CQ8" s="531"/>
      <c r="CR8" s="532"/>
      <c r="CS8" s="530" t="s">
        <v>115</v>
      </c>
      <c r="CT8" s="531"/>
      <c r="CU8" s="531"/>
      <c r="CV8" s="531"/>
      <c r="CW8" s="531"/>
      <c r="CX8" s="531"/>
      <c r="CY8" s="531"/>
      <c r="CZ8" s="531"/>
      <c r="DA8" s="531"/>
      <c r="DB8" s="531"/>
      <c r="DC8" s="531"/>
      <c r="DD8" s="531"/>
      <c r="DE8" s="532"/>
      <c r="DF8" s="533">
        <f>DF9</f>
        <v>36215.93</v>
      </c>
      <c r="DG8" s="534"/>
      <c r="DH8" s="534"/>
      <c r="DI8" s="534"/>
      <c r="DJ8" s="534"/>
      <c r="DK8" s="534"/>
      <c r="DL8" s="534"/>
      <c r="DM8" s="534"/>
      <c r="DN8" s="534"/>
      <c r="DO8" s="534"/>
      <c r="DP8" s="534"/>
      <c r="DQ8" s="534"/>
      <c r="DR8" s="535"/>
      <c r="DS8" s="536"/>
      <c r="DT8" s="537"/>
      <c r="DU8" s="537"/>
      <c r="DV8" s="537"/>
      <c r="DW8" s="537"/>
      <c r="DX8" s="537"/>
      <c r="DY8" s="537"/>
      <c r="DZ8" s="537"/>
      <c r="EA8" s="537"/>
      <c r="EB8" s="537"/>
      <c r="EC8" s="537"/>
      <c r="ED8" s="537"/>
      <c r="EE8" s="538"/>
      <c r="EF8" s="536"/>
      <c r="EG8" s="537"/>
      <c r="EH8" s="537"/>
      <c r="EI8" s="537"/>
      <c r="EJ8" s="537"/>
      <c r="EK8" s="537"/>
      <c r="EL8" s="537"/>
      <c r="EM8" s="537"/>
      <c r="EN8" s="537"/>
      <c r="EO8" s="537"/>
      <c r="EP8" s="537"/>
      <c r="EQ8" s="537"/>
      <c r="ER8" s="538"/>
      <c r="ES8" s="539"/>
      <c r="ET8" s="540"/>
      <c r="EU8" s="540"/>
      <c r="EV8" s="540"/>
      <c r="EW8" s="540"/>
      <c r="EX8" s="540"/>
      <c r="EY8" s="540"/>
      <c r="EZ8" s="540"/>
      <c r="FA8" s="540"/>
      <c r="FB8" s="540"/>
      <c r="FC8" s="540"/>
      <c r="FD8" s="540"/>
      <c r="FE8" s="541"/>
      <c r="FL8" s="122"/>
      <c r="FN8" s="358" t="s">
        <v>397</v>
      </c>
    </row>
    <row r="9" spans="1:170" x14ac:dyDescent="0.2">
      <c r="A9" s="526" t="s">
        <v>113</v>
      </c>
      <c r="B9" s="526"/>
      <c r="C9" s="526"/>
      <c r="D9" s="526"/>
      <c r="E9" s="526"/>
      <c r="F9" s="526"/>
      <c r="G9" s="526"/>
      <c r="H9" s="526"/>
      <c r="I9" s="526"/>
      <c r="J9" s="526"/>
      <c r="K9" s="526"/>
      <c r="L9" s="526"/>
      <c r="M9" s="526"/>
      <c r="N9" s="526"/>
      <c r="O9" s="526"/>
      <c r="P9" s="526"/>
      <c r="Q9" s="526"/>
      <c r="R9" s="526"/>
      <c r="S9" s="526"/>
      <c r="T9" s="526"/>
      <c r="U9" s="526"/>
      <c r="V9" s="526"/>
      <c r="W9" s="526"/>
      <c r="X9" s="526"/>
      <c r="Y9" s="526"/>
      <c r="Z9" s="526"/>
      <c r="AA9" s="526"/>
      <c r="AB9" s="526"/>
      <c r="AC9" s="526"/>
      <c r="AD9" s="526"/>
      <c r="AE9" s="526"/>
      <c r="AF9" s="526"/>
      <c r="AG9" s="526"/>
      <c r="AH9" s="526"/>
      <c r="AI9" s="526"/>
      <c r="AJ9" s="526"/>
      <c r="AK9" s="526"/>
      <c r="AL9" s="526"/>
      <c r="AM9" s="526"/>
      <c r="AN9" s="526"/>
      <c r="AO9" s="526"/>
      <c r="AP9" s="526"/>
      <c r="AQ9" s="526"/>
      <c r="AR9" s="526"/>
      <c r="AS9" s="526"/>
      <c r="AT9" s="526"/>
      <c r="AU9" s="526"/>
      <c r="AV9" s="526"/>
      <c r="AW9" s="526"/>
      <c r="AX9" s="526"/>
      <c r="AY9" s="526"/>
      <c r="AZ9" s="526"/>
      <c r="BA9" s="526"/>
      <c r="BB9" s="526"/>
      <c r="BC9" s="526"/>
      <c r="BD9" s="526"/>
      <c r="BE9" s="526"/>
      <c r="BF9" s="526"/>
      <c r="BG9" s="526"/>
      <c r="BH9" s="526"/>
      <c r="BI9" s="526"/>
      <c r="BJ9" s="526"/>
      <c r="BK9" s="526"/>
      <c r="BL9" s="526"/>
      <c r="BM9" s="526"/>
      <c r="BN9" s="526"/>
      <c r="BO9" s="526"/>
      <c r="BP9" s="526"/>
      <c r="BQ9" s="526"/>
      <c r="BR9" s="526"/>
      <c r="BS9" s="526"/>
      <c r="BT9" s="526"/>
      <c r="BU9" s="526"/>
      <c r="BV9" s="526"/>
      <c r="BW9" s="526"/>
      <c r="BX9" s="527" t="s">
        <v>114</v>
      </c>
      <c r="BY9" s="528"/>
      <c r="BZ9" s="528"/>
      <c r="CA9" s="528"/>
      <c r="CB9" s="528"/>
      <c r="CC9" s="528"/>
      <c r="CD9" s="528"/>
      <c r="CE9" s="529"/>
      <c r="CF9" s="530" t="s">
        <v>115</v>
      </c>
      <c r="CG9" s="531"/>
      <c r="CH9" s="531"/>
      <c r="CI9" s="531"/>
      <c r="CJ9" s="531"/>
      <c r="CK9" s="531"/>
      <c r="CL9" s="531"/>
      <c r="CM9" s="531"/>
      <c r="CN9" s="531"/>
      <c r="CO9" s="531"/>
      <c r="CP9" s="531"/>
      <c r="CQ9" s="531"/>
      <c r="CR9" s="532"/>
      <c r="CS9" s="530" t="s">
        <v>115</v>
      </c>
      <c r="CT9" s="531"/>
      <c r="CU9" s="531"/>
      <c r="CV9" s="531"/>
      <c r="CW9" s="531"/>
      <c r="CX9" s="531"/>
      <c r="CY9" s="531"/>
      <c r="CZ9" s="531"/>
      <c r="DA9" s="531"/>
      <c r="DB9" s="531"/>
      <c r="DC9" s="531"/>
      <c r="DD9" s="531"/>
      <c r="DE9" s="532"/>
      <c r="DF9" s="533">
        <v>36215.93</v>
      </c>
      <c r="DG9" s="534"/>
      <c r="DH9" s="534"/>
      <c r="DI9" s="534"/>
      <c r="DJ9" s="534"/>
      <c r="DK9" s="534"/>
      <c r="DL9" s="534"/>
      <c r="DM9" s="534"/>
      <c r="DN9" s="534"/>
      <c r="DO9" s="534"/>
      <c r="DP9" s="534"/>
      <c r="DQ9" s="534"/>
      <c r="DR9" s="535"/>
      <c r="DS9" s="536"/>
      <c r="DT9" s="537"/>
      <c r="DU9" s="537"/>
      <c r="DV9" s="537"/>
      <c r="DW9" s="537"/>
      <c r="DX9" s="537"/>
      <c r="DY9" s="537"/>
      <c r="DZ9" s="537"/>
      <c r="EA9" s="537"/>
      <c r="EB9" s="537"/>
      <c r="EC9" s="537"/>
      <c r="ED9" s="537"/>
      <c r="EE9" s="538"/>
      <c r="EF9" s="536"/>
      <c r="EG9" s="537"/>
      <c r="EH9" s="537"/>
      <c r="EI9" s="537"/>
      <c r="EJ9" s="537"/>
      <c r="EK9" s="537"/>
      <c r="EL9" s="537"/>
      <c r="EM9" s="537"/>
      <c r="EN9" s="537"/>
      <c r="EO9" s="537"/>
      <c r="EP9" s="537"/>
      <c r="EQ9" s="537"/>
      <c r="ER9" s="538"/>
      <c r="ES9" s="539"/>
      <c r="ET9" s="540"/>
      <c r="EU9" s="540"/>
      <c r="EV9" s="540"/>
      <c r="EW9" s="540"/>
      <c r="EX9" s="540"/>
      <c r="EY9" s="540"/>
      <c r="EZ9" s="540"/>
      <c r="FA9" s="540"/>
      <c r="FB9" s="540"/>
      <c r="FC9" s="540"/>
      <c r="FD9" s="540"/>
      <c r="FE9" s="541"/>
      <c r="FL9" s="122"/>
      <c r="FN9" s="358" t="s">
        <v>397</v>
      </c>
    </row>
    <row r="10" spans="1:170" ht="12" thickBot="1" x14ac:dyDescent="0.25">
      <c r="A10" s="526" t="s">
        <v>116</v>
      </c>
      <c r="B10" s="526"/>
      <c r="C10" s="526"/>
      <c r="D10" s="526"/>
      <c r="E10" s="526"/>
      <c r="F10" s="526"/>
      <c r="G10" s="526"/>
      <c r="H10" s="526"/>
      <c r="I10" s="526"/>
      <c r="J10" s="526"/>
      <c r="K10" s="526"/>
      <c r="L10" s="526"/>
      <c r="M10" s="526"/>
      <c r="N10" s="526"/>
      <c r="O10" s="526"/>
      <c r="P10" s="526"/>
      <c r="Q10" s="526"/>
      <c r="R10" s="526"/>
      <c r="S10" s="526"/>
      <c r="T10" s="526"/>
      <c r="U10" s="526"/>
      <c r="V10" s="526"/>
      <c r="W10" s="526"/>
      <c r="X10" s="526"/>
      <c r="Y10" s="526"/>
      <c r="Z10" s="526"/>
      <c r="AA10" s="526"/>
      <c r="AB10" s="526"/>
      <c r="AC10" s="526"/>
      <c r="AD10" s="526"/>
      <c r="AE10" s="526"/>
      <c r="AF10" s="526"/>
      <c r="AG10" s="526"/>
      <c r="AH10" s="526"/>
      <c r="AI10" s="526"/>
      <c r="AJ10" s="526"/>
      <c r="AK10" s="526"/>
      <c r="AL10" s="526"/>
      <c r="AM10" s="526"/>
      <c r="AN10" s="526"/>
      <c r="AO10" s="526"/>
      <c r="AP10" s="526"/>
      <c r="AQ10" s="526"/>
      <c r="AR10" s="526"/>
      <c r="AS10" s="526"/>
      <c r="AT10" s="526"/>
      <c r="AU10" s="526"/>
      <c r="AV10" s="526"/>
      <c r="AW10" s="526"/>
      <c r="AX10" s="526"/>
      <c r="AY10" s="526"/>
      <c r="AZ10" s="526"/>
      <c r="BA10" s="526"/>
      <c r="BB10" s="526"/>
      <c r="BC10" s="526"/>
      <c r="BD10" s="526"/>
      <c r="BE10" s="526"/>
      <c r="BF10" s="526"/>
      <c r="BG10" s="526"/>
      <c r="BH10" s="526"/>
      <c r="BI10" s="526"/>
      <c r="BJ10" s="526"/>
      <c r="BK10" s="526"/>
      <c r="BL10" s="526"/>
      <c r="BM10" s="526"/>
      <c r="BN10" s="526"/>
      <c r="BO10" s="526"/>
      <c r="BP10" s="526"/>
      <c r="BQ10" s="526"/>
      <c r="BR10" s="526"/>
      <c r="BS10" s="526"/>
      <c r="BT10" s="526"/>
      <c r="BU10" s="526"/>
      <c r="BV10" s="526"/>
      <c r="BW10" s="526"/>
      <c r="BX10" s="542" t="s">
        <v>117</v>
      </c>
      <c r="BY10" s="543"/>
      <c r="BZ10" s="543"/>
      <c r="CA10" s="543"/>
      <c r="CB10" s="543"/>
      <c r="CC10" s="543"/>
      <c r="CD10" s="543"/>
      <c r="CE10" s="544"/>
      <c r="CF10" s="545" t="s">
        <v>115</v>
      </c>
      <c r="CG10" s="545"/>
      <c r="CH10" s="545"/>
      <c r="CI10" s="545"/>
      <c r="CJ10" s="545"/>
      <c r="CK10" s="545"/>
      <c r="CL10" s="545"/>
      <c r="CM10" s="545"/>
      <c r="CN10" s="545"/>
      <c r="CO10" s="545"/>
      <c r="CP10" s="545"/>
      <c r="CQ10" s="545"/>
      <c r="CR10" s="545"/>
      <c r="CS10" s="545" t="s">
        <v>115</v>
      </c>
      <c r="CT10" s="545"/>
      <c r="CU10" s="545"/>
      <c r="CV10" s="545"/>
      <c r="CW10" s="545"/>
      <c r="CX10" s="545"/>
      <c r="CY10" s="545"/>
      <c r="CZ10" s="545"/>
      <c r="DA10" s="545"/>
      <c r="DB10" s="545"/>
      <c r="DC10" s="545"/>
      <c r="DD10" s="545"/>
      <c r="DE10" s="545"/>
      <c r="DF10" s="546">
        <f>DF8+DF11-DF42-DF104+DF100</f>
        <v>0</v>
      </c>
      <c r="DG10" s="547"/>
      <c r="DH10" s="547"/>
      <c r="DI10" s="547"/>
      <c r="DJ10" s="547"/>
      <c r="DK10" s="547"/>
      <c r="DL10" s="547"/>
      <c r="DM10" s="547"/>
      <c r="DN10" s="547"/>
      <c r="DO10" s="547"/>
      <c r="DP10" s="547"/>
      <c r="DQ10" s="547"/>
      <c r="DR10" s="547"/>
      <c r="DS10" s="546">
        <f>DS8+DS11-DS42-DS104+DS100</f>
        <v>0</v>
      </c>
      <c r="DT10" s="547"/>
      <c r="DU10" s="547"/>
      <c r="DV10" s="547"/>
      <c r="DW10" s="547"/>
      <c r="DX10" s="547"/>
      <c r="DY10" s="547"/>
      <c r="DZ10" s="547"/>
      <c r="EA10" s="547"/>
      <c r="EB10" s="547"/>
      <c r="EC10" s="547"/>
      <c r="ED10" s="547"/>
      <c r="EE10" s="547"/>
      <c r="EF10" s="546">
        <f>EF8+EF11-EF42-EF104+EF100</f>
        <v>0</v>
      </c>
      <c r="EG10" s="547"/>
      <c r="EH10" s="547"/>
      <c r="EI10" s="547"/>
      <c r="EJ10" s="547"/>
      <c r="EK10" s="547"/>
      <c r="EL10" s="547"/>
      <c r="EM10" s="547"/>
      <c r="EN10" s="547"/>
      <c r="EO10" s="547"/>
      <c r="EP10" s="547"/>
      <c r="EQ10" s="547"/>
      <c r="ER10" s="547"/>
      <c r="ES10" s="548"/>
      <c r="ET10" s="549"/>
      <c r="EU10" s="549"/>
      <c r="EV10" s="549"/>
      <c r="EW10" s="549"/>
      <c r="EX10" s="549"/>
      <c r="EY10" s="549"/>
      <c r="EZ10" s="549"/>
      <c r="FA10" s="549"/>
      <c r="FB10" s="549"/>
      <c r="FC10" s="549"/>
      <c r="FD10" s="549"/>
      <c r="FE10" s="550"/>
      <c r="FL10" s="122"/>
      <c r="FN10" s="358" t="s">
        <v>400</v>
      </c>
    </row>
    <row r="11" spans="1:170" ht="12" thickBot="1" x14ac:dyDescent="0.25">
      <c r="A11" s="572" t="s">
        <v>118</v>
      </c>
      <c r="B11" s="572"/>
      <c r="C11" s="572"/>
      <c r="D11" s="572"/>
      <c r="E11" s="572"/>
      <c r="F11" s="572"/>
      <c r="G11" s="572"/>
      <c r="H11" s="572"/>
      <c r="I11" s="572"/>
      <c r="J11" s="572"/>
      <c r="K11" s="572"/>
      <c r="L11" s="572"/>
      <c r="M11" s="572"/>
      <c r="N11" s="572"/>
      <c r="O11" s="572"/>
      <c r="P11" s="572"/>
      <c r="Q11" s="572"/>
      <c r="R11" s="572"/>
      <c r="S11" s="572"/>
      <c r="T11" s="572"/>
      <c r="U11" s="572"/>
      <c r="V11" s="572"/>
      <c r="W11" s="572"/>
      <c r="X11" s="572"/>
      <c r="Y11" s="572"/>
      <c r="Z11" s="572"/>
      <c r="AA11" s="572"/>
      <c r="AB11" s="572"/>
      <c r="AC11" s="572"/>
      <c r="AD11" s="572"/>
      <c r="AE11" s="572"/>
      <c r="AF11" s="572"/>
      <c r="AG11" s="572"/>
      <c r="AH11" s="572"/>
      <c r="AI11" s="572"/>
      <c r="AJ11" s="572"/>
      <c r="AK11" s="572"/>
      <c r="AL11" s="572"/>
      <c r="AM11" s="572"/>
      <c r="AN11" s="572"/>
      <c r="AO11" s="572"/>
      <c r="AP11" s="572"/>
      <c r="AQ11" s="572"/>
      <c r="AR11" s="572"/>
      <c r="AS11" s="572"/>
      <c r="AT11" s="572"/>
      <c r="AU11" s="572"/>
      <c r="AV11" s="572"/>
      <c r="AW11" s="572"/>
      <c r="AX11" s="572"/>
      <c r="AY11" s="572"/>
      <c r="AZ11" s="572"/>
      <c r="BA11" s="572"/>
      <c r="BB11" s="572"/>
      <c r="BC11" s="572"/>
      <c r="BD11" s="572"/>
      <c r="BE11" s="572"/>
      <c r="BF11" s="572"/>
      <c r="BG11" s="572"/>
      <c r="BH11" s="572"/>
      <c r="BI11" s="572"/>
      <c r="BJ11" s="572"/>
      <c r="BK11" s="572"/>
      <c r="BL11" s="572"/>
      <c r="BM11" s="572"/>
      <c r="BN11" s="572"/>
      <c r="BO11" s="572"/>
      <c r="BP11" s="572"/>
      <c r="BQ11" s="572"/>
      <c r="BR11" s="572"/>
      <c r="BS11" s="572"/>
      <c r="BT11" s="572"/>
      <c r="BU11" s="572"/>
      <c r="BV11" s="572"/>
      <c r="BW11" s="572"/>
      <c r="BX11" s="573" t="s">
        <v>119</v>
      </c>
      <c r="BY11" s="574"/>
      <c r="BZ11" s="574"/>
      <c r="CA11" s="574"/>
      <c r="CB11" s="574"/>
      <c r="CC11" s="574"/>
      <c r="CD11" s="574"/>
      <c r="CE11" s="575"/>
      <c r="CF11" s="576"/>
      <c r="CG11" s="574"/>
      <c r="CH11" s="574"/>
      <c r="CI11" s="574"/>
      <c r="CJ11" s="574"/>
      <c r="CK11" s="574"/>
      <c r="CL11" s="574"/>
      <c r="CM11" s="574"/>
      <c r="CN11" s="574"/>
      <c r="CO11" s="574"/>
      <c r="CP11" s="574"/>
      <c r="CQ11" s="574"/>
      <c r="CR11" s="575"/>
      <c r="CS11" s="577"/>
      <c r="CT11" s="578"/>
      <c r="CU11" s="578"/>
      <c r="CV11" s="578"/>
      <c r="CW11" s="578"/>
      <c r="CX11" s="578"/>
      <c r="CY11" s="578"/>
      <c r="CZ11" s="578"/>
      <c r="DA11" s="578"/>
      <c r="DB11" s="578"/>
      <c r="DC11" s="578"/>
      <c r="DD11" s="578"/>
      <c r="DE11" s="579"/>
      <c r="DF11" s="551">
        <f>DF15+DF25+DF27+DF31+DF35+DF12+DF37</f>
        <v>139811.19</v>
      </c>
      <c r="DG11" s="552"/>
      <c r="DH11" s="552"/>
      <c r="DI11" s="552"/>
      <c r="DJ11" s="552"/>
      <c r="DK11" s="552"/>
      <c r="DL11" s="552"/>
      <c r="DM11" s="552"/>
      <c r="DN11" s="552"/>
      <c r="DO11" s="552"/>
      <c r="DP11" s="552"/>
      <c r="DQ11" s="552"/>
      <c r="DR11" s="553"/>
      <c r="DS11" s="551">
        <f>DS12++DS34+DS15+DS25+DS27+DS31+DS35+DS37</f>
        <v>0</v>
      </c>
      <c r="DT11" s="552"/>
      <c r="DU11" s="552"/>
      <c r="DV11" s="552"/>
      <c r="DW11" s="552"/>
      <c r="DX11" s="552"/>
      <c r="DY11" s="552"/>
      <c r="DZ11" s="552"/>
      <c r="EA11" s="552"/>
      <c r="EB11" s="552"/>
      <c r="EC11" s="552"/>
      <c r="ED11" s="552"/>
      <c r="EE11" s="553"/>
      <c r="EF11" s="551">
        <f>EF12++EF34+EF15+EF25+EF27+EF31+EF35+EF37</f>
        <v>0</v>
      </c>
      <c r="EG11" s="552"/>
      <c r="EH11" s="552"/>
      <c r="EI11" s="552"/>
      <c r="EJ11" s="552"/>
      <c r="EK11" s="552"/>
      <c r="EL11" s="552"/>
      <c r="EM11" s="552"/>
      <c r="EN11" s="552"/>
      <c r="EO11" s="552"/>
      <c r="EP11" s="552"/>
      <c r="EQ11" s="552"/>
      <c r="ER11" s="553"/>
      <c r="ES11" s="554"/>
      <c r="ET11" s="555"/>
      <c r="EU11" s="555"/>
      <c r="EV11" s="555"/>
      <c r="EW11" s="555"/>
      <c r="EX11" s="555"/>
      <c r="EY11" s="555"/>
      <c r="EZ11" s="555"/>
      <c r="FA11" s="555"/>
      <c r="FB11" s="555"/>
      <c r="FC11" s="555"/>
      <c r="FD11" s="555"/>
      <c r="FE11" s="556"/>
    </row>
    <row r="12" spans="1:170" x14ac:dyDescent="0.2">
      <c r="A12" s="557" t="s">
        <v>120</v>
      </c>
      <c r="B12" s="558"/>
      <c r="C12" s="558"/>
      <c r="D12" s="558"/>
      <c r="E12" s="558"/>
      <c r="F12" s="558"/>
      <c r="G12" s="558"/>
      <c r="H12" s="558"/>
      <c r="I12" s="558"/>
      <c r="J12" s="558"/>
      <c r="K12" s="558"/>
      <c r="L12" s="558"/>
      <c r="M12" s="558"/>
      <c r="N12" s="558"/>
      <c r="O12" s="558"/>
      <c r="P12" s="558"/>
      <c r="Q12" s="558"/>
      <c r="R12" s="558"/>
      <c r="S12" s="558"/>
      <c r="T12" s="558"/>
      <c r="U12" s="558"/>
      <c r="V12" s="558"/>
      <c r="W12" s="558"/>
      <c r="X12" s="558"/>
      <c r="Y12" s="558"/>
      <c r="Z12" s="558"/>
      <c r="AA12" s="558"/>
      <c r="AB12" s="558"/>
      <c r="AC12" s="558"/>
      <c r="AD12" s="558"/>
      <c r="AE12" s="558"/>
      <c r="AF12" s="558"/>
      <c r="AG12" s="558"/>
      <c r="AH12" s="558"/>
      <c r="AI12" s="558"/>
      <c r="AJ12" s="558"/>
      <c r="AK12" s="558"/>
      <c r="AL12" s="558"/>
      <c r="AM12" s="558"/>
      <c r="AN12" s="558"/>
      <c r="AO12" s="558"/>
      <c r="AP12" s="558"/>
      <c r="AQ12" s="558"/>
      <c r="AR12" s="558"/>
      <c r="AS12" s="558"/>
      <c r="AT12" s="558"/>
      <c r="AU12" s="558"/>
      <c r="AV12" s="558"/>
      <c r="AW12" s="558"/>
      <c r="AX12" s="558"/>
      <c r="AY12" s="558"/>
      <c r="AZ12" s="558"/>
      <c r="BA12" s="558"/>
      <c r="BB12" s="558"/>
      <c r="BC12" s="558"/>
      <c r="BD12" s="558"/>
      <c r="BE12" s="558"/>
      <c r="BF12" s="558"/>
      <c r="BG12" s="558"/>
      <c r="BH12" s="558"/>
      <c r="BI12" s="558"/>
      <c r="BJ12" s="558"/>
      <c r="BK12" s="558"/>
      <c r="BL12" s="558"/>
      <c r="BM12" s="558"/>
      <c r="BN12" s="558"/>
      <c r="BO12" s="558"/>
      <c r="BP12" s="558"/>
      <c r="BQ12" s="558"/>
      <c r="BR12" s="558"/>
      <c r="BS12" s="558"/>
      <c r="BT12" s="558"/>
      <c r="BU12" s="558"/>
      <c r="BV12" s="558"/>
      <c r="BW12" s="558"/>
      <c r="BX12" s="559" t="s">
        <v>121</v>
      </c>
      <c r="BY12" s="560"/>
      <c r="BZ12" s="560"/>
      <c r="CA12" s="560"/>
      <c r="CB12" s="560"/>
      <c r="CC12" s="560"/>
      <c r="CD12" s="560"/>
      <c r="CE12" s="561"/>
      <c r="CF12" s="562" t="s">
        <v>122</v>
      </c>
      <c r="CG12" s="560"/>
      <c r="CH12" s="560"/>
      <c r="CI12" s="560"/>
      <c r="CJ12" s="560"/>
      <c r="CK12" s="560"/>
      <c r="CL12" s="560"/>
      <c r="CM12" s="560"/>
      <c r="CN12" s="560"/>
      <c r="CO12" s="560"/>
      <c r="CP12" s="560"/>
      <c r="CQ12" s="560"/>
      <c r="CR12" s="561"/>
      <c r="CS12" s="563" t="s">
        <v>363</v>
      </c>
      <c r="CT12" s="564"/>
      <c r="CU12" s="564"/>
      <c r="CV12" s="564"/>
      <c r="CW12" s="564"/>
      <c r="CX12" s="564"/>
      <c r="CY12" s="564"/>
      <c r="CZ12" s="564"/>
      <c r="DA12" s="564"/>
      <c r="DB12" s="564"/>
      <c r="DC12" s="564"/>
      <c r="DD12" s="564"/>
      <c r="DE12" s="565"/>
      <c r="DF12" s="566">
        <f>DF13</f>
        <v>809.41</v>
      </c>
      <c r="DG12" s="567"/>
      <c r="DH12" s="567"/>
      <c r="DI12" s="567"/>
      <c r="DJ12" s="567"/>
      <c r="DK12" s="567"/>
      <c r="DL12" s="567"/>
      <c r="DM12" s="567"/>
      <c r="DN12" s="567"/>
      <c r="DO12" s="567"/>
      <c r="DP12" s="567"/>
      <c r="DQ12" s="567"/>
      <c r="DR12" s="568"/>
      <c r="DS12" s="566">
        <f t="shared" ref="DS12" si="0">DS13</f>
        <v>0</v>
      </c>
      <c r="DT12" s="567"/>
      <c r="DU12" s="567"/>
      <c r="DV12" s="567"/>
      <c r="DW12" s="567"/>
      <c r="DX12" s="567"/>
      <c r="DY12" s="567"/>
      <c r="DZ12" s="567"/>
      <c r="EA12" s="567"/>
      <c r="EB12" s="567"/>
      <c r="EC12" s="567"/>
      <c r="ED12" s="567"/>
      <c r="EE12" s="568"/>
      <c r="EF12" s="566">
        <f t="shared" ref="EF12" si="1">EF13</f>
        <v>0</v>
      </c>
      <c r="EG12" s="567"/>
      <c r="EH12" s="567"/>
      <c r="EI12" s="567"/>
      <c r="EJ12" s="567"/>
      <c r="EK12" s="567"/>
      <c r="EL12" s="567"/>
      <c r="EM12" s="567"/>
      <c r="EN12" s="567"/>
      <c r="EO12" s="567"/>
      <c r="EP12" s="567"/>
      <c r="EQ12" s="567"/>
      <c r="ER12" s="568"/>
      <c r="ES12" s="569"/>
      <c r="ET12" s="570"/>
      <c r="EU12" s="570"/>
      <c r="EV12" s="570"/>
      <c r="EW12" s="570"/>
      <c r="EX12" s="570"/>
      <c r="EY12" s="570"/>
      <c r="EZ12" s="570"/>
      <c r="FA12" s="570"/>
      <c r="FB12" s="570"/>
      <c r="FC12" s="570"/>
      <c r="FD12" s="570"/>
      <c r="FE12" s="571"/>
      <c r="FI12" s="122"/>
    </row>
    <row r="13" spans="1:170" x14ac:dyDescent="0.2">
      <c r="A13" s="601" t="s">
        <v>6</v>
      </c>
      <c r="B13" s="601"/>
      <c r="C13" s="601"/>
      <c r="D13" s="601"/>
      <c r="E13" s="601"/>
      <c r="F13" s="601"/>
      <c r="G13" s="601"/>
      <c r="H13" s="601"/>
      <c r="I13" s="601"/>
      <c r="J13" s="601"/>
      <c r="K13" s="601"/>
      <c r="L13" s="601"/>
      <c r="M13" s="601"/>
      <c r="N13" s="601"/>
      <c r="O13" s="601"/>
      <c r="P13" s="601"/>
      <c r="Q13" s="601"/>
      <c r="R13" s="601"/>
      <c r="S13" s="601"/>
      <c r="T13" s="601"/>
      <c r="U13" s="601"/>
      <c r="V13" s="601"/>
      <c r="W13" s="601"/>
      <c r="X13" s="601"/>
      <c r="Y13" s="601"/>
      <c r="Z13" s="601"/>
      <c r="AA13" s="601"/>
      <c r="AB13" s="601"/>
      <c r="AC13" s="601"/>
      <c r="AD13" s="601"/>
      <c r="AE13" s="601"/>
      <c r="AF13" s="601"/>
      <c r="AG13" s="601"/>
      <c r="AH13" s="601"/>
      <c r="AI13" s="601"/>
      <c r="AJ13" s="601"/>
      <c r="AK13" s="601"/>
      <c r="AL13" s="601"/>
      <c r="AM13" s="601"/>
      <c r="AN13" s="601"/>
      <c r="AO13" s="601"/>
      <c r="AP13" s="601"/>
      <c r="AQ13" s="601"/>
      <c r="AR13" s="601"/>
      <c r="AS13" s="601"/>
      <c r="AT13" s="601"/>
      <c r="AU13" s="601"/>
      <c r="AV13" s="601"/>
      <c r="AW13" s="601"/>
      <c r="AX13" s="601"/>
      <c r="AY13" s="601"/>
      <c r="AZ13" s="601"/>
      <c r="BA13" s="601"/>
      <c r="BB13" s="601"/>
      <c r="BC13" s="601"/>
      <c r="BD13" s="601"/>
      <c r="BE13" s="601"/>
      <c r="BF13" s="601"/>
      <c r="BG13" s="601"/>
      <c r="BH13" s="601"/>
      <c r="BI13" s="601"/>
      <c r="BJ13" s="601"/>
      <c r="BK13" s="601"/>
      <c r="BL13" s="601"/>
      <c r="BM13" s="601"/>
      <c r="BN13" s="601"/>
      <c r="BO13" s="601"/>
      <c r="BP13" s="601"/>
      <c r="BQ13" s="601"/>
      <c r="BR13" s="601"/>
      <c r="BS13" s="601"/>
      <c r="BT13" s="601"/>
      <c r="BU13" s="601"/>
      <c r="BV13" s="601"/>
      <c r="BW13" s="601"/>
      <c r="BX13" s="542" t="s">
        <v>123</v>
      </c>
      <c r="BY13" s="543"/>
      <c r="BZ13" s="543"/>
      <c r="CA13" s="543"/>
      <c r="CB13" s="543"/>
      <c r="CC13" s="543"/>
      <c r="CD13" s="543"/>
      <c r="CE13" s="544"/>
      <c r="CF13" s="605"/>
      <c r="CG13" s="543"/>
      <c r="CH13" s="543"/>
      <c r="CI13" s="543"/>
      <c r="CJ13" s="543"/>
      <c r="CK13" s="543"/>
      <c r="CL13" s="543"/>
      <c r="CM13" s="543"/>
      <c r="CN13" s="543"/>
      <c r="CO13" s="543"/>
      <c r="CP13" s="543"/>
      <c r="CQ13" s="543"/>
      <c r="CR13" s="544"/>
      <c r="CS13" s="607" t="s">
        <v>363</v>
      </c>
      <c r="CT13" s="608"/>
      <c r="CU13" s="608"/>
      <c r="CV13" s="608"/>
      <c r="CW13" s="608"/>
      <c r="CX13" s="608"/>
      <c r="CY13" s="608"/>
      <c r="CZ13" s="608"/>
      <c r="DA13" s="608"/>
      <c r="DB13" s="608"/>
      <c r="DC13" s="608"/>
      <c r="DD13" s="608"/>
      <c r="DE13" s="609"/>
      <c r="DF13" s="580">
        <v>809.41</v>
      </c>
      <c r="DG13" s="581"/>
      <c r="DH13" s="581"/>
      <c r="DI13" s="581"/>
      <c r="DJ13" s="581"/>
      <c r="DK13" s="581"/>
      <c r="DL13" s="581"/>
      <c r="DM13" s="581"/>
      <c r="DN13" s="581"/>
      <c r="DO13" s="581"/>
      <c r="DP13" s="581"/>
      <c r="DQ13" s="581"/>
      <c r="DR13" s="582"/>
      <c r="DS13" s="580"/>
      <c r="DT13" s="581"/>
      <c r="DU13" s="581"/>
      <c r="DV13" s="581"/>
      <c r="DW13" s="581"/>
      <c r="DX13" s="581"/>
      <c r="DY13" s="581"/>
      <c r="DZ13" s="581"/>
      <c r="EA13" s="581"/>
      <c r="EB13" s="581"/>
      <c r="EC13" s="581"/>
      <c r="ED13" s="581"/>
      <c r="EE13" s="582"/>
      <c r="EF13" s="580"/>
      <c r="EG13" s="581"/>
      <c r="EH13" s="581"/>
      <c r="EI13" s="581"/>
      <c r="EJ13" s="581"/>
      <c r="EK13" s="581"/>
      <c r="EL13" s="581"/>
      <c r="EM13" s="581"/>
      <c r="EN13" s="581"/>
      <c r="EO13" s="581"/>
      <c r="EP13" s="581"/>
      <c r="EQ13" s="581"/>
      <c r="ER13" s="582"/>
      <c r="ES13" s="548"/>
      <c r="ET13" s="549"/>
      <c r="EU13" s="549"/>
      <c r="EV13" s="549"/>
      <c r="EW13" s="549"/>
      <c r="EX13" s="549"/>
      <c r="EY13" s="549"/>
      <c r="EZ13" s="549"/>
      <c r="FA13" s="549"/>
      <c r="FB13" s="549"/>
      <c r="FC13" s="549"/>
      <c r="FD13" s="549"/>
      <c r="FE13" s="550"/>
      <c r="FI13" s="106"/>
    </row>
    <row r="14" spans="1:170" ht="12" thickBot="1" x14ac:dyDescent="0.25">
      <c r="A14" s="589"/>
      <c r="B14" s="589"/>
      <c r="C14" s="589"/>
      <c r="D14" s="589"/>
      <c r="E14" s="589"/>
      <c r="F14" s="589"/>
      <c r="G14" s="589"/>
      <c r="H14" s="589"/>
      <c r="I14" s="589"/>
      <c r="J14" s="589"/>
      <c r="K14" s="589"/>
      <c r="L14" s="589"/>
      <c r="M14" s="589"/>
      <c r="N14" s="589"/>
      <c r="O14" s="589"/>
      <c r="P14" s="589"/>
      <c r="Q14" s="589"/>
      <c r="R14" s="589"/>
      <c r="S14" s="589"/>
      <c r="T14" s="589"/>
      <c r="U14" s="589"/>
      <c r="V14" s="589"/>
      <c r="W14" s="589"/>
      <c r="X14" s="589"/>
      <c r="Y14" s="589"/>
      <c r="Z14" s="589"/>
      <c r="AA14" s="589"/>
      <c r="AB14" s="589"/>
      <c r="AC14" s="589"/>
      <c r="AD14" s="589"/>
      <c r="AE14" s="589"/>
      <c r="AF14" s="589"/>
      <c r="AG14" s="589"/>
      <c r="AH14" s="589"/>
      <c r="AI14" s="589"/>
      <c r="AJ14" s="589"/>
      <c r="AK14" s="589"/>
      <c r="AL14" s="589"/>
      <c r="AM14" s="589"/>
      <c r="AN14" s="589"/>
      <c r="AO14" s="589"/>
      <c r="AP14" s="589"/>
      <c r="AQ14" s="589"/>
      <c r="AR14" s="589"/>
      <c r="AS14" s="589"/>
      <c r="AT14" s="589"/>
      <c r="AU14" s="589"/>
      <c r="AV14" s="589"/>
      <c r="AW14" s="589"/>
      <c r="AX14" s="589"/>
      <c r="AY14" s="589"/>
      <c r="AZ14" s="589"/>
      <c r="BA14" s="589"/>
      <c r="BB14" s="589"/>
      <c r="BC14" s="589"/>
      <c r="BD14" s="589"/>
      <c r="BE14" s="589"/>
      <c r="BF14" s="589"/>
      <c r="BG14" s="589"/>
      <c r="BH14" s="589"/>
      <c r="BI14" s="589"/>
      <c r="BJ14" s="589"/>
      <c r="BK14" s="589"/>
      <c r="BL14" s="589"/>
      <c r="BM14" s="589"/>
      <c r="BN14" s="589"/>
      <c r="BO14" s="589"/>
      <c r="BP14" s="589"/>
      <c r="BQ14" s="589"/>
      <c r="BR14" s="589"/>
      <c r="BS14" s="589"/>
      <c r="BT14" s="589"/>
      <c r="BU14" s="589"/>
      <c r="BV14" s="589"/>
      <c r="BW14" s="590"/>
      <c r="BX14" s="602"/>
      <c r="BY14" s="603"/>
      <c r="BZ14" s="603"/>
      <c r="CA14" s="603"/>
      <c r="CB14" s="603"/>
      <c r="CC14" s="603"/>
      <c r="CD14" s="603"/>
      <c r="CE14" s="604"/>
      <c r="CF14" s="606"/>
      <c r="CG14" s="603"/>
      <c r="CH14" s="603"/>
      <c r="CI14" s="603"/>
      <c r="CJ14" s="603"/>
      <c r="CK14" s="603"/>
      <c r="CL14" s="603"/>
      <c r="CM14" s="603"/>
      <c r="CN14" s="603"/>
      <c r="CO14" s="603"/>
      <c r="CP14" s="603"/>
      <c r="CQ14" s="603"/>
      <c r="CR14" s="604"/>
      <c r="CS14" s="610"/>
      <c r="CT14" s="611"/>
      <c r="CU14" s="611"/>
      <c r="CV14" s="611"/>
      <c r="CW14" s="611"/>
      <c r="CX14" s="611"/>
      <c r="CY14" s="611"/>
      <c r="CZ14" s="611"/>
      <c r="DA14" s="611"/>
      <c r="DB14" s="611"/>
      <c r="DC14" s="611"/>
      <c r="DD14" s="611"/>
      <c r="DE14" s="612"/>
      <c r="DF14" s="583"/>
      <c r="DG14" s="584"/>
      <c r="DH14" s="584"/>
      <c r="DI14" s="584"/>
      <c r="DJ14" s="584"/>
      <c r="DK14" s="584"/>
      <c r="DL14" s="584"/>
      <c r="DM14" s="584"/>
      <c r="DN14" s="584"/>
      <c r="DO14" s="584"/>
      <c r="DP14" s="584"/>
      <c r="DQ14" s="584"/>
      <c r="DR14" s="585"/>
      <c r="DS14" s="583"/>
      <c r="DT14" s="584"/>
      <c r="DU14" s="584"/>
      <c r="DV14" s="584"/>
      <c r="DW14" s="584"/>
      <c r="DX14" s="584"/>
      <c r="DY14" s="584"/>
      <c r="DZ14" s="584"/>
      <c r="EA14" s="584"/>
      <c r="EB14" s="584"/>
      <c r="EC14" s="584"/>
      <c r="ED14" s="584"/>
      <c r="EE14" s="585"/>
      <c r="EF14" s="583"/>
      <c r="EG14" s="584"/>
      <c r="EH14" s="584"/>
      <c r="EI14" s="584"/>
      <c r="EJ14" s="584"/>
      <c r="EK14" s="584"/>
      <c r="EL14" s="584"/>
      <c r="EM14" s="584"/>
      <c r="EN14" s="584"/>
      <c r="EO14" s="584"/>
      <c r="EP14" s="584"/>
      <c r="EQ14" s="584"/>
      <c r="ER14" s="585"/>
      <c r="ES14" s="586"/>
      <c r="ET14" s="587"/>
      <c r="EU14" s="587"/>
      <c r="EV14" s="587"/>
      <c r="EW14" s="587"/>
      <c r="EX14" s="587"/>
      <c r="EY14" s="587"/>
      <c r="EZ14" s="587"/>
      <c r="FA14" s="587"/>
      <c r="FB14" s="587"/>
      <c r="FC14" s="587"/>
      <c r="FD14" s="587"/>
      <c r="FE14" s="588"/>
    </row>
    <row r="15" spans="1:170" x14ac:dyDescent="0.2">
      <c r="A15" s="591" t="s">
        <v>124</v>
      </c>
      <c r="B15" s="592"/>
      <c r="C15" s="592"/>
      <c r="D15" s="592"/>
      <c r="E15" s="592"/>
      <c r="F15" s="592"/>
      <c r="G15" s="592"/>
      <c r="H15" s="592"/>
      <c r="I15" s="592"/>
      <c r="J15" s="592"/>
      <c r="K15" s="592"/>
      <c r="L15" s="592"/>
      <c r="M15" s="592"/>
      <c r="N15" s="592"/>
      <c r="O15" s="592"/>
      <c r="P15" s="592"/>
      <c r="Q15" s="592"/>
      <c r="R15" s="592"/>
      <c r="S15" s="592"/>
      <c r="T15" s="592"/>
      <c r="U15" s="592"/>
      <c r="V15" s="592"/>
      <c r="W15" s="592"/>
      <c r="X15" s="592"/>
      <c r="Y15" s="592"/>
      <c r="Z15" s="592"/>
      <c r="AA15" s="592"/>
      <c r="AB15" s="592"/>
      <c r="AC15" s="592"/>
      <c r="AD15" s="592"/>
      <c r="AE15" s="592"/>
      <c r="AF15" s="592"/>
      <c r="AG15" s="592"/>
      <c r="AH15" s="592"/>
      <c r="AI15" s="592"/>
      <c r="AJ15" s="592"/>
      <c r="AK15" s="592"/>
      <c r="AL15" s="592"/>
      <c r="AM15" s="592"/>
      <c r="AN15" s="592"/>
      <c r="AO15" s="592"/>
      <c r="AP15" s="592"/>
      <c r="AQ15" s="592"/>
      <c r="AR15" s="592"/>
      <c r="AS15" s="592"/>
      <c r="AT15" s="592"/>
      <c r="AU15" s="592"/>
      <c r="AV15" s="592"/>
      <c r="AW15" s="592"/>
      <c r="AX15" s="592"/>
      <c r="AY15" s="592"/>
      <c r="AZ15" s="592"/>
      <c r="BA15" s="592"/>
      <c r="BB15" s="592"/>
      <c r="BC15" s="592"/>
      <c r="BD15" s="592"/>
      <c r="BE15" s="592"/>
      <c r="BF15" s="592"/>
      <c r="BG15" s="592"/>
      <c r="BH15" s="592"/>
      <c r="BI15" s="592"/>
      <c r="BJ15" s="592"/>
      <c r="BK15" s="592"/>
      <c r="BL15" s="592"/>
      <c r="BM15" s="592"/>
      <c r="BN15" s="592"/>
      <c r="BO15" s="592"/>
      <c r="BP15" s="592"/>
      <c r="BQ15" s="592"/>
      <c r="BR15" s="592"/>
      <c r="BS15" s="592"/>
      <c r="BT15" s="592"/>
      <c r="BU15" s="592"/>
      <c r="BV15" s="592"/>
      <c r="BW15" s="593"/>
      <c r="BX15" s="527" t="s">
        <v>125</v>
      </c>
      <c r="BY15" s="528"/>
      <c r="BZ15" s="528"/>
      <c r="CA15" s="528"/>
      <c r="CB15" s="528"/>
      <c r="CC15" s="528"/>
      <c r="CD15" s="528"/>
      <c r="CE15" s="529"/>
      <c r="CF15" s="594" t="s">
        <v>126</v>
      </c>
      <c r="CG15" s="528"/>
      <c r="CH15" s="528"/>
      <c r="CI15" s="528"/>
      <c r="CJ15" s="528"/>
      <c r="CK15" s="528"/>
      <c r="CL15" s="528"/>
      <c r="CM15" s="528"/>
      <c r="CN15" s="528"/>
      <c r="CO15" s="528"/>
      <c r="CP15" s="528"/>
      <c r="CQ15" s="528"/>
      <c r="CR15" s="529"/>
      <c r="CS15" s="595"/>
      <c r="CT15" s="596"/>
      <c r="CU15" s="596"/>
      <c r="CV15" s="596"/>
      <c r="CW15" s="596"/>
      <c r="CX15" s="596"/>
      <c r="CY15" s="596"/>
      <c r="CZ15" s="596"/>
      <c r="DA15" s="596"/>
      <c r="DB15" s="596"/>
      <c r="DC15" s="596"/>
      <c r="DD15" s="596"/>
      <c r="DE15" s="597"/>
      <c r="DF15" s="598">
        <f>DF16+DF22</f>
        <v>122831.54</v>
      </c>
      <c r="DG15" s="599"/>
      <c r="DH15" s="599"/>
      <c r="DI15" s="599"/>
      <c r="DJ15" s="599"/>
      <c r="DK15" s="599"/>
      <c r="DL15" s="599"/>
      <c r="DM15" s="599"/>
      <c r="DN15" s="599"/>
      <c r="DO15" s="599"/>
      <c r="DP15" s="599"/>
      <c r="DQ15" s="599"/>
      <c r="DR15" s="600"/>
      <c r="DS15" s="598">
        <f>DS16+DS22</f>
        <v>0</v>
      </c>
      <c r="DT15" s="599"/>
      <c r="DU15" s="599"/>
      <c r="DV15" s="599"/>
      <c r="DW15" s="599"/>
      <c r="DX15" s="599"/>
      <c r="DY15" s="599"/>
      <c r="DZ15" s="599"/>
      <c r="EA15" s="599"/>
      <c r="EB15" s="599"/>
      <c r="EC15" s="599"/>
      <c r="ED15" s="599"/>
      <c r="EE15" s="600"/>
      <c r="EF15" s="598">
        <f>EF16+EF22</f>
        <v>0</v>
      </c>
      <c r="EG15" s="599"/>
      <c r="EH15" s="599"/>
      <c r="EI15" s="599"/>
      <c r="EJ15" s="599"/>
      <c r="EK15" s="599"/>
      <c r="EL15" s="599"/>
      <c r="EM15" s="599"/>
      <c r="EN15" s="599"/>
      <c r="EO15" s="599"/>
      <c r="EP15" s="599"/>
      <c r="EQ15" s="599"/>
      <c r="ER15" s="600"/>
      <c r="ES15" s="539"/>
      <c r="ET15" s="540"/>
      <c r="EU15" s="540"/>
      <c r="EV15" s="540"/>
      <c r="EW15" s="540"/>
      <c r="EX15" s="540"/>
      <c r="EY15" s="540"/>
      <c r="EZ15" s="540"/>
      <c r="FA15" s="540"/>
      <c r="FB15" s="540"/>
      <c r="FC15" s="540"/>
      <c r="FD15" s="540"/>
      <c r="FE15" s="541"/>
    </row>
    <row r="16" spans="1:170" x14ac:dyDescent="0.2">
      <c r="A16" s="613" t="s">
        <v>127</v>
      </c>
      <c r="B16" s="614"/>
      <c r="C16" s="614"/>
      <c r="D16" s="614"/>
      <c r="E16" s="614"/>
      <c r="F16" s="614"/>
      <c r="G16" s="614"/>
      <c r="H16" s="614"/>
      <c r="I16" s="614"/>
      <c r="J16" s="614"/>
      <c r="K16" s="614"/>
      <c r="L16" s="614"/>
      <c r="M16" s="614"/>
      <c r="N16" s="614"/>
      <c r="O16" s="614"/>
      <c r="P16" s="614"/>
      <c r="Q16" s="614"/>
      <c r="R16" s="614"/>
      <c r="S16" s="614"/>
      <c r="T16" s="614"/>
      <c r="U16" s="614"/>
      <c r="V16" s="614"/>
      <c r="W16" s="614"/>
      <c r="X16" s="614"/>
      <c r="Y16" s="614"/>
      <c r="Z16" s="614"/>
      <c r="AA16" s="614"/>
      <c r="AB16" s="614"/>
      <c r="AC16" s="614"/>
      <c r="AD16" s="614"/>
      <c r="AE16" s="614"/>
      <c r="AF16" s="614"/>
      <c r="AG16" s="614"/>
      <c r="AH16" s="614"/>
      <c r="AI16" s="614"/>
      <c r="AJ16" s="614"/>
      <c r="AK16" s="614"/>
      <c r="AL16" s="614"/>
      <c r="AM16" s="614"/>
      <c r="AN16" s="614"/>
      <c r="AO16" s="614"/>
      <c r="AP16" s="614"/>
      <c r="AQ16" s="614"/>
      <c r="AR16" s="614"/>
      <c r="AS16" s="614"/>
      <c r="AT16" s="614"/>
      <c r="AU16" s="614"/>
      <c r="AV16" s="614"/>
      <c r="AW16" s="614"/>
      <c r="AX16" s="614"/>
      <c r="AY16" s="614"/>
      <c r="AZ16" s="614"/>
      <c r="BA16" s="614"/>
      <c r="BB16" s="614"/>
      <c r="BC16" s="614"/>
      <c r="BD16" s="614"/>
      <c r="BE16" s="614"/>
      <c r="BF16" s="614"/>
      <c r="BG16" s="614"/>
      <c r="BH16" s="614"/>
      <c r="BI16" s="614"/>
      <c r="BJ16" s="614"/>
      <c r="BK16" s="614"/>
      <c r="BL16" s="614"/>
      <c r="BM16" s="614"/>
      <c r="BN16" s="614"/>
      <c r="BO16" s="614"/>
      <c r="BP16" s="614"/>
      <c r="BQ16" s="614"/>
      <c r="BR16" s="614"/>
      <c r="BS16" s="614"/>
      <c r="BT16" s="614"/>
      <c r="BU16" s="614"/>
      <c r="BV16" s="614"/>
      <c r="BW16" s="614"/>
      <c r="BX16" s="615" t="s">
        <v>128</v>
      </c>
      <c r="BY16" s="616"/>
      <c r="BZ16" s="616"/>
      <c r="CA16" s="616"/>
      <c r="CB16" s="616"/>
      <c r="CC16" s="616"/>
      <c r="CD16" s="616"/>
      <c r="CE16" s="617"/>
      <c r="CF16" s="618" t="s">
        <v>126</v>
      </c>
      <c r="CG16" s="616"/>
      <c r="CH16" s="616"/>
      <c r="CI16" s="616"/>
      <c r="CJ16" s="616"/>
      <c r="CK16" s="616"/>
      <c r="CL16" s="616"/>
      <c r="CM16" s="616"/>
      <c r="CN16" s="616"/>
      <c r="CO16" s="616"/>
      <c r="CP16" s="616"/>
      <c r="CQ16" s="616"/>
      <c r="CR16" s="617"/>
      <c r="CS16" s="619" t="s">
        <v>364</v>
      </c>
      <c r="CT16" s="619"/>
      <c r="CU16" s="619"/>
      <c r="CV16" s="619"/>
      <c r="CW16" s="619"/>
      <c r="CX16" s="619"/>
      <c r="CY16" s="619"/>
      <c r="CZ16" s="619"/>
      <c r="DA16" s="619"/>
      <c r="DB16" s="619"/>
      <c r="DC16" s="619"/>
      <c r="DD16" s="619"/>
      <c r="DE16" s="619"/>
      <c r="DF16" s="620">
        <f>DF17+DF18+DF19+DF20</f>
        <v>0</v>
      </c>
      <c r="DG16" s="621"/>
      <c r="DH16" s="621"/>
      <c r="DI16" s="621"/>
      <c r="DJ16" s="621"/>
      <c r="DK16" s="621"/>
      <c r="DL16" s="621"/>
      <c r="DM16" s="621"/>
      <c r="DN16" s="621"/>
      <c r="DO16" s="621"/>
      <c r="DP16" s="621"/>
      <c r="DQ16" s="621"/>
      <c r="DR16" s="622"/>
      <c r="DS16" s="623">
        <f>DS17+DS18+DS19+DS20</f>
        <v>0</v>
      </c>
      <c r="DT16" s="624"/>
      <c r="DU16" s="624"/>
      <c r="DV16" s="624"/>
      <c r="DW16" s="624"/>
      <c r="DX16" s="624"/>
      <c r="DY16" s="624"/>
      <c r="DZ16" s="624"/>
      <c r="EA16" s="624"/>
      <c r="EB16" s="624"/>
      <c r="EC16" s="624"/>
      <c r="ED16" s="624"/>
      <c r="EE16" s="625"/>
      <c r="EF16" s="623">
        <f>EF17+EF18+EF19+EF20</f>
        <v>0</v>
      </c>
      <c r="EG16" s="624"/>
      <c r="EH16" s="624"/>
      <c r="EI16" s="624"/>
      <c r="EJ16" s="624"/>
      <c r="EK16" s="624"/>
      <c r="EL16" s="624"/>
      <c r="EM16" s="624"/>
      <c r="EN16" s="624"/>
      <c r="EO16" s="624"/>
      <c r="EP16" s="624"/>
      <c r="EQ16" s="624"/>
      <c r="ER16" s="625"/>
      <c r="ES16" s="626"/>
      <c r="ET16" s="627"/>
      <c r="EU16" s="627"/>
      <c r="EV16" s="627"/>
      <c r="EW16" s="627"/>
      <c r="EX16" s="627"/>
      <c r="EY16" s="627"/>
      <c r="EZ16" s="627"/>
      <c r="FA16" s="627"/>
      <c r="FB16" s="627"/>
      <c r="FC16" s="627"/>
      <c r="FD16" s="627"/>
      <c r="FE16" s="628"/>
    </row>
    <row r="17" spans="1:161" s="358" customFormat="1" x14ac:dyDescent="0.2">
      <c r="A17" s="613" t="s">
        <v>129</v>
      </c>
      <c r="B17" s="614"/>
      <c r="C17" s="614"/>
      <c r="D17" s="614"/>
      <c r="E17" s="614"/>
      <c r="F17" s="614"/>
      <c r="G17" s="614"/>
      <c r="H17" s="614"/>
      <c r="I17" s="614"/>
      <c r="J17" s="614"/>
      <c r="K17" s="614"/>
      <c r="L17" s="614"/>
      <c r="M17" s="614"/>
      <c r="N17" s="614"/>
      <c r="O17" s="614"/>
      <c r="P17" s="614"/>
      <c r="Q17" s="614"/>
      <c r="R17" s="614"/>
      <c r="S17" s="614"/>
      <c r="T17" s="614"/>
      <c r="U17" s="614"/>
      <c r="V17" s="614"/>
      <c r="W17" s="614"/>
      <c r="X17" s="614"/>
      <c r="Y17" s="614"/>
      <c r="Z17" s="614"/>
      <c r="AA17" s="614"/>
      <c r="AB17" s="614"/>
      <c r="AC17" s="614"/>
      <c r="AD17" s="614"/>
      <c r="AE17" s="614"/>
      <c r="AF17" s="614"/>
      <c r="AG17" s="614"/>
      <c r="AH17" s="614"/>
      <c r="AI17" s="614"/>
      <c r="AJ17" s="614"/>
      <c r="AK17" s="614"/>
      <c r="AL17" s="614"/>
      <c r="AM17" s="614"/>
      <c r="AN17" s="614"/>
      <c r="AO17" s="614"/>
      <c r="AP17" s="614"/>
      <c r="AQ17" s="614"/>
      <c r="AR17" s="614"/>
      <c r="AS17" s="614"/>
      <c r="AT17" s="614"/>
      <c r="AU17" s="614"/>
      <c r="AV17" s="614"/>
      <c r="AW17" s="614"/>
      <c r="AX17" s="614"/>
      <c r="AY17" s="614"/>
      <c r="AZ17" s="614"/>
      <c r="BA17" s="614"/>
      <c r="BB17" s="614"/>
      <c r="BC17" s="614"/>
      <c r="BD17" s="614"/>
      <c r="BE17" s="614"/>
      <c r="BF17" s="614"/>
      <c r="BG17" s="614"/>
      <c r="BH17" s="614"/>
      <c r="BI17" s="614"/>
      <c r="BJ17" s="614"/>
      <c r="BK17" s="614"/>
      <c r="BL17" s="614"/>
      <c r="BM17" s="614"/>
      <c r="BN17" s="614"/>
      <c r="BO17" s="614"/>
      <c r="BP17" s="614"/>
      <c r="BQ17" s="614"/>
      <c r="BR17" s="614"/>
      <c r="BS17" s="614"/>
      <c r="BT17" s="614"/>
      <c r="BU17" s="614"/>
      <c r="BV17" s="614"/>
      <c r="BW17" s="614"/>
      <c r="BX17" s="632" t="s">
        <v>130</v>
      </c>
      <c r="BY17" s="633"/>
      <c r="BZ17" s="633"/>
      <c r="CA17" s="633"/>
      <c r="CB17" s="633"/>
      <c r="CC17" s="633"/>
      <c r="CD17" s="633"/>
      <c r="CE17" s="634"/>
      <c r="CF17" s="635" t="s">
        <v>126</v>
      </c>
      <c r="CG17" s="633"/>
      <c r="CH17" s="633"/>
      <c r="CI17" s="633"/>
      <c r="CJ17" s="633"/>
      <c r="CK17" s="633"/>
      <c r="CL17" s="633"/>
      <c r="CM17" s="633"/>
      <c r="CN17" s="633"/>
      <c r="CO17" s="633"/>
      <c r="CP17" s="633"/>
      <c r="CQ17" s="633"/>
      <c r="CR17" s="634"/>
      <c r="CS17" s="619" t="s">
        <v>364</v>
      </c>
      <c r="CT17" s="619"/>
      <c r="CU17" s="619"/>
      <c r="CV17" s="619"/>
      <c r="CW17" s="619"/>
      <c r="CX17" s="619"/>
      <c r="CY17" s="619"/>
      <c r="CZ17" s="619"/>
      <c r="DA17" s="619"/>
      <c r="DB17" s="619"/>
      <c r="DC17" s="619"/>
      <c r="DD17" s="619"/>
      <c r="DE17" s="619"/>
      <c r="DF17" s="629"/>
      <c r="DG17" s="630"/>
      <c r="DH17" s="630"/>
      <c r="DI17" s="630"/>
      <c r="DJ17" s="630"/>
      <c r="DK17" s="630"/>
      <c r="DL17" s="630"/>
      <c r="DM17" s="630"/>
      <c r="DN17" s="630"/>
      <c r="DO17" s="630"/>
      <c r="DP17" s="630"/>
      <c r="DQ17" s="630"/>
      <c r="DR17" s="631"/>
      <c r="DS17" s="629"/>
      <c r="DT17" s="630"/>
      <c r="DU17" s="630"/>
      <c r="DV17" s="630"/>
      <c r="DW17" s="630"/>
      <c r="DX17" s="630"/>
      <c r="DY17" s="630"/>
      <c r="DZ17" s="630"/>
      <c r="EA17" s="630"/>
      <c r="EB17" s="630"/>
      <c r="EC17" s="630"/>
      <c r="ED17" s="630"/>
      <c r="EE17" s="631"/>
      <c r="EF17" s="629"/>
      <c r="EG17" s="630"/>
      <c r="EH17" s="630"/>
      <c r="EI17" s="630"/>
      <c r="EJ17" s="630"/>
      <c r="EK17" s="630"/>
      <c r="EL17" s="630"/>
      <c r="EM17" s="630"/>
      <c r="EN17" s="630"/>
      <c r="EO17" s="630"/>
      <c r="EP17" s="630"/>
      <c r="EQ17" s="630"/>
      <c r="ER17" s="631"/>
      <c r="ES17" s="626"/>
      <c r="ET17" s="627"/>
      <c r="EU17" s="627"/>
      <c r="EV17" s="627"/>
      <c r="EW17" s="627"/>
      <c r="EX17" s="627"/>
      <c r="EY17" s="627"/>
      <c r="EZ17" s="627"/>
      <c r="FA17" s="627"/>
      <c r="FB17" s="627"/>
      <c r="FC17" s="627"/>
      <c r="FD17" s="627"/>
      <c r="FE17" s="628"/>
    </row>
    <row r="18" spans="1:161" s="358" customFormat="1" x14ac:dyDescent="0.2">
      <c r="A18" s="613" t="s">
        <v>131</v>
      </c>
      <c r="B18" s="614"/>
      <c r="C18" s="614"/>
      <c r="D18" s="614"/>
      <c r="E18" s="614"/>
      <c r="F18" s="614"/>
      <c r="G18" s="614"/>
      <c r="H18" s="614"/>
      <c r="I18" s="614"/>
      <c r="J18" s="614"/>
      <c r="K18" s="614"/>
      <c r="L18" s="614"/>
      <c r="M18" s="614"/>
      <c r="N18" s="614"/>
      <c r="O18" s="614"/>
      <c r="P18" s="614"/>
      <c r="Q18" s="614"/>
      <c r="R18" s="614"/>
      <c r="S18" s="614"/>
      <c r="T18" s="614"/>
      <c r="U18" s="614"/>
      <c r="V18" s="614"/>
      <c r="W18" s="614"/>
      <c r="X18" s="614"/>
      <c r="Y18" s="614"/>
      <c r="Z18" s="614"/>
      <c r="AA18" s="614"/>
      <c r="AB18" s="614"/>
      <c r="AC18" s="614"/>
      <c r="AD18" s="614"/>
      <c r="AE18" s="614"/>
      <c r="AF18" s="614"/>
      <c r="AG18" s="614"/>
      <c r="AH18" s="614"/>
      <c r="AI18" s="614"/>
      <c r="AJ18" s="614"/>
      <c r="AK18" s="614"/>
      <c r="AL18" s="614"/>
      <c r="AM18" s="614"/>
      <c r="AN18" s="614"/>
      <c r="AO18" s="614"/>
      <c r="AP18" s="614"/>
      <c r="AQ18" s="614"/>
      <c r="AR18" s="614"/>
      <c r="AS18" s="614"/>
      <c r="AT18" s="614"/>
      <c r="AU18" s="614"/>
      <c r="AV18" s="614"/>
      <c r="AW18" s="614"/>
      <c r="AX18" s="614"/>
      <c r="AY18" s="614"/>
      <c r="AZ18" s="614"/>
      <c r="BA18" s="614"/>
      <c r="BB18" s="614"/>
      <c r="BC18" s="614"/>
      <c r="BD18" s="614"/>
      <c r="BE18" s="614"/>
      <c r="BF18" s="614"/>
      <c r="BG18" s="614"/>
      <c r="BH18" s="614"/>
      <c r="BI18" s="614"/>
      <c r="BJ18" s="614"/>
      <c r="BK18" s="614"/>
      <c r="BL18" s="614"/>
      <c r="BM18" s="614"/>
      <c r="BN18" s="614"/>
      <c r="BO18" s="614"/>
      <c r="BP18" s="614"/>
      <c r="BQ18" s="614"/>
      <c r="BR18" s="614"/>
      <c r="BS18" s="614"/>
      <c r="BT18" s="614"/>
      <c r="BU18" s="614"/>
      <c r="BV18" s="614"/>
      <c r="BW18" s="614"/>
      <c r="BX18" s="632" t="s">
        <v>132</v>
      </c>
      <c r="BY18" s="633"/>
      <c r="BZ18" s="633"/>
      <c r="CA18" s="633"/>
      <c r="CB18" s="633"/>
      <c r="CC18" s="633"/>
      <c r="CD18" s="633"/>
      <c r="CE18" s="634"/>
      <c r="CF18" s="635" t="s">
        <v>126</v>
      </c>
      <c r="CG18" s="633"/>
      <c r="CH18" s="633"/>
      <c r="CI18" s="633"/>
      <c r="CJ18" s="633"/>
      <c r="CK18" s="633"/>
      <c r="CL18" s="633"/>
      <c r="CM18" s="633"/>
      <c r="CN18" s="633"/>
      <c r="CO18" s="633"/>
      <c r="CP18" s="633"/>
      <c r="CQ18" s="633"/>
      <c r="CR18" s="634"/>
      <c r="CS18" s="619" t="s">
        <v>364</v>
      </c>
      <c r="CT18" s="619"/>
      <c r="CU18" s="619"/>
      <c r="CV18" s="619"/>
      <c r="CW18" s="619"/>
      <c r="CX18" s="619"/>
      <c r="CY18" s="619"/>
      <c r="CZ18" s="619"/>
      <c r="DA18" s="619"/>
      <c r="DB18" s="619"/>
      <c r="DC18" s="619"/>
      <c r="DD18" s="619"/>
      <c r="DE18" s="619"/>
      <c r="DF18" s="629"/>
      <c r="DG18" s="630"/>
      <c r="DH18" s="630"/>
      <c r="DI18" s="630"/>
      <c r="DJ18" s="630"/>
      <c r="DK18" s="630"/>
      <c r="DL18" s="630"/>
      <c r="DM18" s="630"/>
      <c r="DN18" s="630"/>
      <c r="DO18" s="630"/>
      <c r="DP18" s="630"/>
      <c r="DQ18" s="630"/>
      <c r="DR18" s="631"/>
      <c r="DS18" s="629"/>
      <c r="DT18" s="630"/>
      <c r="DU18" s="630"/>
      <c r="DV18" s="630"/>
      <c r="DW18" s="630"/>
      <c r="DX18" s="630"/>
      <c r="DY18" s="630"/>
      <c r="DZ18" s="630"/>
      <c r="EA18" s="630"/>
      <c r="EB18" s="630"/>
      <c r="EC18" s="630"/>
      <c r="ED18" s="630"/>
      <c r="EE18" s="631"/>
      <c r="EF18" s="629"/>
      <c r="EG18" s="630"/>
      <c r="EH18" s="630"/>
      <c r="EI18" s="630"/>
      <c r="EJ18" s="630"/>
      <c r="EK18" s="630"/>
      <c r="EL18" s="630"/>
      <c r="EM18" s="630"/>
      <c r="EN18" s="630"/>
      <c r="EO18" s="630"/>
      <c r="EP18" s="630"/>
      <c r="EQ18" s="630"/>
      <c r="ER18" s="631"/>
      <c r="ES18" s="626"/>
      <c r="ET18" s="627"/>
      <c r="EU18" s="627"/>
      <c r="EV18" s="627"/>
      <c r="EW18" s="627"/>
      <c r="EX18" s="627"/>
      <c r="EY18" s="627"/>
      <c r="EZ18" s="627"/>
      <c r="FA18" s="627"/>
      <c r="FB18" s="627"/>
      <c r="FC18" s="627"/>
      <c r="FD18" s="627"/>
      <c r="FE18" s="628"/>
    </row>
    <row r="19" spans="1:161" s="358" customFormat="1" x14ac:dyDescent="0.2">
      <c r="A19" s="613" t="s">
        <v>133</v>
      </c>
      <c r="B19" s="614"/>
      <c r="C19" s="614"/>
      <c r="D19" s="614"/>
      <c r="E19" s="614"/>
      <c r="F19" s="614"/>
      <c r="G19" s="614"/>
      <c r="H19" s="614"/>
      <c r="I19" s="614"/>
      <c r="J19" s="614"/>
      <c r="K19" s="614"/>
      <c r="L19" s="614"/>
      <c r="M19" s="614"/>
      <c r="N19" s="614"/>
      <c r="O19" s="614"/>
      <c r="P19" s="614"/>
      <c r="Q19" s="614"/>
      <c r="R19" s="614"/>
      <c r="S19" s="614"/>
      <c r="T19" s="614"/>
      <c r="U19" s="614"/>
      <c r="V19" s="614"/>
      <c r="W19" s="614"/>
      <c r="X19" s="614"/>
      <c r="Y19" s="614"/>
      <c r="Z19" s="614"/>
      <c r="AA19" s="614"/>
      <c r="AB19" s="614"/>
      <c r="AC19" s="614"/>
      <c r="AD19" s="614"/>
      <c r="AE19" s="614"/>
      <c r="AF19" s="614"/>
      <c r="AG19" s="614"/>
      <c r="AH19" s="614"/>
      <c r="AI19" s="614"/>
      <c r="AJ19" s="614"/>
      <c r="AK19" s="614"/>
      <c r="AL19" s="614"/>
      <c r="AM19" s="614"/>
      <c r="AN19" s="614"/>
      <c r="AO19" s="614"/>
      <c r="AP19" s="614"/>
      <c r="AQ19" s="614"/>
      <c r="AR19" s="614"/>
      <c r="AS19" s="614"/>
      <c r="AT19" s="614"/>
      <c r="AU19" s="614"/>
      <c r="AV19" s="614"/>
      <c r="AW19" s="614"/>
      <c r="AX19" s="614"/>
      <c r="AY19" s="614"/>
      <c r="AZ19" s="614"/>
      <c r="BA19" s="614"/>
      <c r="BB19" s="614"/>
      <c r="BC19" s="614"/>
      <c r="BD19" s="614"/>
      <c r="BE19" s="614"/>
      <c r="BF19" s="614"/>
      <c r="BG19" s="614"/>
      <c r="BH19" s="614"/>
      <c r="BI19" s="614"/>
      <c r="BJ19" s="614"/>
      <c r="BK19" s="614"/>
      <c r="BL19" s="614"/>
      <c r="BM19" s="614"/>
      <c r="BN19" s="614"/>
      <c r="BO19" s="614"/>
      <c r="BP19" s="614"/>
      <c r="BQ19" s="614"/>
      <c r="BR19" s="614"/>
      <c r="BS19" s="614"/>
      <c r="BT19" s="614"/>
      <c r="BU19" s="614"/>
      <c r="BV19" s="614"/>
      <c r="BW19" s="614"/>
      <c r="BX19" s="632" t="s">
        <v>134</v>
      </c>
      <c r="BY19" s="633"/>
      <c r="BZ19" s="633"/>
      <c r="CA19" s="633"/>
      <c r="CB19" s="633"/>
      <c r="CC19" s="633"/>
      <c r="CD19" s="633"/>
      <c r="CE19" s="634"/>
      <c r="CF19" s="635" t="s">
        <v>126</v>
      </c>
      <c r="CG19" s="633"/>
      <c r="CH19" s="633"/>
      <c r="CI19" s="633"/>
      <c r="CJ19" s="633"/>
      <c r="CK19" s="633"/>
      <c r="CL19" s="633"/>
      <c r="CM19" s="633"/>
      <c r="CN19" s="633"/>
      <c r="CO19" s="633"/>
      <c r="CP19" s="633"/>
      <c r="CQ19" s="633"/>
      <c r="CR19" s="634"/>
      <c r="CS19" s="619" t="s">
        <v>364</v>
      </c>
      <c r="CT19" s="619"/>
      <c r="CU19" s="619"/>
      <c r="CV19" s="619"/>
      <c r="CW19" s="619"/>
      <c r="CX19" s="619"/>
      <c r="CY19" s="619"/>
      <c r="CZ19" s="619"/>
      <c r="DA19" s="619"/>
      <c r="DB19" s="619"/>
      <c r="DC19" s="619"/>
      <c r="DD19" s="619"/>
      <c r="DE19" s="619"/>
      <c r="DF19" s="629"/>
      <c r="DG19" s="630"/>
      <c r="DH19" s="630"/>
      <c r="DI19" s="630"/>
      <c r="DJ19" s="630"/>
      <c r="DK19" s="630"/>
      <c r="DL19" s="630"/>
      <c r="DM19" s="630"/>
      <c r="DN19" s="630"/>
      <c r="DO19" s="630"/>
      <c r="DP19" s="630"/>
      <c r="DQ19" s="630"/>
      <c r="DR19" s="631"/>
      <c r="DS19" s="629"/>
      <c r="DT19" s="630"/>
      <c r="DU19" s="630"/>
      <c r="DV19" s="630"/>
      <c r="DW19" s="630"/>
      <c r="DX19" s="630"/>
      <c r="DY19" s="630"/>
      <c r="DZ19" s="630"/>
      <c r="EA19" s="630"/>
      <c r="EB19" s="630"/>
      <c r="EC19" s="630"/>
      <c r="ED19" s="630"/>
      <c r="EE19" s="631"/>
      <c r="EF19" s="629"/>
      <c r="EG19" s="630"/>
      <c r="EH19" s="630"/>
      <c r="EI19" s="630"/>
      <c r="EJ19" s="630"/>
      <c r="EK19" s="630"/>
      <c r="EL19" s="630"/>
      <c r="EM19" s="630"/>
      <c r="EN19" s="630"/>
      <c r="EO19" s="630"/>
      <c r="EP19" s="630"/>
      <c r="EQ19" s="630"/>
      <c r="ER19" s="631"/>
      <c r="ES19" s="349"/>
      <c r="ET19" s="350"/>
      <c r="EU19" s="350"/>
      <c r="EV19" s="350"/>
      <c r="EW19" s="350"/>
      <c r="EX19" s="350"/>
      <c r="EY19" s="350"/>
      <c r="EZ19" s="350"/>
      <c r="FA19" s="350"/>
      <c r="FB19" s="350"/>
      <c r="FC19" s="350"/>
      <c r="FD19" s="350"/>
      <c r="FE19" s="351"/>
    </row>
    <row r="20" spans="1:161" s="358" customFormat="1" x14ac:dyDescent="0.2">
      <c r="A20" s="613" t="s">
        <v>135</v>
      </c>
      <c r="B20" s="614"/>
      <c r="C20" s="614"/>
      <c r="D20" s="614"/>
      <c r="E20" s="614"/>
      <c r="F20" s="614"/>
      <c r="G20" s="614"/>
      <c r="H20" s="614"/>
      <c r="I20" s="614"/>
      <c r="J20" s="614"/>
      <c r="K20" s="614"/>
      <c r="L20" s="614"/>
      <c r="M20" s="614"/>
      <c r="N20" s="614"/>
      <c r="O20" s="614"/>
      <c r="P20" s="614"/>
      <c r="Q20" s="614"/>
      <c r="R20" s="614"/>
      <c r="S20" s="614"/>
      <c r="T20" s="614"/>
      <c r="U20" s="614"/>
      <c r="V20" s="614"/>
      <c r="W20" s="614"/>
      <c r="X20" s="614"/>
      <c r="Y20" s="614"/>
      <c r="Z20" s="614"/>
      <c r="AA20" s="614"/>
      <c r="AB20" s="614"/>
      <c r="AC20" s="614"/>
      <c r="AD20" s="614"/>
      <c r="AE20" s="614"/>
      <c r="AF20" s="614"/>
      <c r="AG20" s="614"/>
      <c r="AH20" s="614"/>
      <c r="AI20" s="614"/>
      <c r="AJ20" s="614"/>
      <c r="AK20" s="614"/>
      <c r="AL20" s="614"/>
      <c r="AM20" s="614"/>
      <c r="AN20" s="614"/>
      <c r="AO20" s="614"/>
      <c r="AP20" s="614"/>
      <c r="AQ20" s="614"/>
      <c r="AR20" s="614"/>
      <c r="AS20" s="614"/>
      <c r="AT20" s="614"/>
      <c r="AU20" s="614"/>
      <c r="AV20" s="614"/>
      <c r="AW20" s="614"/>
      <c r="AX20" s="614"/>
      <c r="AY20" s="614"/>
      <c r="AZ20" s="614"/>
      <c r="BA20" s="614"/>
      <c r="BB20" s="614"/>
      <c r="BC20" s="614"/>
      <c r="BD20" s="614"/>
      <c r="BE20" s="614"/>
      <c r="BF20" s="614"/>
      <c r="BG20" s="614"/>
      <c r="BH20" s="614"/>
      <c r="BI20" s="614"/>
      <c r="BJ20" s="614"/>
      <c r="BK20" s="614"/>
      <c r="BL20" s="614"/>
      <c r="BM20" s="614"/>
      <c r="BN20" s="614"/>
      <c r="BO20" s="614"/>
      <c r="BP20" s="614"/>
      <c r="BQ20" s="614"/>
      <c r="BR20" s="614"/>
      <c r="BS20" s="614"/>
      <c r="BT20" s="614"/>
      <c r="BU20" s="614"/>
      <c r="BV20" s="614"/>
      <c r="BW20" s="614"/>
      <c r="BX20" s="632" t="s">
        <v>136</v>
      </c>
      <c r="BY20" s="633"/>
      <c r="BZ20" s="633"/>
      <c r="CA20" s="633"/>
      <c r="CB20" s="633"/>
      <c r="CC20" s="633"/>
      <c r="CD20" s="633"/>
      <c r="CE20" s="634"/>
      <c r="CF20" s="635" t="s">
        <v>126</v>
      </c>
      <c r="CG20" s="633"/>
      <c r="CH20" s="633"/>
      <c r="CI20" s="633"/>
      <c r="CJ20" s="633"/>
      <c r="CK20" s="633"/>
      <c r="CL20" s="633"/>
      <c r="CM20" s="633"/>
      <c r="CN20" s="633"/>
      <c r="CO20" s="633"/>
      <c r="CP20" s="633"/>
      <c r="CQ20" s="633"/>
      <c r="CR20" s="634"/>
      <c r="CS20" s="619" t="s">
        <v>364</v>
      </c>
      <c r="CT20" s="619"/>
      <c r="CU20" s="619"/>
      <c r="CV20" s="619"/>
      <c r="CW20" s="619"/>
      <c r="CX20" s="619"/>
      <c r="CY20" s="619"/>
      <c r="CZ20" s="619"/>
      <c r="DA20" s="619"/>
      <c r="DB20" s="619"/>
      <c r="DC20" s="619"/>
      <c r="DD20" s="619"/>
      <c r="DE20" s="619"/>
      <c r="DF20" s="629"/>
      <c r="DG20" s="630"/>
      <c r="DH20" s="630"/>
      <c r="DI20" s="630"/>
      <c r="DJ20" s="630"/>
      <c r="DK20" s="630"/>
      <c r="DL20" s="630"/>
      <c r="DM20" s="630"/>
      <c r="DN20" s="630"/>
      <c r="DO20" s="630"/>
      <c r="DP20" s="630"/>
      <c r="DQ20" s="630"/>
      <c r="DR20" s="631"/>
      <c r="DS20" s="629"/>
      <c r="DT20" s="630"/>
      <c r="DU20" s="630"/>
      <c r="DV20" s="630"/>
      <c r="DW20" s="630"/>
      <c r="DX20" s="630"/>
      <c r="DY20" s="630"/>
      <c r="DZ20" s="630"/>
      <c r="EA20" s="630"/>
      <c r="EB20" s="630"/>
      <c r="EC20" s="630"/>
      <c r="ED20" s="630"/>
      <c r="EE20" s="631"/>
      <c r="EF20" s="629"/>
      <c r="EG20" s="630"/>
      <c r="EH20" s="630"/>
      <c r="EI20" s="630"/>
      <c r="EJ20" s="630"/>
      <c r="EK20" s="630"/>
      <c r="EL20" s="630"/>
      <c r="EM20" s="630"/>
      <c r="EN20" s="630"/>
      <c r="EO20" s="630"/>
      <c r="EP20" s="630"/>
      <c r="EQ20" s="630"/>
      <c r="ER20" s="631"/>
      <c r="ES20" s="349"/>
      <c r="ET20" s="350"/>
      <c r="EU20" s="350"/>
      <c r="EV20" s="350"/>
      <c r="EW20" s="350"/>
      <c r="EX20" s="350"/>
      <c r="EY20" s="350"/>
      <c r="EZ20" s="350"/>
      <c r="FA20" s="350"/>
      <c r="FB20" s="350"/>
      <c r="FC20" s="350"/>
      <c r="FD20" s="350"/>
      <c r="FE20" s="351"/>
    </row>
    <row r="21" spans="1:161" s="358" customFormat="1" x14ac:dyDescent="0.2">
      <c r="A21" s="613" t="s">
        <v>376</v>
      </c>
      <c r="B21" s="613"/>
      <c r="C21" s="613"/>
      <c r="D21" s="613"/>
      <c r="E21" s="613"/>
      <c r="F21" s="613"/>
      <c r="G21" s="613"/>
      <c r="H21" s="613"/>
      <c r="I21" s="613"/>
      <c r="J21" s="613"/>
      <c r="K21" s="613"/>
      <c r="L21" s="613"/>
      <c r="M21" s="613"/>
      <c r="N21" s="613"/>
      <c r="O21" s="613"/>
      <c r="P21" s="613"/>
      <c r="Q21" s="613"/>
      <c r="R21" s="613"/>
      <c r="S21" s="613"/>
      <c r="T21" s="613"/>
      <c r="U21" s="613"/>
      <c r="V21" s="613"/>
      <c r="W21" s="613"/>
      <c r="X21" s="613"/>
      <c r="Y21" s="613"/>
      <c r="Z21" s="613"/>
      <c r="AA21" s="613"/>
      <c r="AB21" s="613"/>
      <c r="AC21" s="613"/>
      <c r="AD21" s="613"/>
      <c r="AE21" s="613"/>
      <c r="AF21" s="613"/>
      <c r="AG21" s="613"/>
      <c r="AH21" s="613"/>
      <c r="AI21" s="613"/>
      <c r="AJ21" s="613"/>
      <c r="AK21" s="613"/>
      <c r="AL21" s="613"/>
      <c r="AM21" s="613"/>
      <c r="AN21" s="613"/>
      <c r="AO21" s="613"/>
      <c r="AP21" s="613"/>
      <c r="AQ21" s="613"/>
      <c r="AR21" s="613"/>
      <c r="AS21" s="613"/>
      <c r="AT21" s="613"/>
      <c r="AU21" s="613"/>
      <c r="AV21" s="613"/>
      <c r="AW21" s="613"/>
      <c r="AX21" s="613"/>
      <c r="AY21" s="613"/>
      <c r="AZ21" s="613"/>
      <c r="BA21" s="613"/>
      <c r="BB21" s="613"/>
      <c r="BC21" s="613"/>
      <c r="BD21" s="613"/>
      <c r="BE21" s="613"/>
      <c r="BF21" s="613"/>
      <c r="BG21" s="613"/>
      <c r="BH21" s="613"/>
      <c r="BI21" s="613"/>
      <c r="BJ21" s="613"/>
      <c r="BK21" s="613"/>
      <c r="BL21" s="613"/>
      <c r="BM21" s="613"/>
      <c r="BN21" s="613"/>
      <c r="BO21" s="613"/>
      <c r="BP21" s="613"/>
      <c r="BQ21" s="613"/>
      <c r="BR21" s="613"/>
      <c r="BS21" s="613"/>
      <c r="BT21" s="613"/>
      <c r="BU21" s="613"/>
      <c r="BV21" s="613"/>
      <c r="BW21" s="642"/>
      <c r="BX21" s="632" t="s">
        <v>377</v>
      </c>
      <c r="BY21" s="633"/>
      <c r="BZ21" s="633"/>
      <c r="CA21" s="633"/>
      <c r="CB21" s="633"/>
      <c r="CC21" s="633"/>
      <c r="CD21" s="633"/>
      <c r="CE21" s="634"/>
      <c r="CF21" s="635" t="s">
        <v>126</v>
      </c>
      <c r="CG21" s="633"/>
      <c r="CH21" s="633"/>
      <c r="CI21" s="633"/>
      <c r="CJ21" s="633"/>
      <c r="CK21" s="633"/>
      <c r="CL21" s="633"/>
      <c r="CM21" s="633"/>
      <c r="CN21" s="633"/>
      <c r="CO21" s="633"/>
      <c r="CP21" s="633"/>
      <c r="CQ21" s="633"/>
      <c r="CR21" s="634"/>
      <c r="CS21" s="643" t="s">
        <v>364</v>
      </c>
      <c r="CT21" s="644"/>
      <c r="CU21" s="644"/>
      <c r="CV21" s="644"/>
      <c r="CW21" s="644"/>
      <c r="CX21" s="644"/>
      <c r="CY21" s="644"/>
      <c r="CZ21" s="644"/>
      <c r="DA21" s="644"/>
      <c r="DB21" s="644"/>
      <c r="DC21" s="644"/>
      <c r="DD21" s="644"/>
      <c r="DE21" s="645"/>
      <c r="DF21" s="629"/>
      <c r="DG21" s="630"/>
      <c r="DH21" s="630"/>
      <c r="DI21" s="630"/>
      <c r="DJ21" s="630"/>
      <c r="DK21" s="630"/>
      <c r="DL21" s="630"/>
      <c r="DM21" s="630"/>
      <c r="DN21" s="630"/>
      <c r="DO21" s="630"/>
      <c r="DP21" s="630"/>
      <c r="DQ21" s="630"/>
      <c r="DR21" s="631"/>
      <c r="DS21" s="629"/>
      <c r="DT21" s="630"/>
      <c r="DU21" s="630"/>
      <c r="DV21" s="630"/>
      <c r="DW21" s="630"/>
      <c r="DX21" s="630"/>
      <c r="DY21" s="630"/>
      <c r="DZ21" s="630"/>
      <c r="EA21" s="630"/>
      <c r="EB21" s="630"/>
      <c r="EC21" s="630"/>
      <c r="ED21" s="630"/>
      <c r="EE21" s="631"/>
      <c r="EF21" s="629"/>
      <c r="EG21" s="630"/>
      <c r="EH21" s="630"/>
      <c r="EI21" s="630"/>
      <c r="EJ21" s="630"/>
      <c r="EK21" s="630"/>
      <c r="EL21" s="630"/>
      <c r="EM21" s="630"/>
      <c r="EN21" s="630"/>
      <c r="EO21" s="630"/>
      <c r="EP21" s="630"/>
      <c r="EQ21" s="630"/>
      <c r="ER21" s="631"/>
      <c r="ES21" s="626"/>
      <c r="ET21" s="627"/>
      <c r="EU21" s="627"/>
      <c r="EV21" s="627"/>
      <c r="EW21" s="627"/>
      <c r="EX21" s="627"/>
      <c r="EY21" s="627"/>
      <c r="EZ21" s="627"/>
      <c r="FA21" s="627"/>
      <c r="FB21" s="627"/>
      <c r="FC21" s="627"/>
      <c r="FD21" s="627"/>
      <c r="FE21" s="628"/>
    </row>
    <row r="22" spans="1:161" s="358" customFormat="1" x14ac:dyDescent="0.2">
      <c r="A22" s="613" t="s">
        <v>8</v>
      </c>
      <c r="B22" s="613"/>
      <c r="C22" s="613"/>
      <c r="D22" s="613"/>
      <c r="E22" s="613"/>
      <c r="F22" s="613"/>
      <c r="G22" s="613"/>
      <c r="H22" s="613"/>
      <c r="I22" s="613"/>
      <c r="J22" s="613"/>
      <c r="K22" s="613"/>
      <c r="L22" s="613"/>
      <c r="M22" s="613"/>
      <c r="N22" s="613"/>
      <c r="O22" s="613"/>
      <c r="P22" s="613"/>
      <c r="Q22" s="613"/>
      <c r="R22" s="613"/>
      <c r="S22" s="613"/>
      <c r="T22" s="613"/>
      <c r="U22" s="613"/>
      <c r="V22" s="613"/>
      <c r="W22" s="613"/>
      <c r="X22" s="613"/>
      <c r="Y22" s="613"/>
      <c r="Z22" s="613"/>
      <c r="AA22" s="613"/>
      <c r="AB22" s="613"/>
      <c r="AC22" s="613"/>
      <c r="AD22" s="613"/>
      <c r="AE22" s="613"/>
      <c r="AF22" s="613"/>
      <c r="AG22" s="613"/>
      <c r="AH22" s="613"/>
      <c r="AI22" s="613"/>
      <c r="AJ22" s="613"/>
      <c r="AK22" s="613"/>
      <c r="AL22" s="613"/>
      <c r="AM22" s="613"/>
      <c r="AN22" s="613"/>
      <c r="AO22" s="613"/>
      <c r="AP22" s="613"/>
      <c r="AQ22" s="613"/>
      <c r="AR22" s="613"/>
      <c r="AS22" s="613"/>
      <c r="AT22" s="613"/>
      <c r="AU22" s="613"/>
      <c r="AV22" s="613"/>
      <c r="AW22" s="613"/>
      <c r="AX22" s="613"/>
      <c r="AY22" s="613"/>
      <c r="AZ22" s="613"/>
      <c r="BA22" s="613"/>
      <c r="BB22" s="613"/>
      <c r="BC22" s="613"/>
      <c r="BD22" s="613"/>
      <c r="BE22" s="613"/>
      <c r="BF22" s="613"/>
      <c r="BG22" s="613"/>
      <c r="BH22" s="613"/>
      <c r="BI22" s="613"/>
      <c r="BJ22" s="613"/>
      <c r="BK22" s="613"/>
      <c r="BL22" s="613"/>
      <c r="BM22" s="613"/>
      <c r="BN22" s="613"/>
      <c r="BO22" s="613"/>
      <c r="BP22" s="613"/>
      <c r="BQ22" s="613"/>
      <c r="BR22" s="613"/>
      <c r="BS22" s="613"/>
      <c r="BT22" s="613"/>
      <c r="BU22" s="613"/>
      <c r="BV22" s="613"/>
      <c r="BW22" s="613"/>
      <c r="BX22" s="632" t="s">
        <v>137</v>
      </c>
      <c r="BY22" s="633"/>
      <c r="BZ22" s="633"/>
      <c r="CA22" s="633"/>
      <c r="CB22" s="633"/>
      <c r="CC22" s="633"/>
      <c r="CD22" s="633"/>
      <c r="CE22" s="634"/>
      <c r="CF22" s="635" t="s">
        <v>126</v>
      </c>
      <c r="CG22" s="633"/>
      <c r="CH22" s="633"/>
      <c r="CI22" s="633"/>
      <c r="CJ22" s="633"/>
      <c r="CK22" s="633"/>
      <c r="CL22" s="633"/>
      <c r="CM22" s="633"/>
      <c r="CN22" s="633"/>
      <c r="CO22" s="633"/>
      <c r="CP22" s="633"/>
      <c r="CQ22" s="633"/>
      <c r="CR22" s="634"/>
      <c r="CS22" s="636"/>
      <c r="CT22" s="637"/>
      <c r="CU22" s="637"/>
      <c r="CV22" s="637"/>
      <c r="CW22" s="637"/>
      <c r="CX22" s="637"/>
      <c r="CY22" s="637"/>
      <c r="CZ22" s="637"/>
      <c r="DA22" s="637"/>
      <c r="DB22" s="637"/>
      <c r="DC22" s="637"/>
      <c r="DD22" s="637"/>
      <c r="DE22" s="638"/>
      <c r="DF22" s="639">
        <f>DF23+DF24</f>
        <v>122831.54</v>
      </c>
      <c r="DG22" s="640"/>
      <c r="DH22" s="640"/>
      <c r="DI22" s="640"/>
      <c r="DJ22" s="640"/>
      <c r="DK22" s="640"/>
      <c r="DL22" s="640"/>
      <c r="DM22" s="640"/>
      <c r="DN22" s="640"/>
      <c r="DO22" s="640"/>
      <c r="DP22" s="640"/>
      <c r="DQ22" s="640"/>
      <c r="DR22" s="641"/>
      <c r="DS22" s="639">
        <f t="shared" ref="DS22" si="2">SUM(DS23:EE24)</f>
        <v>0</v>
      </c>
      <c r="DT22" s="640"/>
      <c r="DU22" s="640"/>
      <c r="DV22" s="640"/>
      <c r="DW22" s="640"/>
      <c r="DX22" s="640"/>
      <c r="DY22" s="640"/>
      <c r="DZ22" s="640"/>
      <c r="EA22" s="640"/>
      <c r="EB22" s="640"/>
      <c r="EC22" s="640"/>
      <c r="ED22" s="640"/>
      <c r="EE22" s="641"/>
      <c r="EF22" s="639">
        <f t="shared" ref="EF22" si="3">SUM(EF23:ER24)</f>
        <v>0</v>
      </c>
      <c r="EG22" s="640"/>
      <c r="EH22" s="640"/>
      <c r="EI22" s="640"/>
      <c r="EJ22" s="640"/>
      <c r="EK22" s="640"/>
      <c r="EL22" s="640"/>
      <c r="EM22" s="640"/>
      <c r="EN22" s="640"/>
      <c r="EO22" s="640"/>
      <c r="EP22" s="640"/>
      <c r="EQ22" s="640"/>
      <c r="ER22" s="641"/>
      <c r="ES22" s="626"/>
      <c r="ET22" s="627"/>
      <c r="EU22" s="627"/>
      <c r="EV22" s="627"/>
      <c r="EW22" s="627"/>
      <c r="EX22" s="627"/>
      <c r="EY22" s="627"/>
      <c r="EZ22" s="627"/>
      <c r="FA22" s="627"/>
      <c r="FB22" s="627"/>
      <c r="FC22" s="627"/>
      <c r="FD22" s="627"/>
      <c r="FE22" s="628"/>
    </row>
    <row r="23" spans="1:161" s="358" customFormat="1" x14ac:dyDescent="0.2">
      <c r="A23" s="613" t="s">
        <v>138</v>
      </c>
      <c r="B23" s="613"/>
      <c r="C23" s="613"/>
      <c r="D23" s="613"/>
      <c r="E23" s="613"/>
      <c r="F23" s="613"/>
      <c r="G23" s="613"/>
      <c r="H23" s="613"/>
      <c r="I23" s="613"/>
      <c r="J23" s="613"/>
      <c r="K23" s="613"/>
      <c r="L23" s="613"/>
      <c r="M23" s="613"/>
      <c r="N23" s="613"/>
      <c r="O23" s="613"/>
      <c r="P23" s="613"/>
      <c r="Q23" s="613"/>
      <c r="R23" s="613"/>
      <c r="S23" s="613"/>
      <c r="T23" s="613"/>
      <c r="U23" s="613"/>
      <c r="V23" s="613"/>
      <c r="W23" s="613"/>
      <c r="X23" s="613"/>
      <c r="Y23" s="613"/>
      <c r="Z23" s="613"/>
      <c r="AA23" s="613"/>
      <c r="AB23" s="613"/>
      <c r="AC23" s="613"/>
      <c r="AD23" s="613"/>
      <c r="AE23" s="613"/>
      <c r="AF23" s="613"/>
      <c r="AG23" s="613"/>
      <c r="AH23" s="613"/>
      <c r="AI23" s="613"/>
      <c r="AJ23" s="613"/>
      <c r="AK23" s="613"/>
      <c r="AL23" s="613"/>
      <c r="AM23" s="613"/>
      <c r="AN23" s="613"/>
      <c r="AO23" s="613"/>
      <c r="AP23" s="613"/>
      <c r="AQ23" s="613"/>
      <c r="AR23" s="613"/>
      <c r="AS23" s="613"/>
      <c r="AT23" s="613"/>
      <c r="AU23" s="613"/>
      <c r="AV23" s="613"/>
      <c r="AW23" s="613"/>
      <c r="AX23" s="613"/>
      <c r="AY23" s="613"/>
      <c r="AZ23" s="613"/>
      <c r="BA23" s="613"/>
      <c r="BB23" s="613"/>
      <c r="BC23" s="613"/>
      <c r="BD23" s="613"/>
      <c r="BE23" s="613"/>
      <c r="BF23" s="613"/>
      <c r="BG23" s="613"/>
      <c r="BH23" s="613"/>
      <c r="BI23" s="613"/>
      <c r="BJ23" s="613"/>
      <c r="BK23" s="613"/>
      <c r="BL23" s="613"/>
      <c r="BM23" s="613"/>
      <c r="BN23" s="613"/>
      <c r="BO23" s="613"/>
      <c r="BP23" s="613"/>
      <c r="BQ23" s="613"/>
      <c r="BR23" s="613"/>
      <c r="BS23" s="613"/>
      <c r="BT23" s="613"/>
      <c r="BU23" s="613"/>
      <c r="BV23" s="613"/>
      <c r="BW23" s="613"/>
      <c r="BX23" s="632" t="s">
        <v>139</v>
      </c>
      <c r="BY23" s="633"/>
      <c r="BZ23" s="633"/>
      <c r="CA23" s="633"/>
      <c r="CB23" s="633"/>
      <c r="CC23" s="633"/>
      <c r="CD23" s="633"/>
      <c r="CE23" s="634"/>
      <c r="CF23" s="635" t="s">
        <v>126</v>
      </c>
      <c r="CG23" s="633"/>
      <c r="CH23" s="633"/>
      <c r="CI23" s="633"/>
      <c r="CJ23" s="633"/>
      <c r="CK23" s="633"/>
      <c r="CL23" s="633"/>
      <c r="CM23" s="633"/>
      <c r="CN23" s="633"/>
      <c r="CO23" s="633"/>
      <c r="CP23" s="633"/>
      <c r="CQ23" s="633"/>
      <c r="CR23" s="634"/>
      <c r="CS23" s="636"/>
      <c r="CT23" s="637"/>
      <c r="CU23" s="637"/>
      <c r="CV23" s="637"/>
      <c r="CW23" s="637"/>
      <c r="CX23" s="637"/>
      <c r="CY23" s="637"/>
      <c r="CZ23" s="637"/>
      <c r="DA23" s="637"/>
      <c r="DB23" s="637"/>
      <c r="DC23" s="637"/>
      <c r="DD23" s="637"/>
      <c r="DE23" s="638"/>
      <c r="DF23" s="636"/>
      <c r="DG23" s="637"/>
      <c r="DH23" s="637"/>
      <c r="DI23" s="637"/>
      <c r="DJ23" s="637"/>
      <c r="DK23" s="637"/>
      <c r="DL23" s="637"/>
      <c r="DM23" s="637"/>
      <c r="DN23" s="637"/>
      <c r="DO23" s="637"/>
      <c r="DP23" s="637"/>
      <c r="DQ23" s="637"/>
      <c r="DR23" s="638"/>
      <c r="DS23" s="636"/>
      <c r="DT23" s="637"/>
      <c r="DU23" s="637"/>
      <c r="DV23" s="637"/>
      <c r="DW23" s="637"/>
      <c r="DX23" s="637"/>
      <c r="DY23" s="637"/>
      <c r="DZ23" s="637"/>
      <c r="EA23" s="637"/>
      <c r="EB23" s="637"/>
      <c r="EC23" s="637"/>
      <c r="ED23" s="637"/>
      <c r="EE23" s="638"/>
      <c r="EF23" s="636"/>
      <c r="EG23" s="637"/>
      <c r="EH23" s="637"/>
      <c r="EI23" s="637"/>
      <c r="EJ23" s="637"/>
      <c r="EK23" s="637"/>
      <c r="EL23" s="637"/>
      <c r="EM23" s="637"/>
      <c r="EN23" s="637"/>
      <c r="EO23" s="637"/>
      <c r="EP23" s="637"/>
      <c r="EQ23" s="637"/>
      <c r="ER23" s="638"/>
      <c r="ES23" s="349"/>
      <c r="ET23" s="350"/>
      <c r="EU23" s="350"/>
      <c r="EV23" s="350"/>
      <c r="EW23" s="350"/>
      <c r="EX23" s="350"/>
      <c r="EY23" s="350"/>
      <c r="EZ23" s="350"/>
      <c r="FA23" s="350"/>
      <c r="FB23" s="350"/>
      <c r="FC23" s="350"/>
      <c r="FD23" s="350"/>
      <c r="FE23" s="351"/>
    </row>
    <row r="24" spans="1:161" s="358" customFormat="1" ht="28.5" customHeight="1" x14ac:dyDescent="0.2">
      <c r="A24" s="613" t="s">
        <v>396</v>
      </c>
      <c r="B24" s="613"/>
      <c r="C24" s="613"/>
      <c r="D24" s="613"/>
      <c r="E24" s="613"/>
      <c r="F24" s="613"/>
      <c r="G24" s="613"/>
      <c r="H24" s="613"/>
      <c r="I24" s="613"/>
      <c r="J24" s="613"/>
      <c r="K24" s="613"/>
      <c r="L24" s="613"/>
      <c r="M24" s="613"/>
      <c r="N24" s="613"/>
      <c r="O24" s="613"/>
      <c r="P24" s="613"/>
      <c r="Q24" s="613"/>
      <c r="R24" s="613"/>
      <c r="S24" s="613"/>
      <c r="T24" s="613"/>
      <c r="U24" s="613"/>
      <c r="V24" s="613"/>
      <c r="W24" s="613"/>
      <c r="X24" s="613"/>
      <c r="Y24" s="613"/>
      <c r="Z24" s="613"/>
      <c r="AA24" s="613"/>
      <c r="AB24" s="613"/>
      <c r="AC24" s="613"/>
      <c r="AD24" s="613"/>
      <c r="AE24" s="613"/>
      <c r="AF24" s="613"/>
      <c r="AG24" s="613"/>
      <c r="AH24" s="613"/>
      <c r="AI24" s="613"/>
      <c r="AJ24" s="613"/>
      <c r="AK24" s="613"/>
      <c r="AL24" s="613"/>
      <c r="AM24" s="613"/>
      <c r="AN24" s="613"/>
      <c r="AO24" s="613"/>
      <c r="AP24" s="613"/>
      <c r="AQ24" s="613"/>
      <c r="AR24" s="613"/>
      <c r="AS24" s="613"/>
      <c r="AT24" s="613"/>
      <c r="AU24" s="613"/>
      <c r="AV24" s="613"/>
      <c r="AW24" s="613"/>
      <c r="AX24" s="613"/>
      <c r="AY24" s="613"/>
      <c r="AZ24" s="613"/>
      <c r="BA24" s="613"/>
      <c r="BB24" s="613"/>
      <c r="BC24" s="613"/>
      <c r="BD24" s="613"/>
      <c r="BE24" s="613"/>
      <c r="BF24" s="613"/>
      <c r="BG24" s="613"/>
      <c r="BH24" s="613"/>
      <c r="BI24" s="613"/>
      <c r="BJ24" s="613"/>
      <c r="BK24" s="613"/>
      <c r="BL24" s="613"/>
      <c r="BM24" s="613"/>
      <c r="BN24" s="613"/>
      <c r="BO24" s="613"/>
      <c r="BP24" s="613"/>
      <c r="BQ24" s="613"/>
      <c r="BR24" s="613"/>
      <c r="BS24" s="613"/>
      <c r="BT24" s="613"/>
      <c r="BU24" s="613"/>
      <c r="BV24" s="613"/>
      <c r="BW24" s="613"/>
      <c r="BX24" s="632" t="s">
        <v>140</v>
      </c>
      <c r="BY24" s="633"/>
      <c r="BZ24" s="633"/>
      <c r="CA24" s="633"/>
      <c r="CB24" s="633"/>
      <c r="CC24" s="633"/>
      <c r="CD24" s="633"/>
      <c r="CE24" s="634"/>
      <c r="CF24" s="635" t="s">
        <v>126</v>
      </c>
      <c r="CG24" s="633"/>
      <c r="CH24" s="633"/>
      <c r="CI24" s="633"/>
      <c r="CJ24" s="633"/>
      <c r="CK24" s="633"/>
      <c r="CL24" s="633"/>
      <c r="CM24" s="633"/>
      <c r="CN24" s="633"/>
      <c r="CO24" s="633"/>
      <c r="CP24" s="633"/>
      <c r="CQ24" s="633"/>
      <c r="CR24" s="634"/>
      <c r="CS24" s="352"/>
      <c r="CT24" s="353"/>
      <c r="CU24" s="353"/>
      <c r="CV24" s="353"/>
      <c r="CW24" s="353"/>
      <c r="CX24" s="353"/>
      <c r="CY24" s="353"/>
      <c r="CZ24" s="353"/>
      <c r="DA24" s="353"/>
      <c r="DB24" s="353"/>
      <c r="DC24" s="353"/>
      <c r="DD24" s="353"/>
      <c r="DE24" s="354"/>
      <c r="DF24" s="636">
        <v>122831.54</v>
      </c>
      <c r="DG24" s="637"/>
      <c r="DH24" s="637"/>
      <c r="DI24" s="637"/>
      <c r="DJ24" s="637"/>
      <c r="DK24" s="637"/>
      <c r="DL24" s="637"/>
      <c r="DM24" s="637"/>
      <c r="DN24" s="637"/>
      <c r="DO24" s="637"/>
      <c r="DP24" s="637"/>
      <c r="DQ24" s="637"/>
      <c r="DR24" s="638"/>
      <c r="DS24" s="646"/>
      <c r="DT24" s="647"/>
      <c r="DU24" s="647"/>
      <c r="DV24" s="647"/>
      <c r="DW24" s="647"/>
      <c r="DX24" s="647"/>
      <c r="DY24" s="647"/>
      <c r="DZ24" s="647"/>
      <c r="EA24" s="647"/>
      <c r="EB24" s="647"/>
      <c r="EC24" s="647"/>
      <c r="ED24" s="647"/>
      <c r="EE24" s="648"/>
      <c r="EF24" s="646"/>
      <c r="EG24" s="647"/>
      <c r="EH24" s="647"/>
      <c r="EI24" s="647"/>
      <c r="EJ24" s="647"/>
      <c r="EK24" s="647"/>
      <c r="EL24" s="647"/>
      <c r="EM24" s="647"/>
      <c r="EN24" s="647"/>
      <c r="EO24" s="647"/>
      <c r="EP24" s="647"/>
      <c r="EQ24" s="647"/>
      <c r="ER24" s="648"/>
      <c r="ES24" s="349"/>
      <c r="ET24" s="350"/>
      <c r="EU24" s="350"/>
      <c r="EV24" s="350"/>
      <c r="EW24" s="350"/>
      <c r="EX24" s="350"/>
      <c r="EY24" s="350"/>
      <c r="EZ24" s="350"/>
      <c r="FA24" s="350"/>
      <c r="FB24" s="350"/>
      <c r="FC24" s="350"/>
      <c r="FD24" s="350"/>
      <c r="FE24" s="351"/>
    </row>
    <row r="25" spans="1:161" s="358" customFormat="1" x14ac:dyDescent="0.2">
      <c r="A25" s="659" t="s">
        <v>141</v>
      </c>
      <c r="B25" s="660"/>
      <c r="C25" s="660"/>
      <c r="D25" s="660"/>
      <c r="E25" s="660"/>
      <c r="F25" s="660"/>
      <c r="G25" s="660"/>
      <c r="H25" s="660"/>
      <c r="I25" s="660"/>
      <c r="J25" s="660"/>
      <c r="K25" s="660"/>
      <c r="L25" s="660"/>
      <c r="M25" s="660"/>
      <c r="N25" s="660"/>
      <c r="O25" s="660"/>
      <c r="P25" s="660"/>
      <c r="Q25" s="660"/>
      <c r="R25" s="660"/>
      <c r="S25" s="660"/>
      <c r="T25" s="660"/>
      <c r="U25" s="660"/>
      <c r="V25" s="660"/>
      <c r="W25" s="660"/>
      <c r="X25" s="660"/>
      <c r="Y25" s="660"/>
      <c r="Z25" s="660"/>
      <c r="AA25" s="660"/>
      <c r="AB25" s="660"/>
      <c r="AC25" s="660"/>
      <c r="AD25" s="660"/>
      <c r="AE25" s="660"/>
      <c r="AF25" s="660"/>
      <c r="AG25" s="660"/>
      <c r="AH25" s="660"/>
      <c r="AI25" s="660"/>
      <c r="AJ25" s="660"/>
      <c r="AK25" s="660"/>
      <c r="AL25" s="660"/>
      <c r="AM25" s="660"/>
      <c r="AN25" s="660"/>
      <c r="AO25" s="660"/>
      <c r="AP25" s="660"/>
      <c r="AQ25" s="660"/>
      <c r="AR25" s="660"/>
      <c r="AS25" s="660"/>
      <c r="AT25" s="660"/>
      <c r="AU25" s="660"/>
      <c r="AV25" s="660"/>
      <c r="AW25" s="660"/>
      <c r="AX25" s="660"/>
      <c r="AY25" s="660"/>
      <c r="AZ25" s="660"/>
      <c r="BA25" s="660"/>
      <c r="BB25" s="660"/>
      <c r="BC25" s="660"/>
      <c r="BD25" s="660"/>
      <c r="BE25" s="660"/>
      <c r="BF25" s="660"/>
      <c r="BG25" s="660"/>
      <c r="BH25" s="660"/>
      <c r="BI25" s="660"/>
      <c r="BJ25" s="660"/>
      <c r="BK25" s="660"/>
      <c r="BL25" s="660"/>
      <c r="BM25" s="660"/>
      <c r="BN25" s="660"/>
      <c r="BO25" s="660"/>
      <c r="BP25" s="660"/>
      <c r="BQ25" s="660"/>
      <c r="BR25" s="660"/>
      <c r="BS25" s="660"/>
      <c r="BT25" s="660"/>
      <c r="BU25" s="660"/>
      <c r="BV25" s="660"/>
      <c r="BW25" s="661"/>
      <c r="BX25" s="615" t="s">
        <v>142</v>
      </c>
      <c r="BY25" s="616"/>
      <c r="BZ25" s="616"/>
      <c r="CA25" s="616"/>
      <c r="CB25" s="616"/>
      <c r="CC25" s="616"/>
      <c r="CD25" s="616"/>
      <c r="CE25" s="617"/>
      <c r="CF25" s="618" t="s">
        <v>143</v>
      </c>
      <c r="CG25" s="616"/>
      <c r="CH25" s="616"/>
      <c r="CI25" s="616"/>
      <c r="CJ25" s="616"/>
      <c r="CK25" s="616"/>
      <c r="CL25" s="616"/>
      <c r="CM25" s="616"/>
      <c r="CN25" s="616"/>
      <c r="CO25" s="616"/>
      <c r="CP25" s="616"/>
      <c r="CQ25" s="616"/>
      <c r="CR25" s="617"/>
      <c r="CS25" s="646"/>
      <c r="CT25" s="647"/>
      <c r="CU25" s="647"/>
      <c r="CV25" s="647"/>
      <c r="CW25" s="647"/>
      <c r="CX25" s="647"/>
      <c r="CY25" s="647"/>
      <c r="CZ25" s="647"/>
      <c r="DA25" s="647"/>
      <c r="DB25" s="647"/>
      <c r="DC25" s="647"/>
      <c r="DD25" s="647"/>
      <c r="DE25" s="648"/>
      <c r="DF25" s="636"/>
      <c r="DG25" s="637"/>
      <c r="DH25" s="637"/>
      <c r="DI25" s="637"/>
      <c r="DJ25" s="637"/>
      <c r="DK25" s="637"/>
      <c r="DL25" s="637"/>
      <c r="DM25" s="637"/>
      <c r="DN25" s="637"/>
      <c r="DO25" s="637"/>
      <c r="DP25" s="637"/>
      <c r="DQ25" s="637"/>
      <c r="DR25" s="638"/>
      <c r="DS25" s="649"/>
      <c r="DT25" s="650"/>
      <c r="DU25" s="650"/>
      <c r="DV25" s="650"/>
      <c r="DW25" s="650"/>
      <c r="DX25" s="650"/>
      <c r="DY25" s="650"/>
      <c r="DZ25" s="650"/>
      <c r="EA25" s="650"/>
      <c r="EB25" s="650"/>
      <c r="EC25" s="650"/>
      <c r="ED25" s="650"/>
      <c r="EE25" s="651"/>
      <c r="EF25" s="649"/>
      <c r="EG25" s="650"/>
      <c r="EH25" s="650"/>
      <c r="EI25" s="650"/>
      <c r="EJ25" s="650"/>
      <c r="EK25" s="650"/>
      <c r="EL25" s="650"/>
      <c r="EM25" s="650"/>
      <c r="EN25" s="650"/>
      <c r="EO25" s="650"/>
      <c r="EP25" s="650"/>
      <c r="EQ25" s="650"/>
      <c r="ER25" s="651"/>
      <c r="ES25" s="626"/>
      <c r="ET25" s="627"/>
      <c r="EU25" s="627"/>
      <c r="EV25" s="627"/>
      <c r="EW25" s="627"/>
      <c r="EX25" s="627"/>
      <c r="EY25" s="627"/>
      <c r="EZ25" s="627"/>
      <c r="FA25" s="627"/>
      <c r="FB25" s="627"/>
      <c r="FC25" s="627"/>
      <c r="FD25" s="627"/>
      <c r="FE25" s="628"/>
    </row>
    <row r="26" spans="1:161" s="358" customFormat="1" x14ac:dyDescent="0.2">
      <c r="A26" s="652" t="s">
        <v>6</v>
      </c>
      <c r="B26" s="652"/>
      <c r="C26" s="652"/>
      <c r="D26" s="652"/>
      <c r="E26" s="652"/>
      <c r="F26" s="652"/>
      <c r="G26" s="652"/>
      <c r="H26" s="652"/>
      <c r="I26" s="652"/>
      <c r="J26" s="652"/>
      <c r="K26" s="652"/>
      <c r="L26" s="652"/>
      <c r="M26" s="652"/>
      <c r="N26" s="652"/>
      <c r="O26" s="652"/>
      <c r="P26" s="652"/>
      <c r="Q26" s="652"/>
      <c r="R26" s="652"/>
      <c r="S26" s="652"/>
      <c r="T26" s="652"/>
      <c r="U26" s="652"/>
      <c r="V26" s="652"/>
      <c r="W26" s="652"/>
      <c r="X26" s="652"/>
      <c r="Y26" s="652"/>
      <c r="Z26" s="652"/>
      <c r="AA26" s="652"/>
      <c r="AB26" s="652"/>
      <c r="AC26" s="652"/>
      <c r="AD26" s="652"/>
      <c r="AE26" s="652"/>
      <c r="AF26" s="652"/>
      <c r="AG26" s="652"/>
      <c r="AH26" s="652"/>
      <c r="AI26" s="652"/>
      <c r="AJ26" s="652"/>
      <c r="AK26" s="652"/>
      <c r="AL26" s="652"/>
      <c r="AM26" s="652"/>
      <c r="AN26" s="652"/>
      <c r="AO26" s="652"/>
      <c r="AP26" s="652"/>
      <c r="AQ26" s="652"/>
      <c r="AR26" s="652"/>
      <c r="AS26" s="652"/>
      <c r="AT26" s="652"/>
      <c r="AU26" s="652"/>
      <c r="AV26" s="652"/>
      <c r="AW26" s="652"/>
      <c r="AX26" s="652"/>
      <c r="AY26" s="652"/>
      <c r="AZ26" s="652"/>
      <c r="BA26" s="652"/>
      <c r="BB26" s="652"/>
      <c r="BC26" s="652"/>
      <c r="BD26" s="652"/>
      <c r="BE26" s="652"/>
      <c r="BF26" s="652"/>
      <c r="BG26" s="652"/>
      <c r="BH26" s="652"/>
      <c r="BI26" s="652"/>
      <c r="BJ26" s="652"/>
      <c r="BK26" s="652"/>
      <c r="BL26" s="652"/>
      <c r="BM26" s="652"/>
      <c r="BN26" s="652"/>
      <c r="BO26" s="652"/>
      <c r="BP26" s="652"/>
      <c r="BQ26" s="652"/>
      <c r="BR26" s="652"/>
      <c r="BS26" s="652"/>
      <c r="BT26" s="652"/>
      <c r="BU26" s="652"/>
      <c r="BV26" s="652"/>
      <c r="BW26" s="652"/>
      <c r="BX26" s="542" t="s">
        <v>144</v>
      </c>
      <c r="BY26" s="543"/>
      <c r="BZ26" s="543"/>
      <c r="CA26" s="543"/>
      <c r="CB26" s="543"/>
      <c r="CC26" s="543"/>
      <c r="CD26" s="543"/>
      <c r="CE26" s="544"/>
      <c r="CF26" s="605" t="s">
        <v>143</v>
      </c>
      <c r="CG26" s="543"/>
      <c r="CH26" s="543"/>
      <c r="CI26" s="543"/>
      <c r="CJ26" s="543"/>
      <c r="CK26" s="543"/>
      <c r="CL26" s="543"/>
      <c r="CM26" s="543"/>
      <c r="CN26" s="543"/>
      <c r="CO26" s="543"/>
      <c r="CP26" s="543"/>
      <c r="CQ26" s="543"/>
      <c r="CR26" s="544"/>
      <c r="CS26" s="653"/>
      <c r="CT26" s="654"/>
      <c r="CU26" s="654"/>
      <c r="CV26" s="654"/>
      <c r="CW26" s="654"/>
      <c r="CX26" s="654"/>
      <c r="CY26" s="654"/>
      <c r="CZ26" s="654"/>
      <c r="DA26" s="654"/>
      <c r="DB26" s="654"/>
      <c r="DC26" s="654"/>
      <c r="DD26" s="654"/>
      <c r="DE26" s="655"/>
      <c r="DF26" s="656"/>
      <c r="DG26" s="657"/>
      <c r="DH26" s="657"/>
      <c r="DI26" s="657"/>
      <c r="DJ26" s="657"/>
      <c r="DK26" s="657"/>
      <c r="DL26" s="657"/>
      <c r="DM26" s="657"/>
      <c r="DN26" s="657"/>
      <c r="DO26" s="657"/>
      <c r="DP26" s="657"/>
      <c r="DQ26" s="657"/>
      <c r="DR26" s="658"/>
      <c r="DS26" s="653"/>
      <c r="DT26" s="654"/>
      <c r="DU26" s="654"/>
      <c r="DV26" s="654"/>
      <c r="DW26" s="654"/>
      <c r="DX26" s="654"/>
      <c r="DY26" s="654"/>
      <c r="DZ26" s="654"/>
      <c r="EA26" s="654"/>
      <c r="EB26" s="654"/>
      <c r="EC26" s="654"/>
      <c r="ED26" s="654"/>
      <c r="EE26" s="655"/>
      <c r="EF26" s="653"/>
      <c r="EG26" s="654"/>
      <c r="EH26" s="654"/>
      <c r="EI26" s="654"/>
      <c r="EJ26" s="654"/>
      <c r="EK26" s="654"/>
      <c r="EL26" s="654"/>
      <c r="EM26" s="654"/>
      <c r="EN26" s="654"/>
      <c r="EO26" s="654"/>
      <c r="EP26" s="654"/>
      <c r="EQ26" s="654"/>
      <c r="ER26" s="655"/>
      <c r="ES26" s="548"/>
      <c r="ET26" s="549"/>
      <c r="EU26" s="549"/>
      <c r="EV26" s="549"/>
      <c r="EW26" s="549"/>
      <c r="EX26" s="549"/>
      <c r="EY26" s="549"/>
      <c r="EZ26" s="549"/>
      <c r="FA26" s="549"/>
      <c r="FB26" s="549"/>
      <c r="FC26" s="549"/>
      <c r="FD26" s="549"/>
      <c r="FE26" s="550"/>
    </row>
    <row r="27" spans="1:161" s="358" customFormat="1" x14ac:dyDescent="0.2">
      <c r="A27" s="659" t="s">
        <v>145</v>
      </c>
      <c r="B27" s="660"/>
      <c r="C27" s="660"/>
      <c r="D27" s="660"/>
      <c r="E27" s="660"/>
      <c r="F27" s="660"/>
      <c r="G27" s="660"/>
      <c r="H27" s="660"/>
      <c r="I27" s="660"/>
      <c r="J27" s="660"/>
      <c r="K27" s="660"/>
      <c r="L27" s="660"/>
      <c r="M27" s="660"/>
      <c r="N27" s="660"/>
      <c r="O27" s="660"/>
      <c r="P27" s="660"/>
      <c r="Q27" s="660"/>
      <c r="R27" s="660"/>
      <c r="S27" s="660"/>
      <c r="T27" s="660"/>
      <c r="U27" s="660"/>
      <c r="V27" s="660"/>
      <c r="W27" s="660"/>
      <c r="X27" s="660"/>
      <c r="Y27" s="660"/>
      <c r="Z27" s="660"/>
      <c r="AA27" s="660"/>
      <c r="AB27" s="660"/>
      <c r="AC27" s="660"/>
      <c r="AD27" s="660"/>
      <c r="AE27" s="660"/>
      <c r="AF27" s="660"/>
      <c r="AG27" s="660"/>
      <c r="AH27" s="660"/>
      <c r="AI27" s="660"/>
      <c r="AJ27" s="660"/>
      <c r="AK27" s="660"/>
      <c r="AL27" s="660"/>
      <c r="AM27" s="660"/>
      <c r="AN27" s="660"/>
      <c r="AO27" s="660"/>
      <c r="AP27" s="660"/>
      <c r="AQ27" s="660"/>
      <c r="AR27" s="660"/>
      <c r="AS27" s="660"/>
      <c r="AT27" s="660"/>
      <c r="AU27" s="660"/>
      <c r="AV27" s="660"/>
      <c r="AW27" s="660"/>
      <c r="AX27" s="660"/>
      <c r="AY27" s="660"/>
      <c r="AZ27" s="660"/>
      <c r="BA27" s="660"/>
      <c r="BB27" s="660"/>
      <c r="BC27" s="660"/>
      <c r="BD27" s="660"/>
      <c r="BE27" s="660"/>
      <c r="BF27" s="660"/>
      <c r="BG27" s="660"/>
      <c r="BH27" s="660"/>
      <c r="BI27" s="660"/>
      <c r="BJ27" s="660"/>
      <c r="BK27" s="660"/>
      <c r="BL27" s="660"/>
      <c r="BM27" s="660"/>
      <c r="BN27" s="660"/>
      <c r="BO27" s="660"/>
      <c r="BP27" s="660"/>
      <c r="BQ27" s="660"/>
      <c r="BR27" s="660"/>
      <c r="BS27" s="660"/>
      <c r="BT27" s="660"/>
      <c r="BU27" s="660"/>
      <c r="BV27" s="660"/>
      <c r="BW27" s="661"/>
      <c r="BX27" s="615" t="s">
        <v>146</v>
      </c>
      <c r="BY27" s="616"/>
      <c r="BZ27" s="616"/>
      <c r="CA27" s="616"/>
      <c r="CB27" s="616"/>
      <c r="CC27" s="616"/>
      <c r="CD27" s="616"/>
      <c r="CE27" s="617"/>
      <c r="CF27" s="618" t="s">
        <v>147</v>
      </c>
      <c r="CG27" s="616"/>
      <c r="CH27" s="616"/>
      <c r="CI27" s="616"/>
      <c r="CJ27" s="616"/>
      <c r="CK27" s="616"/>
      <c r="CL27" s="616"/>
      <c r="CM27" s="616"/>
      <c r="CN27" s="616"/>
      <c r="CO27" s="616"/>
      <c r="CP27" s="616"/>
      <c r="CQ27" s="616"/>
      <c r="CR27" s="617"/>
      <c r="CS27" s="619" t="s">
        <v>365</v>
      </c>
      <c r="CT27" s="619"/>
      <c r="CU27" s="619"/>
      <c r="CV27" s="619"/>
      <c r="CW27" s="619"/>
      <c r="CX27" s="619"/>
      <c r="CY27" s="619"/>
      <c r="CZ27" s="619"/>
      <c r="DA27" s="619"/>
      <c r="DB27" s="619"/>
      <c r="DC27" s="619"/>
      <c r="DD27" s="619"/>
      <c r="DE27" s="619"/>
      <c r="DF27" s="639">
        <f>DF28+DF30</f>
        <v>0</v>
      </c>
      <c r="DG27" s="640"/>
      <c r="DH27" s="640"/>
      <c r="DI27" s="640"/>
      <c r="DJ27" s="640"/>
      <c r="DK27" s="640"/>
      <c r="DL27" s="640"/>
      <c r="DM27" s="640"/>
      <c r="DN27" s="640"/>
      <c r="DO27" s="640"/>
      <c r="DP27" s="640"/>
      <c r="DQ27" s="640"/>
      <c r="DR27" s="641"/>
      <c r="DS27" s="639">
        <f t="shared" ref="DS27" si="4">DS28</f>
        <v>0</v>
      </c>
      <c r="DT27" s="640"/>
      <c r="DU27" s="640"/>
      <c r="DV27" s="640"/>
      <c r="DW27" s="640"/>
      <c r="DX27" s="640"/>
      <c r="DY27" s="640"/>
      <c r="DZ27" s="640"/>
      <c r="EA27" s="640"/>
      <c r="EB27" s="640"/>
      <c r="EC27" s="640"/>
      <c r="ED27" s="640"/>
      <c r="EE27" s="641"/>
      <c r="EF27" s="639">
        <f t="shared" ref="EF27" si="5">EF28</f>
        <v>0</v>
      </c>
      <c r="EG27" s="640"/>
      <c r="EH27" s="640"/>
      <c r="EI27" s="640"/>
      <c r="EJ27" s="640"/>
      <c r="EK27" s="640"/>
      <c r="EL27" s="640"/>
      <c r="EM27" s="640"/>
      <c r="EN27" s="640"/>
      <c r="EO27" s="640"/>
      <c r="EP27" s="640"/>
      <c r="EQ27" s="640"/>
      <c r="ER27" s="641"/>
      <c r="ES27" s="626"/>
      <c r="ET27" s="627"/>
      <c r="EU27" s="627"/>
      <c r="EV27" s="627"/>
      <c r="EW27" s="627"/>
      <c r="EX27" s="627"/>
      <c r="EY27" s="627"/>
      <c r="EZ27" s="627"/>
      <c r="FA27" s="627"/>
      <c r="FB27" s="627"/>
      <c r="FC27" s="627"/>
      <c r="FD27" s="627"/>
      <c r="FE27" s="628"/>
    </row>
    <row r="28" spans="1:161" s="358" customFormat="1" x14ac:dyDescent="0.2">
      <c r="A28" s="652" t="s">
        <v>6</v>
      </c>
      <c r="B28" s="652"/>
      <c r="C28" s="652"/>
      <c r="D28" s="652"/>
      <c r="E28" s="652"/>
      <c r="F28" s="652"/>
      <c r="G28" s="652"/>
      <c r="H28" s="652"/>
      <c r="I28" s="652"/>
      <c r="J28" s="652"/>
      <c r="K28" s="652"/>
      <c r="L28" s="652"/>
      <c r="M28" s="652"/>
      <c r="N28" s="652"/>
      <c r="O28" s="652"/>
      <c r="P28" s="652"/>
      <c r="Q28" s="652"/>
      <c r="R28" s="652"/>
      <c r="S28" s="652"/>
      <c r="T28" s="652"/>
      <c r="U28" s="652"/>
      <c r="V28" s="652"/>
      <c r="W28" s="652"/>
      <c r="X28" s="652"/>
      <c r="Y28" s="652"/>
      <c r="Z28" s="652"/>
      <c r="AA28" s="652"/>
      <c r="AB28" s="652"/>
      <c r="AC28" s="652"/>
      <c r="AD28" s="652"/>
      <c r="AE28" s="652"/>
      <c r="AF28" s="652"/>
      <c r="AG28" s="652"/>
      <c r="AH28" s="652"/>
      <c r="AI28" s="652"/>
      <c r="AJ28" s="652"/>
      <c r="AK28" s="652"/>
      <c r="AL28" s="652"/>
      <c r="AM28" s="652"/>
      <c r="AN28" s="652"/>
      <c r="AO28" s="652"/>
      <c r="AP28" s="652"/>
      <c r="AQ28" s="652"/>
      <c r="AR28" s="652"/>
      <c r="AS28" s="652"/>
      <c r="AT28" s="652"/>
      <c r="AU28" s="652"/>
      <c r="AV28" s="652"/>
      <c r="AW28" s="652"/>
      <c r="AX28" s="652"/>
      <c r="AY28" s="652"/>
      <c r="AZ28" s="652"/>
      <c r="BA28" s="652"/>
      <c r="BB28" s="652"/>
      <c r="BC28" s="652"/>
      <c r="BD28" s="652"/>
      <c r="BE28" s="652"/>
      <c r="BF28" s="652"/>
      <c r="BG28" s="652"/>
      <c r="BH28" s="652"/>
      <c r="BI28" s="652"/>
      <c r="BJ28" s="652"/>
      <c r="BK28" s="652"/>
      <c r="BL28" s="652"/>
      <c r="BM28" s="652"/>
      <c r="BN28" s="652"/>
      <c r="BO28" s="652"/>
      <c r="BP28" s="652"/>
      <c r="BQ28" s="652"/>
      <c r="BR28" s="652"/>
      <c r="BS28" s="652"/>
      <c r="BT28" s="652"/>
      <c r="BU28" s="652"/>
      <c r="BV28" s="652"/>
      <c r="BW28" s="652"/>
      <c r="BX28" s="542" t="s">
        <v>366</v>
      </c>
      <c r="BY28" s="543"/>
      <c r="BZ28" s="543"/>
      <c r="CA28" s="543"/>
      <c r="CB28" s="543"/>
      <c r="CC28" s="543"/>
      <c r="CD28" s="543"/>
      <c r="CE28" s="544"/>
      <c r="CF28" s="605"/>
      <c r="CG28" s="543"/>
      <c r="CH28" s="543"/>
      <c r="CI28" s="543"/>
      <c r="CJ28" s="543"/>
      <c r="CK28" s="543"/>
      <c r="CL28" s="543"/>
      <c r="CM28" s="543"/>
      <c r="CN28" s="543"/>
      <c r="CO28" s="543"/>
      <c r="CP28" s="543"/>
      <c r="CQ28" s="543"/>
      <c r="CR28" s="544"/>
      <c r="CS28" s="662" t="s">
        <v>365</v>
      </c>
      <c r="CT28" s="662"/>
      <c r="CU28" s="662"/>
      <c r="CV28" s="662"/>
      <c r="CW28" s="662"/>
      <c r="CX28" s="662"/>
      <c r="CY28" s="662"/>
      <c r="CZ28" s="662"/>
      <c r="DA28" s="662"/>
      <c r="DB28" s="662"/>
      <c r="DC28" s="662"/>
      <c r="DD28" s="662"/>
      <c r="DE28" s="662"/>
      <c r="DF28" s="580"/>
      <c r="DG28" s="581"/>
      <c r="DH28" s="581"/>
      <c r="DI28" s="581"/>
      <c r="DJ28" s="581"/>
      <c r="DK28" s="581"/>
      <c r="DL28" s="581"/>
      <c r="DM28" s="581"/>
      <c r="DN28" s="581"/>
      <c r="DO28" s="581"/>
      <c r="DP28" s="581"/>
      <c r="DQ28" s="581"/>
      <c r="DR28" s="582"/>
      <c r="DS28" s="580">
        <f>DF28</f>
        <v>0</v>
      </c>
      <c r="DT28" s="581"/>
      <c r="DU28" s="581"/>
      <c r="DV28" s="581"/>
      <c r="DW28" s="581"/>
      <c r="DX28" s="581"/>
      <c r="DY28" s="581"/>
      <c r="DZ28" s="581"/>
      <c r="EA28" s="581"/>
      <c r="EB28" s="581"/>
      <c r="EC28" s="581"/>
      <c r="ED28" s="581"/>
      <c r="EE28" s="582"/>
      <c r="EF28" s="580">
        <f>DS28</f>
        <v>0</v>
      </c>
      <c r="EG28" s="581"/>
      <c r="EH28" s="581"/>
      <c r="EI28" s="581"/>
      <c r="EJ28" s="581"/>
      <c r="EK28" s="581"/>
      <c r="EL28" s="581"/>
      <c r="EM28" s="581"/>
      <c r="EN28" s="581"/>
      <c r="EO28" s="581"/>
      <c r="EP28" s="581"/>
      <c r="EQ28" s="581"/>
      <c r="ER28" s="582"/>
      <c r="ES28" s="548"/>
      <c r="ET28" s="549"/>
      <c r="EU28" s="549"/>
      <c r="EV28" s="549"/>
      <c r="EW28" s="549"/>
      <c r="EX28" s="549"/>
      <c r="EY28" s="549"/>
      <c r="EZ28" s="549"/>
      <c r="FA28" s="549"/>
      <c r="FB28" s="549"/>
      <c r="FC28" s="549"/>
      <c r="FD28" s="549"/>
      <c r="FE28" s="550"/>
    </row>
    <row r="29" spans="1:161" s="358" customFormat="1" x14ac:dyDescent="0.2">
      <c r="A29" s="660" t="s">
        <v>148</v>
      </c>
      <c r="B29" s="660"/>
      <c r="C29" s="660"/>
      <c r="D29" s="660"/>
      <c r="E29" s="660"/>
      <c r="F29" s="660"/>
      <c r="G29" s="660"/>
      <c r="H29" s="660"/>
      <c r="I29" s="660"/>
      <c r="J29" s="660"/>
      <c r="K29" s="660"/>
      <c r="L29" s="660"/>
      <c r="M29" s="660"/>
      <c r="N29" s="660"/>
      <c r="O29" s="660"/>
      <c r="P29" s="660"/>
      <c r="Q29" s="660"/>
      <c r="R29" s="660"/>
      <c r="S29" s="660"/>
      <c r="T29" s="660"/>
      <c r="U29" s="660"/>
      <c r="V29" s="660"/>
      <c r="W29" s="660"/>
      <c r="X29" s="660"/>
      <c r="Y29" s="660"/>
      <c r="Z29" s="660"/>
      <c r="AA29" s="660"/>
      <c r="AB29" s="660"/>
      <c r="AC29" s="660"/>
      <c r="AD29" s="660"/>
      <c r="AE29" s="660"/>
      <c r="AF29" s="660"/>
      <c r="AG29" s="660"/>
      <c r="AH29" s="660"/>
      <c r="AI29" s="660"/>
      <c r="AJ29" s="660"/>
      <c r="AK29" s="660"/>
      <c r="AL29" s="660"/>
      <c r="AM29" s="660"/>
      <c r="AN29" s="660"/>
      <c r="AO29" s="660"/>
      <c r="AP29" s="660"/>
      <c r="AQ29" s="660"/>
      <c r="AR29" s="660"/>
      <c r="AS29" s="660"/>
      <c r="AT29" s="660"/>
      <c r="AU29" s="660"/>
      <c r="AV29" s="660"/>
      <c r="AW29" s="660"/>
      <c r="AX29" s="660"/>
      <c r="AY29" s="660"/>
      <c r="AZ29" s="660"/>
      <c r="BA29" s="660"/>
      <c r="BB29" s="660"/>
      <c r="BC29" s="660"/>
      <c r="BD29" s="660"/>
      <c r="BE29" s="660"/>
      <c r="BF29" s="660"/>
      <c r="BG29" s="660"/>
      <c r="BH29" s="660"/>
      <c r="BI29" s="660"/>
      <c r="BJ29" s="660"/>
      <c r="BK29" s="660"/>
      <c r="BL29" s="660"/>
      <c r="BM29" s="660"/>
      <c r="BN29" s="660"/>
      <c r="BO29" s="660"/>
      <c r="BP29" s="660"/>
      <c r="BQ29" s="660"/>
      <c r="BR29" s="660"/>
      <c r="BS29" s="660"/>
      <c r="BT29" s="660"/>
      <c r="BU29" s="660"/>
      <c r="BV29" s="660"/>
      <c r="BW29" s="661"/>
      <c r="BX29" s="559"/>
      <c r="BY29" s="560"/>
      <c r="BZ29" s="560"/>
      <c r="CA29" s="560"/>
      <c r="CB29" s="560"/>
      <c r="CC29" s="560"/>
      <c r="CD29" s="560"/>
      <c r="CE29" s="561"/>
      <c r="CF29" s="562"/>
      <c r="CG29" s="560"/>
      <c r="CH29" s="560"/>
      <c r="CI29" s="560"/>
      <c r="CJ29" s="560"/>
      <c r="CK29" s="560"/>
      <c r="CL29" s="560"/>
      <c r="CM29" s="560"/>
      <c r="CN29" s="560"/>
      <c r="CO29" s="560"/>
      <c r="CP29" s="560"/>
      <c r="CQ29" s="560"/>
      <c r="CR29" s="561"/>
      <c r="CS29" s="662"/>
      <c r="CT29" s="662"/>
      <c r="CU29" s="662"/>
      <c r="CV29" s="662"/>
      <c r="CW29" s="662"/>
      <c r="CX29" s="662"/>
      <c r="CY29" s="662"/>
      <c r="CZ29" s="662"/>
      <c r="DA29" s="662"/>
      <c r="DB29" s="662"/>
      <c r="DC29" s="662"/>
      <c r="DD29" s="662"/>
      <c r="DE29" s="662"/>
      <c r="DF29" s="663"/>
      <c r="DG29" s="664"/>
      <c r="DH29" s="664"/>
      <c r="DI29" s="664"/>
      <c r="DJ29" s="664"/>
      <c r="DK29" s="664"/>
      <c r="DL29" s="664"/>
      <c r="DM29" s="664"/>
      <c r="DN29" s="664"/>
      <c r="DO29" s="664"/>
      <c r="DP29" s="664"/>
      <c r="DQ29" s="664"/>
      <c r="DR29" s="665"/>
      <c r="DS29" s="663"/>
      <c r="DT29" s="664"/>
      <c r="DU29" s="664"/>
      <c r="DV29" s="664"/>
      <c r="DW29" s="664"/>
      <c r="DX29" s="664"/>
      <c r="DY29" s="664"/>
      <c r="DZ29" s="664"/>
      <c r="EA29" s="664"/>
      <c r="EB29" s="664"/>
      <c r="EC29" s="664"/>
      <c r="ED29" s="664"/>
      <c r="EE29" s="665"/>
      <c r="EF29" s="663"/>
      <c r="EG29" s="664"/>
      <c r="EH29" s="664"/>
      <c r="EI29" s="664"/>
      <c r="EJ29" s="664"/>
      <c r="EK29" s="664"/>
      <c r="EL29" s="664"/>
      <c r="EM29" s="664"/>
      <c r="EN29" s="664"/>
      <c r="EO29" s="664"/>
      <c r="EP29" s="664"/>
      <c r="EQ29" s="664"/>
      <c r="ER29" s="665"/>
      <c r="ES29" s="569"/>
      <c r="ET29" s="570"/>
      <c r="EU29" s="570"/>
      <c r="EV29" s="570"/>
      <c r="EW29" s="570"/>
      <c r="EX29" s="570"/>
      <c r="EY29" s="570"/>
      <c r="EZ29" s="570"/>
      <c r="FA29" s="570"/>
      <c r="FB29" s="570"/>
      <c r="FC29" s="570"/>
      <c r="FD29" s="570"/>
      <c r="FE29" s="571"/>
    </row>
    <row r="30" spans="1:161" s="358" customFormat="1" x14ac:dyDescent="0.2">
      <c r="A30" s="613" t="s">
        <v>378</v>
      </c>
      <c r="B30" s="613"/>
      <c r="C30" s="613"/>
      <c r="D30" s="613"/>
      <c r="E30" s="613"/>
      <c r="F30" s="613"/>
      <c r="G30" s="613"/>
      <c r="H30" s="613"/>
      <c r="I30" s="613"/>
      <c r="J30" s="613"/>
      <c r="K30" s="613"/>
      <c r="L30" s="613"/>
      <c r="M30" s="613"/>
      <c r="N30" s="613"/>
      <c r="O30" s="613"/>
      <c r="P30" s="613"/>
      <c r="Q30" s="613"/>
      <c r="R30" s="613"/>
      <c r="S30" s="613"/>
      <c r="T30" s="613"/>
      <c r="U30" s="613"/>
      <c r="V30" s="613"/>
      <c r="W30" s="613"/>
      <c r="X30" s="613"/>
      <c r="Y30" s="613"/>
      <c r="Z30" s="613"/>
      <c r="AA30" s="613"/>
      <c r="AB30" s="613"/>
      <c r="AC30" s="613"/>
      <c r="AD30" s="613"/>
      <c r="AE30" s="613"/>
      <c r="AF30" s="613"/>
      <c r="AG30" s="613"/>
      <c r="AH30" s="613"/>
      <c r="AI30" s="613"/>
      <c r="AJ30" s="613"/>
      <c r="AK30" s="613"/>
      <c r="AL30" s="613"/>
      <c r="AM30" s="613"/>
      <c r="AN30" s="613"/>
      <c r="AO30" s="613"/>
      <c r="AP30" s="613"/>
      <c r="AQ30" s="613"/>
      <c r="AR30" s="613"/>
      <c r="AS30" s="613"/>
      <c r="AT30" s="613"/>
      <c r="AU30" s="613"/>
      <c r="AV30" s="613"/>
      <c r="AW30" s="613"/>
      <c r="AX30" s="613"/>
      <c r="AY30" s="613"/>
      <c r="AZ30" s="613"/>
      <c r="BA30" s="613"/>
      <c r="BB30" s="613"/>
      <c r="BC30" s="613"/>
      <c r="BD30" s="613"/>
      <c r="BE30" s="613"/>
      <c r="BF30" s="613"/>
      <c r="BG30" s="613"/>
      <c r="BH30" s="613"/>
      <c r="BI30" s="613"/>
      <c r="BJ30" s="613"/>
      <c r="BK30" s="613"/>
      <c r="BL30" s="613"/>
      <c r="BM30" s="613"/>
      <c r="BN30" s="613"/>
      <c r="BO30" s="613"/>
      <c r="BP30" s="613"/>
      <c r="BQ30" s="613"/>
      <c r="BR30" s="613"/>
      <c r="BS30" s="613"/>
      <c r="BT30" s="613"/>
      <c r="BU30" s="613"/>
      <c r="BV30" s="613"/>
      <c r="BW30" s="642"/>
      <c r="BX30" s="615" t="s">
        <v>405</v>
      </c>
      <c r="BY30" s="616"/>
      <c r="BZ30" s="616"/>
      <c r="CA30" s="616"/>
      <c r="CB30" s="616"/>
      <c r="CC30" s="616"/>
      <c r="CD30" s="616"/>
      <c r="CE30" s="617"/>
      <c r="CF30" s="618"/>
      <c r="CG30" s="616"/>
      <c r="CH30" s="616"/>
      <c r="CI30" s="616"/>
      <c r="CJ30" s="616"/>
      <c r="CK30" s="616"/>
      <c r="CL30" s="616"/>
      <c r="CM30" s="616"/>
      <c r="CN30" s="616"/>
      <c r="CO30" s="616"/>
      <c r="CP30" s="616"/>
      <c r="CQ30" s="347"/>
      <c r="CR30" s="348"/>
      <c r="CS30" s="643" t="s">
        <v>365</v>
      </c>
      <c r="CT30" s="644"/>
      <c r="CU30" s="644"/>
      <c r="CV30" s="644"/>
      <c r="CW30" s="644"/>
      <c r="CX30" s="644"/>
      <c r="CY30" s="644"/>
      <c r="CZ30" s="644"/>
      <c r="DA30" s="644"/>
      <c r="DB30" s="644"/>
      <c r="DC30" s="644"/>
      <c r="DD30" s="644"/>
      <c r="DE30" s="645"/>
      <c r="DF30" s="649"/>
      <c r="DG30" s="650"/>
      <c r="DH30" s="650"/>
      <c r="DI30" s="650"/>
      <c r="DJ30" s="650"/>
      <c r="DK30" s="650"/>
      <c r="DL30" s="650"/>
      <c r="DM30" s="650"/>
      <c r="DN30" s="650"/>
      <c r="DO30" s="650"/>
      <c r="DP30" s="650"/>
      <c r="DQ30" s="650"/>
      <c r="DR30" s="651"/>
      <c r="DS30" s="649"/>
      <c r="DT30" s="650"/>
      <c r="DU30" s="650"/>
      <c r="DV30" s="650"/>
      <c r="DW30" s="650"/>
      <c r="DX30" s="650"/>
      <c r="DY30" s="650"/>
      <c r="DZ30" s="650"/>
      <c r="EA30" s="650"/>
      <c r="EB30" s="650"/>
      <c r="EC30" s="650"/>
      <c r="ED30" s="650"/>
      <c r="EE30" s="651"/>
      <c r="EF30" s="649"/>
      <c r="EG30" s="650"/>
      <c r="EH30" s="650"/>
      <c r="EI30" s="650"/>
      <c r="EJ30" s="650"/>
      <c r="EK30" s="650"/>
      <c r="EL30" s="650"/>
      <c r="EM30" s="650"/>
      <c r="EN30" s="650"/>
      <c r="EO30" s="650"/>
      <c r="EP30" s="650"/>
      <c r="EQ30" s="650"/>
      <c r="ER30" s="651"/>
      <c r="ES30" s="355"/>
      <c r="ET30" s="356"/>
      <c r="EU30" s="356"/>
      <c r="EV30" s="356"/>
      <c r="EW30" s="356"/>
      <c r="EX30" s="356"/>
      <c r="EY30" s="356"/>
      <c r="EZ30" s="356"/>
      <c r="FA30" s="356"/>
      <c r="FB30" s="356"/>
      <c r="FC30" s="356"/>
      <c r="FD30" s="356"/>
      <c r="FE30" s="357"/>
    </row>
    <row r="31" spans="1:161" s="358" customFormat="1" x14ac:dyDescent="0.2">
      <c r="A31" s="659" t="s">
        <v>149</v>
      </c>
      <c r="B31" s="660"/>
      <c r="C31" s="660"/>
      <c r="D31" s="660"/>
      <c r="E31" s="660"/>
      <c r="F31" s="660"/>
      <c r="G31" s="660"/>
      <c r="H31" s="660"/>
      <c r="I31" s="660"/>
      <c r="J31" s="660"/>
      <c r="K31" s="660"/>
      <c r="L31" s="660"/>
      <c r="M31" s="660"/>
      <c r="N31" s="660"/>
      <c r="O31" s="660"/>
      <c r="P31" s="660"/>
      <c r="Q31" s="660"/>
      <c r="R31" s="660"/>
      <c r="S31" s="660"/>
      <c r="T31" s="660"/>
      <c r="U31" s="660"/>
      <c r="V31" s="660"/>
      <c r="W31" s="660"/>
      <c r="X31" s="660"/>
      <c r="Y31" s="660"/>
      <c r="Z31" s="660"/>
      <c r="AA31" s="660"/>
      <c r="AB31" s="660"/>
      <c r="AC31" s="660"/>
      <c r="AD31" s="660"/>
      <c r="AE31" s="660"/>
      <c r="AF31" s="660"/>
      <c r="AG31" s="660"/>
      <c r="AH31" s="660"/>
      <c r="AI31" s="660"/>
      <c r="AJ31" s="660"/>
      <c r="AK31" s="660"/>
      <c r="AL31" s="660"/>
      <c r="AM31" s="660"/>
      <c r="AN31" s="660"/>
      <c r="AO31" s="660"/>
      <c r="AP31" s="660"/>
      <c r="AQ31" s="660"/>
      <c r="AR31" s="660"/>
      <c r="AS31" s="660"/>
      <c r="AT31" s="660"/>
      <c r="AU31" s="660"/>
      <c r="AV31" s="660"/>
      <c r="AW31" s="660"/>
      <c r="AX31" s="660"/>
      <c r="AY31" s="660"/>
      <c r="AZ31" s="660"/>
      <c r="BA31" s="660"/>
      <c r="BB31" s="660"/>
      <c r="BC31" s="660"/>
      <c r="BD31" s="660"/>
      <c r="BE31" s="660"/>
      <c r="BF31" s="660"/>
      <c r="BG31" s="660"/>
      <c r="BH31" s="660"/>
      <c r="BI31" s="660"/>
      <c r="BJ31" s="660"/>
      <c r="BK31" s="660"/>
      <c r="BL31" s="660"/>
      <c r="BM31" s="660"/>
      <c r="BN31" s="660"/>
      <c r="BO31" s="660"/>
      <c r="BP31" s="660"/>
      <c r="BQ31" s="660"/>
      <c r="BR31" s="660"/>
      <c r="BS31" s="660"/>
      <c r="BT31" s="660"/>
      <c r="BU31" s="660"/>
      <c r="BV31" s="660"/>
      <c r="BW31" s="661"/>
      <c r="BX31" s="615" t="s">
        <v>150</v>
      </c>
      <c r="BY31" s="616"/>
      <c r="BZ31" s="616"/>
      <c r="CA31" s="616"/>
      <c r="CB31" s="616"/>
      <c r="CC31" s="616"/>
      <c r="CD31" s="616"/>
      <c r="CE31" s="617"/>
      <c r="CF31" s="618" t="s">
        <v>147</v>
      </c>
      <c r="CG31" s="616"/>
      <c r="CH31" s="616"/>
      <c r="CI31" s="616"/>
      <c r="CJ31" s="616"/>
      <c r="CK31" s="616"/>
      <c r="CL31" s="616"/>
      <c r="CM31" s="616"/>
      <c r="CN31" s="616"/>
      <c r="CO31" s="616"/>
      <c r="CP31" s="616"/>
      <c r="CQ31" s="616"/>
      <c r="CR31" s="617"/>
      <c r="CS31" s="643" t="s">
        <v>365</v>
      </c>
      <c r="CT31" s="644"/>
      <c r="CU31" s="644"/>
      <c r="CV31" s="644"/>
      <c r="CW31" s="644"/>
      <c r="CX31" s="644"/>
      <c r="CY31" s="644"/>
      <c r="CZ31" s="644"/>
      <c r="DA31" s="644"/>
      <c r="DB31" s="644"/>
      <c r="DC31" s="644"/>
      <c r="DD31" s="644"/>
      <c r="DE31" s="645"/>
      <c r="DF31" s="639">
        <f>DF32</f>
        <v>0</v>
      </c>
      <c r="DG31" s="640"/>
      <c r="DH31" s="640"/>
      <c r="DI31" s="640"/>
      <c r="DJ31" s="640"/>
      <c r="DK31" s="640"/>
      <c r="DL31" s="640"/>
      <c r="DM31" s="640"/>
      <c r="DN31" s="640"/>
      <c r="DO31" s="640"/>
      <c r="DP31" s="640"/>
      <c r="DQ31" s="640"/>
      <c r="DR31" s="641"/>
      <c r="DS31" s="639">
        <f>SUM(DS32:EE34)</f>
        <v>0</v>
      </c>
      <c r="DT31" s="640"/>
      <c r="DU31" s="640"/>
      <c r="DV31" s="640"/>
      <c r="DW31" s="640"/>
      <c r="DX31" s="640"/>
      <c r="DY31" s="640"/>
      <c r="DZ31" s="640"/>
      <c r="EA31" s="640"/>
      <c r="EB31" s="640"/>
      <c r="EC31" s="640"/>
      <c r="ED31" s="640"/>
      <c r="EE31" s="641"/>
      <c r="EF31" s="639">
        <f>SUM(EF32:ER34)</f>
        <v>0</v>
      </c>
      <c r="EG31" s="640"/>
      <c r="EH31" s="640"/>
      <c r="EI31" s="640"/>
      <c r="EJ31" s="640"/>
      <c r="EK31" s="640"/>
      <c r="EL31" s="640"/>
      <c r="EM31" s="640"/>
      <c r="EN31" s="640"/>
      <c r="EO31" s="640"/>
      <c r="EP31" s="640"/>
      <c r="EQ31" s="640"/>
      <c r="ER31" s="641"/>
      <c r="ES31" s="626"/>
      <c r="ET31" s="627"/>
      <c r="EU31" s="627"/>
      <c r="EV31" s="627"/>
      <c r="EW31" s="627"/>
      <c r="EX31" s="627"/>
      <c r="EY31" s="627"/>
      <c r="EZ31" s="627"/>
      <c r="FA31" s="627"/>
      <c r="FB31" s="627"/>
      <c r="FC31" s="627"/>
      <c r="FD31" s="627"/>
      <c r="FE31" s="628"/>
    </row>
    <row r="32" spans="1:161" s="358" customFormat="1" x14ac:dyDescent="0.2">
      <c r="A32" s="652" t="s">
        <v>6</v>
      </c>
      <c r="B32" s="652"/>
      <c r="C32" s="652"/>
      <c r="D32" s="652"/>
      <c r="E32" s="652"/>
      <c r="F32" s="652"/>
      <c r="G32" s="652"/>
      <c r="H32" s="652"/>
      <c r="I32" s="652"/>
      <c r="J32" s="652"/>
      <c r="K32" s="652"/>
      <c r="L32" s="652"/>
      <c r="M32" s="652"/>
      <c r="N32" s="652"/>
      <c r="O32" s="652"/>
      <c r="P32" s="652"/>
      <c r="Q32" s="652"/>
      <c r="R32" s="652"/>
      <c r="S32" s="652"/>
      <c r="T32" s="652"/>
      <c r="U32" s="652"/>
      <c r="V32" s="652"/>
      <c r="W32" s="652"/>
      <c r="X32" s="652"/>
      <c r="Y32" s="652"/>
      <c r="Z32" s="652"/>
      <c r="AA32" s="652"/>
      <c r="AB32" s="652"/>
      <c r="AC32" s="652"/>
      <c r="AD32" s="652"/>
      <c r="AE32" s="652"/>
      <c r="AF32" s="652"/>
      <c r="AG32" s="652"/>
      <c r="AH32" s="652"/>
      <c r="AI32" s="652"/>
      <c r="AJ32" s="652"/>
      <c r="AK32" s="652"/>
      <c r="AL32" s="652"/>
      <c r="AM32" s="652"/>
      <c r="AN32" s="652"/>
      <c r="AO32" s="652"/>
      <c r="AP32" s="652"/>
      <c r="AQ32" s="652"/>
      <c r="AR32" s="652"/>
      <c r="AS32" s="652"/>
      <c r="AT32" s="652"/>
      <c r="AU32" s="652"/>
      <c r="AV32" s="652"/>
      <c r="AW32" s="652"/>
      <c r="AX32" s="652"/>
      <c r="AY32" s="652"/>
      <c r="AZ32" s="652"/>
      <c r="BA32" s="652"/>
      <c r="BB32" s="652"/>
      <c r="BC32" s="652"/>
      <c r="BD32" s="652"/>
      <c r="BE32" s="652"/>
      <c r="BF32" s="652"/>
      <c r="BG32" s="652"/>
      <c r="BH32" s="652"/>
      <c r="BI32" s="652"/>
      <c r="BJ32" s="652"/>
      <c r="BK32" s="652"/>
      <c r="BL32" s="652"/>
      <c r="BM32" s="652"/>
      <c r="BN32" s="652"/>
      <c r="BO32" s="652"/>
      <c r="BP32" s="652"/>
      <c r="BQ32" s="652"/>
      <c r="BR32" s="652"/>
      <c r="BS32" s="652"/>
      <c r="BT32" s="652"/>
      <c r="BU32" s="652"/>
      <c r="BV32" s="652"/>
      <c r="BW32" s="652"/>
      <c r="BX32" s="542" t="s">
        <v>151</v>
      </c>
      <c r="BY32" s="543"/>
      <c r="BZ32" s="543"/>
      <c r="CA32" s="543"/>
      <c r="CB32" s="543"/>
      <c r="CC32" s="543"/>
      <c r="CD32" s="543"/>
      <c r="CE32" s="544"/>
      <c r="CF32" s="605" t="s">
        <v>147</v>
      </c>
      <c r="CG32" s="543"/>
      <c r="CH32" s="543"/>
      <c r="CI32" s="543"/>
      <c r="CJ32" s="543"/>
      <c r="CK32" s="543"/>
      <c r="CL32" s="543"/>
      <c r="CM32" s="543"/>
      <c r="CN32" s="543"/>
      <c r="CO32" s="543"/>
      <c r="CP32" s="543"/>
      <c r="CQ32" s="543"/>
      <c r="CR32" s="544"/>
      <c r="CS32" s="662" t="s">
        <v>365</v>
      </c>
      <c r="CT32" s="662"/>
      <c r="CU32" s="662"/>
      <c r="CV32" s="662"/>
      <c r="CW32" s="662"/>
      <c r="CX32" s="662"/>
      <c r="CY32" s="662"/>
      <c r="CZ32" s="662"/>
      <c r="DA32" s="662"/>
      <c r="DB32" s="662"/>
      <c r="DC32" s="662"/>
      <c r="DD32" s="662"/>
      <c r="DE32" s="662"/>
      <c r="DF32" s="656"/>
      <c r="DG32" s="657"/>
      <c r="DH32" s="657"/>
      <c r="DI32" s="657"/>
      <c r="DJ32" s="657"/>
      <c r="DK32" s="657"/>
      <c r="DL32" s="657"/>
      <c r="DM32" s="657"/>
      <c r="DN32" s="657"/>
      <c r="DO32" s="657"/>
      <c r="DP32" s="657"/>
      <c r="DQ32" s="657"/>
      <c r="DR32" s="658"/>
      <c r="DS32" s="580"/>
      <c r="DT32" s="581"/>
      <c r="DU32" s="581"/>
      <c r="DV32" s="581"/>
      <c r="DW32" s="581"/>
      <c r="DX32" s="581"/>
      <c r="DY32" s="581"/>
      <c r="DZ32" s="581"/>
      <c r="EA32" s="581"/>
      <c r="EB32" s="581"/>
      <c r="EC32" s="581"/>
      <c r="ED32" s="581"/>
      <c r="EE32" s="582"/>
      <c r="EF32" s="580"/>
      <c r="EG32" s="581"/>
      <c r="EH32" s="581"/>
      <c r="EI32" s="581"/>
      <c r="EJ32" s="581"/>
      <c r="EK32" s="581"/>
      <c r="EL32" s="581"/>
      <c r="EM32" s="581"/>
      <c r="EN32" s="581"/>
      <c r="EO32" s="581"/>
      <c r="EP32" s="581"/>
      <c r="EQ32" s="581"/>
      <c r="ER32" s="582"/>
      <c r="ES32" s="548"/>
      <c r="ET32" s="549"/>
      <c r="EU32" s="549"/>
      <c r="EV32" s="549"/>
      <c r="EW32" s="549"/>
      <c r="EX32" s="549"/>
      <c r="EY32" s="549"/>
      <c r="EZ32" s="549"/>
      <c r="FA32" s="549"/>
      <c r="FB32" s="549"/>
      <c r="FC32" s="549"/>
      <c r="FD32" s="549"/>
      <c r="FE32" s="550"/>
    </row>
    <row r="33" spans="1:172" x14ac:dyDescent="0.2">
      <c r="A33" s="660" t="s">
        <v>398</v>
      </c>
      <c r="B33" s="660"/>
      <c r="C33" s="660"/>
      <c r="D33" s="660"/>
      <c r="E33" s="660"/>
      <c r="F33" s="660"/>
      <c r="G33" s="660"/>
      <c r="H33" s="660"/>
      <c r="I33" s="660"/>
      <c r="J33" s="660"/>
      <c r="K33" s="660"/>
      <c r="L33" s="660"/>
      <c r="M33" s="660"/>
      <c r="N33" s="660"/>
      <c r="O33" s="660"/>
      <c r="P33" s="660"/>
      <c r="Q33" s="660"/>
      <c r="R33" s="660"/>
      <c r="S33" s="660"/>
      <c r="T33" s="660"/>
      <c r="U33" s="660"/>
      <c r="V33" s="660"/>
      <c r="W33" s="660"/>
      <c r="X33" s="660"/>
      <c r="Y33" s="660"/>
      <c r="Z33" s="660"/>
      <c r="AA33" s="660"/>
      <c r="AB33" s="660"/>
      <c r="AC33" s="660"/>
      <c r="AD33" s="660"/>
      <c r="AE33" s="660"/>
      <c r="AF33" s="660"/>
      <c r="AG33" s="660"/>
      <c r="AH33" s="660"/>
      <c r="AI33" s="660"/>
      <c r="AJ33" s="660"/>
      <c r="AK33" s="660"/>
      <c r="AL33" s="660"/>
      <c r="AM33" s="660"/>
      <c r="AN33" s="660"/>
      <c r="AO33" s="660"/>
      <c r="AP33" s="660"/>
      <c r="AQ33" s="660"/>
      <c r="AR33" s="660"/>
      <c r="AS33" s="660"/>
      <c r="AT33" s="660"/>
      <c r="AU33" s="660"/>
      <c r="AV33" s="660"/>
      <c r="AW33" s="660"/>
      <c r="AX33" s="660"/>
      <c r="AY33" s="660"/>
      <c r="AZ33" s="660"/>
      <c r="BA33" s="660"/>
      <c r="BB33" s="660"/>
      <c r="BC33" s="660"/>
      <c r="BD33" s="660"/>
      <c r="BE33" s="660"/>
      <c r="BF33" s="660"/>
      <c r="BG33" s="660"/>
      <c r="BH33" s="660"/>
      <c r="BI33" s="660"/>
      <c r="BJ33" s="660"/>
      <c r="BK33" s="660"/>
      <c r="BL33" s="660"/>
      <c r="BM33" s="660"/>
      <c r="BN33" s="660"/>
      <c r="BO33" s="660"/>
      <c r="BP33" s="660"/>
      <c r="BQ33" s="660"/>
      <c r="BR33" s="660"/>
      <c r="BS33" s="660"/>
      <c r="BT33" s="660"/>
      <c r="BU33" s="660"/>
      <c r="BV33" s="660"/>
      <c r="BW33" s="661"/>
      <c r="BX33" s="559"/>
      <c r="BY33" s="560"/>
      <c r="BZ33" s="560"/>
      <c r="CA33" s="560"/>
      <c r="CB33" s="560"/>
      <c r="CC33" s="560"/>
      <c r="CD33" s="560"/>
      <c r="CE33" s="561"/>
      <c r="CF33" s="562"/>
      <c r="CG33" s="560"/>
      <c r="CH33" s="560"/>
      <c r="CI33" s="560"/>
      <c r="CJ33" s="560"/>
      <c r="CK33" s="560"/>
      <c r="CL33" s="560"/>
      <c r="CM33" s="560"/>
      <c r="CN33" s="560"/>
      <c r="CO33" s="560"/>
      <c r="CP33" s="560"/>
      <c r="CQ33" s="560"/>
      <c r="CR33" s="561"/>
      <c r="CS33" s="662"/>
      <c r="CT33" s="662"/>
      <c r="CU33" s="662"/>
      <c r="CV33" s="662"/>
      <c r="CW33" s="662"/>
      <c r="CX33" s="662"/>
      <c r="CY33" s="662"/>
      <c r="CZ33" s="662"/>
      <c r="DA33" s="662"/>
      <c r="DB33" s="662"/>
      <c r="DC33" s="662"/>
      <c r="DD33" s="662"/>
      <c r="DE33" s="662"/>
      <c r="DF33" s="666"/>
      <c r="DG33" s="667"/>
      <c r="DH33" s="667"/>
      <c r="DI33" s="667"/>
      <c r="DJ33" s="667"/>
      <c r="DK33" s="667"/>
      <c r="DL33" s="667"/>
      <c r="DM33" s="667"/>
      <c r="DN33" s="667"/>
      <c r="DO33" s="667"/>
      <c r="DP33" s="667"/>
      <c r="DQ33" s="667"/>
      <c r="DR33" s="668"/>
      <c r="DS33" s="663"/>
      <c r="DT33" s="664"/>
      <c r="DU33" s="664"/>
      <c r="DV33" s="664"/>
      <c r="DW33" s="664"/>
      <c r="DX33" s="664"/>
      <c r="DY33" s="664"/>
      <c r="DZ33" s="664"/>
      <c r="EA33" s="664"/>
      <c r="EB33" s="664"/>
      <c r="EC33" s="664"/>
      <c r="ED33" s="664"/>
      <c r="EE33" s="665"/>
      <c r="EF33" s="663"/>
      <c r="EG33" s="664"/>
      <c r="EH33" s="664"/>
      <c r="EI33" s="664"/>
      <c r="EJ33" s="664"/>
      <c r="EK33" s="664"/>
      <c r="EL33" s="664"/>
      <c r="EM33" s="664"/>
      <c r="EN33" s="664"/>
      <c r="EO33" s="664"/>
      <c r="EP33" s="664"/>
      <c r="EQ33" s="664"/>
      <c r="ER33" s="665"/>
      <c r="ES33" s="569"/>
      <c r="ET33" s="570"/>
      <c r="EU33" s="570"/>
      <c r="EV33" s="570"/>
      <c r="EW33" s="570"/>
      <c r="EX33" s="570"/>
      <c r="EY33" s="570"/>
      <c r="EZ33" s="570"/>
      <c r="FA33" s="570"/>
      <c r="FB33" s="570"/>
      <c r="FC33" s="570"/>
      <c r="FD33" s="570"/>
      <c r="FE33" s="571"/>
      <c r="FN33" s="106">
        <f>DF32</f>
        <v>0</v>
      </c>
      <c r="FP33" s="106" t="e">
        <f>FN33-FN34</f>
        <v>#REF!</v>
      </c>
    </row>
    <row r="34" spans="1:172" x14ac:dyDescent="0.2">
      <c r="A34" s="659" t="s">
        <v>7</v>
      </c>
      <c r="B34" s="660"/>
      <c r="C34" s="660"/>
      <c r="D34" s="660"/>
      <c r="E34" s="660"/>
      <c r="F34" s="660"/>
      <c r="G34" s="660"/>
      <c r="H34" s="660"/>
      <c r="I34" s="660"/>
      <c r="J34" s="660"/>
      <c r="K34" s="660"/>
      <c r="L34" s="660"/>
      <c r="M34" s="660"/>
      <c r="N34" s="660"/>
      <c r="O34" s="660"/>
      <c r="P34" s="660"/>
      <c r="Q34" s="660"/>
      <c r="R34" s="660"/>
      <c r="S34" s="660"/>
      <c r="T34" s="660"/>
      <c r="U34" s="660"/>
      <c r="V34" s="660"/>
      <c r="W34" s="660"/>
      <c r="X34" s="660"/>
      <c r="Y34" s="660"/>
      <c r="Z34" s="660"/>
      <c r="AA34" s="660"/>
      <c r="AB34" s="660"/>
      <c r="AC34" s="660"/>
      <c r="AD34" s="660"/>
      <c r="AE34" s="660"/>
      <c r="AF34" s="660"/>
      <c r="AG34" s="660"/>
      <c r="AH34" s="660"/>
      <c r="AI34" s="660"/>
      <c r="AJ34" s="660"/>
      <c r="AK34" s="660"/>
      <c r="AL34" s="660"/>
      <c r="AM34" s="660"/>
      <c r="AN34" s="660"/>
      <c r="AO34" s="660"/>
      <c r="AP34" s="660"/>
      <c r="AQ34" s="660"/>
      <c r="AR34" s="660"/>
      <c r="AS34" s="660"/>
      <c r="AT34" s="660"/>
      <c r="AU34" s="660"/>
      <c r="AV34" s="660"/>
      <c r="AW34" s="660"/>
      <c r="AX34" s="660"/>
      <c r="AY34" s="660"/>
      <c r="AZ34" s="660"/>
      <c r="BA34" s="660"/>
      <c r="BB34" s="660"/>
      <c r="BC34" s="660"/>
      <c r="BD34" s="660"/>
      <c r="BE34" s="660"/>
      <c r="BF34" s="660"/>
      <c r="BG34" s="660"/>
      <c r="BH34" s="660"/>
      <c r="BI34" s="660"/>
      <c r="BJ34" s="660"/>
      <c r="BK34" s="660"/>
      <c r="BL34" s="660"/>
      <c r="BM34" s="660"/>
      <c r="BN34" s="660"/>
      <c r="BO34" s="660"/>
      <c r="BP34" s="660"/>
      <c r="BQ34" s="660"/>
      <c r="BR34" s="660"/>
      <c r="BS34" s="660"/>
      <c r="BT34" s="660"/>
      <c r="BU34" s="660"/>
      <c r="BV34" s="660"/>
      <c r="BW34" s="661"/>
      <c r="BX34" s="615" t="s">
        <v>152</v>
      </c>
      <c r="BY34" s="616"/>
      <c r="BZ34" s="616"/>
      <c r="CA34" s="616"/>
      <c r="CB34" s="616"/>
      <c r="CC34" s="616"/>
      <c r="CD34" s="616"/>
      <c r="CE34" s="617"/>
      <c r="CF34" s="618" t="s">
        <v>147</v>
      </c>
      <c r="CG34" s="616"/>
      <c r="CH34" s="616"/>
      <c r="CI34" s="616"/>
      <c r="CJ34" s="616"/>
      <c r="CK34" s="616"/>
      <c r="CL34" s="616"/>
      <c r="CM34" s="616"/>
      <c r="CN34" s="616"/>
      <c r="CO34" s="616"/>
      <c r="CP34" s="616"/>
      <c r="CQ34" s="616"/>
      <c r="CR34" s="617"/>
      <c r="CS34" s="673" t="s">
        <v>365</v>
      </c>
      <c r="CT34" s="673"/>
      <c r="CU34" s="673"/>
      <c r="CV34" s="673"/>
      <c r="CW34" s="673"/>
      <c r="CX34" s="673"/>
      <c r="CY34" s="673"/>
      <c r="CZ34" s="673"/>
      <c r="DA34" s="673"/>
      <c r="DB34" s="673"/>
      <c r="DC34" s="673"/>
      <c r="DD34" s="673"/>
      <c r="DE34" s="673"/>
      <c r="DF34" s="669"/>
      <c r="DG34" s="670"/>
      <c r="DH34" s="670"/>
      <c r="DI34" s="670"/>
      <c r="DJ34" s="670"/>
      <c r="DK34" s="670"/>
      <c r="DL34" s="670"/>
      <c r="DM34" s="670"/>
      <c r="DN34" s="670"/>
      <c r="DO34" s="670"/>
      <c r="DP34" s="670"/>
      <c r="DQ34" s="670"/>
      <c r="DR34" s="671"/>
      <c r="DS34" s="669"/>
      <c r="DT34" s="670"/>
      <c r="DU34" s="670"/>
      <c r="DV34" s="670"/>
      <c r="DW34" s="670"/>
      <c r="DX34" s="670"/>
      <c r="DY34" s="670"/>
      <c r="DZ34" s="670"/>
      <c r="EA34" s="670"/>
      <c r="EB34" s="670"/>
      <c r="EC34" s="670"/>
      <c r="ED34" s="670"/>
      <c r="EE34" s="671"/>
      <c r="EF34" s="669"/>
      <c r="EG34" s="670"/>
      <c r="EH34" s="670"/>
      <c r="EI34" s="670"/>
      <c r="EJ34" s="670"/>
      <c r="EK34" s="670"/>
      <c r="EL34" s="670"/>
      <c r="EM34" s="670"/>
      <c r="EN34" s="670"/>
      <c r="EO34" s="670"/>
      <c r="EP34" s="670"/>
      <c r="EQ34" s="670"/>
      <c r="ER34" s="671"/>
      <c r="ES34" s="626"/>
      <c r="ET34" s="627"/>
      <c r="EU34" s="627"/>
      <c r="EV34" s="627"/>
      <c r="EW34" s="627"/>
      <c r="EX34" s="627"/>
      <c r="EY34" s="627"/>
      <c r="EZ34" s="627"/>
      <c r="FA34" s="627"/>
      <c r="FB34" s="627"/>
      <c r="FC34" s="627"/>
      <c r="FD34" s="627"/>
      <c r="FE34" s="628"/>
      <c r="FN34" s="106" t="e">
        <f>#REF!+#REF!</f>
        <v>#REF!</v>
      </c>
    </row>
    <row r="35" spans="1:172" x14ac:dyDescent="0.2">
      <c r="A35" s="659" t="s">
        <v>153</v>
      </c>
      <c r="B35" s="660"/>
      <c r="C35" s="660"/>
      <c r="D35" s="660"/>
      <c r="E35" s="660"/>
      <c r="F35" s="660"/>
      <c r="G35" s="660"/>
      <c r="H35" s="660"/>
      <c r="I35" s="660"/>
      <c r="J35" s="660"/>
      <c r="K35" s="660"/>
      <c r="L35" s="660"/>
      <c r="M35" s="660"/>
      <c r="N35" s="660"/>
      <c r="O35" s="660"/>
      <c r="P35" s="660"/>
      <c r="Q35" s="660"/>
      <c r="R35" s="660"/>
      <c r="S35" s="660"/>
      <c r="T35" s="660"/>
      <c r="U35" s="660"/>
      <c r="V35" s="660"/>
      <c r="W35" s="660"/>
      <c r="X35" s="660"/>
      <c r="Y35" s="660"/>
      <c r="Z35" s="660"/>
      <c r="AA35" s="660"/>
      <c r="AB35" s="660"/>
      <c r="AC35" s="660"/>
      <c r="AD35" s="660"/>
      <c r="AE35" s="660"/>
      <c r="AF35" s="660"/>
      <c r="AG35" s="660"/>
      <c r="AH35" s="660"/>
      <c r="AI35" s="660"/>
      <c r="AJ35" s="660"/>
      <c r="AK35" s="660"/>
      <c r="AL35" s="660"/>
      <c r="AM35" s="660"/>
      <c r="AN35" s="660"/>
      <c r="AO35" s="660"/>
      <c r="AP35" s="660"/>
      <c r="AQ35" s="660"/>
      <c r="AR35" s="660"/>
      <c r="AS35" s="660"/>
      <c r="AT35" s="660"/>
      <c r="AU35" s="660"/>
      <c r="AV35" s="660"/>
      <c r="AW35" s="660"/>
      <c r="AX35" s="660"/>
      <c r="AY35" s="660"/>
      <c r="AZ35" s="660"/>
      <c r="BA35" s="660"/>
      <c r="BB35" s="660"/>
      <c r="BC35" s="660"/>
      <c r="BD35" s="660"/>
      <c r="BE35" s="660"/>
      <c r="BF35" s="660"/>
      <c r="BG35" s="660"/>
      <c r="BH35" s="660"/>
      <c r="BI35" s="660"/>
      <c r="BJ35" s="660"/>
      <c r="BK35" s="660"/>
      <c r="BL35" s="660"/>
      <c r="BM35" s="660"/>
      <c r="BN35" s="660"/>
      <c r="BO35" s="660"/>
      <c r="BP35" s="660"/>
      <c r="BQ35" s="660"/>
      <c r="BR35" s="660"/>
      <c r="BS35" s="660"/>
      <c r="BT35" s="660"/>
      <c r="BU35" s="660"/>
      <c r="BV35" s="660"/>
      <c r="BW35" s="661"/>
      <c r="BX35" s="615" t="s">
        <v>154</v>
      </c>
      <c r="BY35" s="616"/>
      <c r="BZ35" s="616"/>
      <c r="CA35" s="616"/>
      <c r="CB35" s="616"/>
      <c r="CC35" s="616"/>
      <c r="CD35" s="616"/>
      <c r="CE35" s="617"/>
      <c r="CF35" s="618"/>
      <c r="CG35" s="616"/>
      <c r="CH35" s="616"/>
      <c r="CI35" s="616"/>
      <c r="CJ35" s="616"/>
      <c r="CK35" s="616"/>
      <c r="CL35" s="616"/>
      <c r="CM35" s="616"/>
      <c r="CN35" s="616"/>
      <c r="CO35" s="616"/>
      <c r="CP35" s="616"/>
      <c r="CQ35" s="616"/>
      <c r="CR35" s="617"/>
      <c r="CS35" s="672" t="s">
        <v>364</v>
      </c>
      <c r="CT35" s="672"/>
      <c r="CU35" s="672"/>
      <c r="CV35" s="672"/>
      <c r="CW35" s="672"/>
      <c r="CX35" s="672"/>
      <c r="CY35" s="672"/>
      <c r="CZ35" s="672"/>
      <c r="DA35" s="672"/>
      <c r="DB35" s="672"/>
      <c r="DC35" s="672"/>
      <c r="DD35" s="672"/>
      <c r="DE35" s="672"/>
      <c r="DF35" s="636"/>
      <c r="DG35" s="637"/>
      <c r="DH35" s="637"/>
      <c r="DI35" s="637"/>
      <c r="DJ35" s="637"/>
      <c r="DK35" s="637"/>
      <c r="DL35" s="637"/>
      <c r="DM35" s="637"/>
      <c r="DN35" s="637"/>
      <c r="DO35" s="637"/>
      <c r="DP35" s="637"/>
      <c r="DQ35" s="637"/>
      <c r="DR35" s="638"/>
      <c r="DS35" s="646">
        <v>0</v>
      </c>
      <c r="DT35" s="647"/>
      <c r="DU35" s="647"/>
      <c r="DV35" s="647"/>
      <c r="DW35" s="647"/>
      <c r="DX35" s="647"/>
      <c r="DY35" s="647"/>
      <c r="DZ35" s="647"/>
      <c r="EA35" s="647"/>
      <c r="EB35" s="647"/>
      <c r="EC35" s="647"/>
      <c r="ED35" s="647"/>
      <c r="EE35" s="648"/>
      <c r="EF35" s="646">
        <v>0</v>
      </c>
      <c r="EG35" s="647"/>
      <c r="EH35" s="647"/>
      <c r="EI35" s="647"/>
      <c r="EJ35" s="647"/>
      <c r="EK35" s="647"/>
      <c r="EL35" s="647"/>
      <c r="EM35" s="647"/>
      <c r="EN35" s="647"/>
      <c r="EO35" s="647"/>
      <c r="EP35" s="647"/>
      <c r="EQ35" s="647"/>
      <c r="ER35" s="648"/>
      <c r="ES35" s="626"/>
      <c r="ET35" s="627"/>
      <c r="EU35" s="627"/>
      <c r="EV35" s="627"/>
      <c r="EW35" s="627"/>
      <c r="EX35" s="627"/>
      <c r="EY35" s="627"/>
      <c r="EZ35" s="627"/>
      <c r="FA35" s="627"/>
      <c r="FB35" s="627"/>
      <c r="FC35" s="627"/>
      <c r="FD35" s="627"/>
      <c r="FE35" s="628"/>
    </row>
    <row r="36" spans="1:172" x14ac:dyDescent="0.2">
      <c r="A36" s="652" t="s">
        <v>6</v>
      </c>
      <c r="B36" s="652"/>
      <c r="C36" s="652"/>
      <c r="D36" s="652"/>
      <c r="E36" s="652"/>
      <c r="F36" s="652"/>
      <c r="G36" s="652"/>
      <c r="H36" s="652"/>
      <c r="I36" s="652"/>
      <c r="J36" s="652"/>
      <c r="K36" s="652"/>
      <c r="L36" s="652"/>
      <c r="M36" s="652"/>
      <c r="N36" s="652"/>
      <c r="O36" s="652"/>
      <c r="P36" s="652"/>
      <c r="Q36" s="652"/>
      <c r="R36" s="652"/>
      <c r="S36" s="652"/>
      <c r="T36" s="652"/>
      <c r="U36" s="652"/>
      <c r="V36" s="652"/>
      <c r="W36" s="652"/>
      <c r="X36" s="652"/>
      <c r="Y36" s="652"/>
      <c r="Z36" s="652"/>
      <c r="AA36" s="652"/>
      <c r="AB36" s="652"/>
      <c r="AC36" s="652"/>
      <c r="AD36" s="652"/>
      <c r="AE36" s="652"/>
      <c r="AF36" s="652"/>
      <c r="AG36" s="652"/>
      <c r="AH36" s="652"/>
      <c r="AI36" s="652"/>
      <c r="AJ36" s="652"/>
      <c r="AK36" s="652"/>
      <c r="AL36" s="652"/>
      <c r="AM36" s="652"/>
      <c r="AN36" s="652"/>
      <c r="AO36" s="652"/>
      <c r="AP36" s="652"/>
      <c r="AQ36" s="652"/>
      <c r="AR36" s="652"/>
      <c r="AS36" s="652"/>
      <c r="AT36" s="652"/>
      <c r="AU36" s="652"/>
      <c r="AV36" s="652"/>
      <c r="AW36" s="652"/>
      <c r="AX36" s="652"/>
      <c r="AY36" s="652"/>
      <c r="AZ36" s="652"/>
      <c r="BA36" s="652"/>
      <c r="BB36" s="652"/>
      <c r="BC36" s="652"/>
      <c r="BD36" s="652"/>
      <c r="BE36" s="652"/>
      <c r="BF36" s="652"/>
      <c r="BG36" s="652"/>
      <c r="BH36" s="652"/>
      <c r="BI36" s="652"/>
      <c r="BJ36" s="652"/>
      <c r="BK36" s="652"/>
      <c r="BL36" s="652"/>
      <c r="BM36" s="652"/>
      <c r="BN36" s="652"/>
      <c r="BO36" s="652"/>
      <c r="BP36" s="652"/>
      <c r="BQ36" s="652"/>
      <c r="BR36" s="652"/>
      <c r="BS36" s="652"/>
      <c r="BT36" s="652"/>
      <c r="BU36" s="652"/>
      <c r="BV36" s="652"/>
      <c r="BW36" s="652"/>
      <c r="BX36" s="542"/>
      <c r="BY36" s="543"/>
      <c r="BZ36" s="543"/>
      <c r="CA36" s="543"/>
      <c r="CB36" s="543"/>
      <c r="CC36" s="543"/>
      <c r="CD36" s="543"/>
      <c r="CE36" s="544"/>
      <c r="CF36" s="605"/>
      <c r="CG36" s="543"/>
      <c r="CH36" s="543"/>
      <c r="CI36" s="543"/>
      <c r="CJ36" s="543"/>
      <c r="CK36" s="543"/>
      <c r="CL36" s="543"/>
      <c r="CM36" s="543"/>
      <c r="CN36" s="543"/>
      <c r="CO36" s="543"/>
      <c r="CP36" s="543"/>
      <c r="CQ36" s="543"/>
      <c r="CR36" s="544"/>
      <c r="CS36" s="674"/>
      <c r="CT36" s="675"/>
      <c r="CU36" s="675"/>
      <c r="CV36" s="675"/>
      <c r="CW36" s="675"/>
      <c r="CX36" s="675"/>
      <c r="CY36" s="675"/>
      <c r="CZ36" s="675"/>
      <c r="DA36" s="675"/>
      <c r="DB36" s="675"/>
      <c r="DC36" s="675"/>
      <c r="DD36" s="675"/>
      <c r="DE36" s="676"/>
      <c r="DF36" s="674"/>
      <c r="DG36" s="675"/>
      <c r="DH36" s="675"/>
      <c r="DI36" s="675"/>
      <c r="DJ36" s="675"/>
      <c r="DK36" s="675"/>
      <c r="DL36" s="675"/>
      <c r="DM36" s="675"/>
      <c r="DN36" s="675"/>
      <c r="DO36" s="675"/>
      <c r="DP36" s="675"/>
      <c r="DQ36" s="675"/>
      <c r="DR36" s="676"/>
      <c r="DS36" s="674"/>
      <c r="DT36" s="675"/>
      <c r="DU36" s="675"/>
      <c r="DV36" s="675"/>
      <c r="DW36" s="675"/>
      <c r="DX36" s="675"/>
      <c r="DY36" s="675"/>
      <c r="DZ36" s="675"/>
      <c r="EA36" s="675"/>
      <c r="EB36" s="675"/>
      <c r="EC36" s="675"/>
      <c r="ED36" s="675"/>
      <c r="EE36" s="676"/>
      <c r="EF36" s="674"/>
      <c r="EG36" s="675"/>
      <c r="EH36" s="675"/>
      <c r="EI36" s="675"/>
      <c r="EJ36" s="675"/>
      <c r="EK36" s="675"/>
      <c r="EL36" s="675"/>
      <c r="EM36" s="675"/>
      <c r="EN36" s="675"/>
      <c r="EO36" s="675"/>
      <c r="EP36" s="675"/>
      <c r="EQ36" s="675"/>
      <c r="ER36" s="676"/>
      <c r="ES36" s="548"/>
      <c r="ET36" s="549"/>
      <c r="EU36" s="549"/>
      <c r="EV36" s="549"/>
      <c r="EW36" s="549"/>
      <c r="EX36" s="549"/>
      <c r="EY36" s="549"/>
      <c r="EZ36" s="549"/>
      <c r="FA36" s="549"/>
      <c r="FB36" s="549"/>
      <c r="FC36" s="549"/>
      <c r="FD36" s="549"/>
      <c r="FE36" s="550"/>
    </row>
    <row r="37" spans="1:172" x14ac:dyDescent="0.2">
      <c r="A37" s="659" t="s">
        <v>155</v>
      </c>
      <c r="B37" s="660"/>
      <c r="C37" s="660"/>
      <c r="D37" s="660"/>
      <c r="E37" s="660"/>
      <c r="F37" s="660"/>
      <c r="G37" s="660"/>
      <c r="H37" s="660"/>
      <c r="I37" s="660"/>
      <c r="J37" s="660"/>
      <c r="K37" s="660"/>
      <c r="L37" s="660"/>
      <c r="M37" s="660"/>
      <c r="N37" s="660"/>
      <c r="O37" s="660"/>
      <c r="P37" s="660"/>
      <c r="Q37" s="660"/>
      <c r="R37" s="660"/>
      <c r="S37" s="660"/>
      <c r="T37" s="660"/>
      <c r="U37" s="660"/>
      <c r="V37" s="660"/>
      <c r="W37" s="660"/>
      <c r="X37" s="660"/>
      <c r="Y37" s="660"/>
      <c r="Z37" s="660"/>
      <c r="AA37" s="660"/>
      <c r="AB37" s="660"/>
      <c r="AC37" s="660"/>
      <c r="AD37" s="660"/>
      <c r="AE37" s="660"/>
      <c r="AF37" s="660"/>
      <c r="AG37" s="660"/>
      <c r="AH37" s="660"/>
      <c r="AI37" s="660"/>
      <c r="AJ37" s="660"/>
      <c r="AK37" s="660"/>
      <c r="AL37" s="660"/>
      <c r="AM37" s="660"/>
      <c r="AN37" s="660"/>
      <c r="AO37" s="660"/>
      <c r="AP37" s="660"/>
      <c r="AQ37" s="660"/>
      <c r="AR37" s="660"/>
      <c r="AS37" s="660"/>
      <c r="AT37" s="660"/>
      <c r="AU37" s="660"/>
      <c r="AV37" s="660"/>
      <c r="AW37" s="660"/>
      <c r="AX37" s="660"/>
      <c r="AY37" s="660"/>
      <c r="AZ37" s="660"/>
      <c r="BA37" s="660"/>
      <c r="BB37" s="660"/>
      <c r="BC37" s="660"/>
      <c r="BD37" s="660"/>
      <c r="BE37" s="660"/>
      <c r="BF37" s="660"/>
      <c r="BG37" s="660"/>
      <c r="BH37" s="660"/>
      <c r="BI37" s="660"/>
      <c r="BJ37" s="660"/>
      <c r="BK37" s="660"/>
      <c r="BL37" s="660"/>
      <c r="BM37" s="660"/>
      <c r="BN37" s="660"/>
      <c r="BO37" s="660"/>
      <c r="BP37" s="660"/>
      <c r="BQ37" s="660"/>
      <c r="BR37" s="660"/>
      <c r="BS37" s="660"/>
      <c r="BT37" s="660"/>
      <c r="BU37" s="660"/>
      <c r="BV37" s="660"/>
      <c r="BW37" s="661"/>
      <c r="BX37" s="615" t="s">
        <v>156</v>
      </c>
      <c r="BY37" s="616"/>
      <c r="BZ37" s="616"/>
      <c r="CA37" s="616"/>
      <c r="CB37" s="616"/>
      <c r="CC37" s="616"/>
      <c r="CD37" s="616"/>
      <c r="CE37" s="617"/>
      <c r="CF37" s="618" t="s">
        <v>115</v>
      </c>
      <c r="CG37" s="616"/>
      <c r="CH37" s="616"/>
      <c r="CI37" s="616"/>
      <c r="CJ37" s="616"/>
      <c r="CK37" s="616"/>
      <c r="CL37" s="616"/>
      <c r="CM37" s="616"/>
      <c r="CN37" s="616"/>
      <c r="CO37" s="616"/>
      <c r="CP37" s="616"/>
      <c r="CQ37" s="616"/>
      <c r="CR37" s="617"/>
      <c r="CS37" s="619"/>
      <c r="CT37" s="619"/>
      <c r="CU37" s="619"/>
      <c r="CV37" s="619"/>
      <c r="CW37" s="619"/>
      <c r="CX37" s="619"/>
      <c r="CY37" s="619"/>
      <c r="CZ37" s="619"/>
      <c r="DA37" s="619"/>
      <c r="DB37" s="619"/>
      <c r="DC37" s="619"/>
      <c r="DD37" s="619"/>
      <c r="DE37" s="619"/>
      <c r="DF37" s="639">
        <f>DF40+DF41+DF38+DF39</f>
        <v>16170.24</v>
      </c>
      <c r="DG37" s="640"/>
      <c r="DH37" s="640"/>
      <c r="DI37" s="640"/>
      <c r="DJ37" s="640"/>
      <c r="DK37" s="640"/>
      <c r="DL37" s="640"/>
      <c r="DM37" s="640"/>
      <c r="DN37" s="640"/>
      <c r="DO37" s="640"/>
      <c r="DP37" s="640"/>
      <c r="DQ37" s="640"/>
      <c r="DR37" s="641"/>
      <c r="DS37" s="639">
        <f t="shared" ref="DS37" si="6">DS40+DS41</f>
        <v>0</v>
      </c>
      <c r="DT37" s="640"/>
      <c r="DU37" s="640"/>
      <c r="DV37" s="640"/>
      <c r="DW37" s="640"/>
      <c r="DX37" s="640"/>
      <c r="DY37" s="640"/>
      <c r="DZ37" s="640"/>
      <c r="EA37" s="640"/>
      <c r="EB37" s="640"/>
      <c r="EC37" s="640"/>
      <c r="ED37" s="640"/>
      <c r="EE37" s="641"/>
      <c r="EF37" s="639">
        <f t="shared" ref="EF37" si="7">EF40+EF41</f>
        <v>0</v>
      </c>
      <c r="EG37" s="640"/>
      <c r="EH37" s="640"/>
      <c r="EI37" s="640"/>
      <c r="EJ37" s="640"/>
      <c r="EK37" s="640"/>
      <c r="EL37" s="640"/>
      <c r="EM37" s="640"/>
      <c r="EN37" s="640"/>
      <c r="EO37" s="640"/>
      <c r="EP37" s="640"/>
      <c r="EQ37" s="640"/>
      <c r="ER37" s="641"/>
      <c r="ES37" s="677"/>
      <c r="ET37" s="678"/>
      <c r="EU37" s="678"/>
      <c r="EV37" s="678"/>
      <c r="EW37" s="678"/>
      <c r="EX37" s="678"/>
      <c r="EY37" s="678"/>
      <c r="EZ37" s="678"/>
      <c r="FA37" s="678"/>
      <c r="FB37" s="678"/>
      <c r="FC37" s="678"/>
      <c r="FD37" s="678"/>
      <c r="FE37" s="679"/>
    </row>
    <row r="38" spans="1:172" x14ac:dyDescent="0.2">
      <c r="A38" s="683" t="s">
        <v>375</v>
      </c>
      <c r="B38" s="684"/>
      <c r="C38" s="684"/>
      <c r="D38" s="684"/>
      <c r="E38" s="684"/>
      <c r="F38" s="684"/>
      <c r="G38" s="684"/>
      <c r="H38" s="684"/>
      <c r="I38" s="684"/>
      <c r="J38" s="684"/>
      <c r="K38" s="684"/>
      <c r="L38" s="684"/>
      <c r="M38" s="684"/>
      <c r="N38" s="684"/>
      <c r="O38" s="684"/>
      <c r="P38" s="684"/>
      <c r="Q38" s="684"/>
      <c r="R38" s="684"/>
      <c r="S38" s="684"/>
      <c r="T38" s="684"/>
      <c r="U38" s="684"/>
      <c r="V38" s="684"/>
      <c r="W38" s="684"/>
      <c r="X38" s="684"/>
      <c r="Y38" s="684"/>
      <c r="Z38" s="684"/>
      <c r="AA38" s="684"/>
      <c r="AB38" s="684"/>
      <c r="AC38" s="684"/>
      <c r="AD38" s="684"/>
      <c r="AE38" s="684"/>
      <c r="AF38" s="684"/>
      <c r="AG38" s="684"/>
      <c r="AH38" s="684"/>
      <c r="AI38" s="684"/>
      <c r="AJ38" s="684"/>
      <c r="AK38" s="684"/>
      <c r="AL38" s="684"/>
      <c r="AM38" s="684"/>
      <c r="AN38" s="684"/>
      <c r="AO38" s="684"/>
      <c r="AP38" s="684"/>
      <c r="AQ38" s="684"/>
      <c r="AR38" s="684"/>
      <c r="AS38" s="684"/>
      <c r="AT38" s="684"/>
      <c r="AU38" s="684"/>
      <c r="AV38" s="684"/>
      <c r="AW38" s="684"/>
      <c r="AX38" s="684"/>
      <c r="AY38" s="684"/>
      <c r="AZ38" s="684"/>
      <c r="BA38" s="684"/>
      <c r="BB38" s="684"/>
      <c r="BC38" s="684"/>
      <c r="BD38" s="684"/>
      <c r="BE38" s="684"/>
      <c r="BF38" s="684"/>
      <c r="BG38" s="684"/>
      <c r="BH38" s="684"/>
      <c r="BI38" s="684"/>
      <c r="BJ38" s="684"/>
      <c r="BK38" s="684"/>
      <c r="BL38" s="684"/>
      <c r="BM38" s="684"/>
      <c r="BN38" s="684"/>
      <c r="BO38" s="684"/>
      <c r="BP38" s="684"/>
      <c r="BQ38" s="684"/>
      <c r="BR38" s="684"/>
      <c r="BS38" s="684"/>
      <c r="BT38" s="684"/>
      <c r="BU38" s="684"/>
      <c r="BV38" s="684"/>
      <c r="BW38" s="684"/>
      <c r="BX38" s="632" t="s">
        <v>157</v>
      </c>
      <c r="BY38" s="633"/>
      <c r="BZ38" s="633"/>
      <c r="CA38" s="633"/>
      <c r="CB38" s="633"/>
      <c r="CC38" s="633"/>
      <c r="CD38" s="633"/>
      <c r="CE38" s="634"/>
      <c r="CF38" s="635" t="s">
        <v>158</v>
      </c>
      <c r="CG38" s="633"/>
      <c r="CH38" s="633"/>
      <c r="CI38" s="633"/>
      <c r="CJ38" s="633"/>
      <c r="CK38" s="633"/>
      <c r="CL38" s="633"/>
      <c r="CM38" s="633"/>
      <c r="CN38" s="633"/>
      <c r="CO38" s="633"/>
      <c r="CP38" s="633"/>
      <c r="CQ38" s="633"/>
      <c r="CR38" s="634"/>
      <c r="CS38" s="672" t="s">
        <v>363</v>
      </c>
      <c r="CT38" s="672"/>
      <c r="CU38" s="672"/>
      <c r="CV38" s="672"/>
      <c r="CW38" s="672"/>
      <c r="CX38" s="672"/>
      <c r="CY38" s="672"/>
      <c r="CZ38" s="672"/>
      <c r="DA38" s="672"/>
      <c r="DB38" s="672"/>
      <c r="DC38" s="672"/>
      <c r="DD38" s="672"/>
      <c r="DE38" s="672"/>
      <c r="DF38" s="646">
        <v>0</v>
      </c>
      <c r="DG38" s="647"/>
      <c r="DH38" s="647"/>
      <c r="DI38" s="647"/>
      <c r="DJ38" s="647"/>
      <c r="DK38" s="647"/>
      <c r="DL38" s="647"/>
      <c r="DM38" s="647"/>
      <c r="DN38" s="647"/>
      <c r="DO38" s="647"/>
      <c r="DP38" s="647"/>
      <c r="DQ38" s="647"/>
      <c r="DR38" s="648"/>
      <c r="DS38" s="646"/>
      <c r="DT38" s="647"/>
      <c r="DU38" s="647"/>
      <c r="DV38" s="647"/>
      <c r="DW38" s="647"/>
      <c r="DX38" s="647"/>
      <c r="DY38" s="647"/>
      <c r="DZ38" s="647"/>
      <c r="EA38" s="647"/>
      <c r="EB38" s="647"/>
      <c r="EC38" s="647"/>
      <c r="ED38" s="647"/>
      <c r="EE38" s="648"/>
      <c r="EF38" s="646"/>
      <c r="EG38" s="647"/>
      <c r="EH38" s="647"/>
      <c r="EI38" s="647"/>
      <c r="EJ38" s="647"/>
      <c r="EK38" s="647"/>
      <c r="EL38" s="647"/>
      <c r="EM38" s="647"/>
      <c r="EN38" s="647"/>
      <c r="EO38" s="647"/>
      <c r="EP38" s="647"/>
      <c r="EQ38" s="647"/>
      <c r="ER38" s="648"/>
      <c r="ES38" s="680" t="s">
        <v>115</v>
      </c>
      <c r="ET38" s="681"/>
      <c r="EU38" s="681"/>
      <c r="EV38" s="681"/>
      <c r="EW38" s="681"/>
      <c r="EX38" s="681"/>
      <c r="EY38" s="681"/>
      <c r="EZ38" s="681"/>
      <c r="FA38" s="681"/>
      <c r="FB38" s="681"/>
      <c r="FC38" s="681"/>
      <c r="FD38" s="681"/>
      <c r="FE38" s="682"/>
    </row>
    <row r="39" spans="1:172" x14ac:dyDescent="0.2">
      <c r="A39" s="683" t="s">
        <v>598</v>
      </c>
      <c r="B39" s="684"/>
      <c r="C39" s="684"/>
      <c r="D39" s="684"/>
      <c r="E39" s="684"/>
      <c r="F39" s="684"/>
      <c r="G39" s="684"/>
      <c r="H39" s="684"/>
      <c r="I39" s="684"/>
      <c r="J39" s="684"/>
      <c r="K39" s="684"/>
      <c r="L39" s="684"/>
      <c r="M39" s="684"/>
      <c r="N39" s="684"/>
      <c r="O39" s="684"/>
      <c r="P39" s="684"/>
      <c r="Q39" s="684"/>
      <c r="R39" s="684"/>
      <c r="S39" s="684"/>
      <c r="T39" s="684"/>
      <c r="U39" s="684"/>
      <c r="V39" s="684"/>
      <c r="W39" s="684"/>
      <c r="X39" s="684"/>
      <c r="Y39" s="684"/>
      <c r="Z39" s="684"/>
      <c r="AA39" s="684"/>
      <c r="AB39" s="684"/>
      <c r="AC39" s="684"/>
      <c r="AD39" s="684"/>
      <c r="AE39" s="684"/>
      <c r="AF39" s="684"/>
      <c r="AG39" s="684"/>
      <c r="AH39" s="684"/>
      <c r="AI39" s="684"/>
      <c r="AJ39" s="684"/>
      <c r="AK39" s="684"/>
      <c r="AL39" s="684"/>
      <c r="AM39" s="684"/>
      <c r="AN39" s="684"/>
      <c r="AO39" s="684"/>
      <c r="AP39" s="684"/>
      <c r="AQ39" s="684"/>
      <c r="AR39" s="684"/>
      <c r="AS39" s="684"/>
      <c r="AT39" s="684"/>
      <c r="AU39" s="684"/>
      <c r="AV39" s="684"/>
      <c r="AW39" s="684"/>
      <c r="AX39" s="684"/>
      <c r="AY39" s="684"/>
      <c r="AZ39" s="684"/>
      <c r="BA39" s="684"/>
      <c r="BB39" s="684"/>
      <c r="BC39" s="684"/>
      <c r="BD39" s="684"/>
      <c r="BE39" s="684"/>
      <c r="BF39" s="684"/>
      <c r="BG39" s="684"/>
      <c r="BH39" s="684"/>
      <c r="BI39" s="684"/>
      <c r="BJ39" s="684"/>
      <c r="BK39" s="684"/>
      <c r="BL39" s="684"/>
      <c r="BM39" s="684"/>
      <c r="BN39" s="684"/>
      <c r="BO39" s="684"/>
      <c r="BP39" s="684"/>
      <c r="BQ39" s="684"/>
      <c r="BR39" s="684"/>
      <c r="BS39" s="684"/>
      <c r="BT39" s="684"/>
      <c r="BU39" s="684"/>
      <c r="BV39" s="684"/>
      <c r="BW39" s="684"/>
      <c r="BX39" s="632" t="s">
        <v>157</v>
      </c>
      <c r="BY39" s="633"/>
      <c r="BZ39" s="633"/>
      <c r="CA39" s="633"/>
      <c r="CB39" s="633"/>
      <c r="CC39" s="633"/>
      <c r="CD39" s="633"/>
      <c r="CE39" s="634"/>
      <c r="CF39" s="635" t="s">
        <v>158</v>
      </c>
      <c r="CG39" s="633"/>
      <c r="CH39" s="633"/>
      <c r="CI39" s="633"/>
      <c r="CJ39" s="633"/>
      <c r="CK39" s="633"/>
      <c r="CL39" s="633"/>
      <c r="CM39" s="633"/>
      <c r="CN39" s="633"/>
      <c r="CO39" s="633"/>
      <c r="CP39" s="633"/>
      <c r="CQ39" s="633"/>
      <c r="CR39" s="634"/>
      <c r="CS39" s="672" t="s">
        <v>364</v>
      </c>
      <c r="CT39" s="672"/>
      <c r="CU39" s="672"/>
      <c r="CV39" s="672"/>
      <c r="CW39" s="672"/>
      <c r="CX39" s="672"/>
      <c r="CY39" s="672"/>
      <c r="CZ39" s="672"/>
      <c r="DA39" s="672"/>
      <c r="DB39" s="672"/>
      <c r="DC39" s="672"/>
      <c r="DD39" s="672"/>
      <c r="DE39" s="672"/>
      <c r="DF39" s="646">
        <v>16170.24</v>
      </c>
      <c r="DG39" s="647"/>
      <c r="DH39" s="647"/>
      <c r="DI39" s="647"/>
      <c r="DJ39" s="647"/>
      <c r="DK39" s="647"/>
      <c r="DL39" s="647"/>
      <c r="DM39" s="647"/>
      <c r="DN39" s="647"/>
      <c r="DO39" s="647"/>
      <c r="DP39" s="647"/>
      <c r="DQ39" s="647"/>
      <c r="DR39" s="648"/>
      <c r="DS39" s="646"/>
      <c r="DT39" s="647"/>
      <c r="DU39" s="647"/>
      <c r="DV39" s="647"/>
      <c r="DW39" s="647"/>
      <c r="DX39" s="647"/>
      <c r="DY39" s="647"/>
      <c r="DZ39" s="647"/>
      <c r="EA39" s="647"/>
      <c r="EB39" s="647"/>
      <c r="EC39" s="647"/>
      <c r="ED39" s="647"/>
      <c r="EE39" s="648"/>
      <c r="EF39" s="646"/>
      <c r="EG39" s="647"/>
      <c r="EH39" s="647"/>
      <c r="EI39" s="647"/>
      <c r="EJ39" s="647"/>
      <c r="EK39" s="647"/>
      <c r="EL39" s="647"/>
      <c r="EM39" s="647"/>
      <c r="EN39" s="647"/>
      <c r="EO39" s="647"/>
      <c r="EP39" s="647"/>
      <c r="EQ39" s="647"/>
      <c r="ER39" s="648"/>
      <c r="ES39" s="680" t="s">
        <v>115</v>
      </c>
      <c r="ET39" s="681"/>
      <c r="EU39" s="681"/>
      <c r="EV39" s="681"/>
      <c r="EW39" s="681"/>
      <c r="EX39" s="681"/>
      <c r="EY39" s="681"/>
      <c r="EZ39" s="681"/>
      <c r="FA39" s="681"/>
      <c r="FB39" s="681"/>
      <c r="FC39" s="681"/>
      <c r="FD39" s="681"/>
      <c r="FE39" s="682"/>
    </row>
    <row r="40" spans="1:172" x14ac:dyDescent="0.2">
      <c r="A40" s="683" t="s">
        <v>375</v>
      </c>
      <c r="B40" s="684"/>
      <c r="C40" s="684"/>
      <c r="D40" s="684"/>
      <c r="E40" s="684"/>
      <c r="F40" s="684"/>
      <c r="G40" s="684"/>
      <c r="H40" s="684"/>
      <c r="I40" s="684"/>
      <c r="J40" s="684"/>
      <c r="K40" s="684"/>
      <c r="L40" s="684"/>
      <c r="M40" s="684"/>
      <c r="N40" s="684"/>
      <c r="O40" s="684"/>
      <c r="P40" s="684"/>
      <c r="Q40" s="684"/>
      <c r="R40" s="684"/>
      <c r="S40" s="684"/>
      <c r="T40" s="684"/>
      <c r="U40" s="684"/>
      <c r="V40" s="684"/>
      <c r="W40" s="684"/>
      <c r="X40" s="684"/>
      <c r="Y40" s="684"/>
      <c r="Z40" s="684"/>
      <c r="AA40" s="684"/>
      <c r="AB40" s="684"/>
      <c r="AC40" s="684"/>
      <c r="AD40" s="684"/>
      <c r="AE40" s="684"/>
      <c r="AF40" s="684"/>
      <c r="AG40" s="684"/>
      <c r="AH40" s="684"/>
      <c r="AI40" s="684"/>
      <c r="AJ40" s="684"/>
      <c r="AK40" s="684"/>
      <c r="AL40" s="684"/>
      <c r="AM40" s="684"/>
      <c r="AN40" s="684"/>
      <c r="AO40" s="684"/>
      <c r="AP40" s="684"/>
      <c r="AQ40" s="684"/>
      <c r="AR40" s="684"/>
      <c r="AS40" s="684"/>
      <c r="AT40" s="684"/>
      <c r="AU40" s="684"/>
      <c r="AV40" s="684"/>
      <c r="AW40" s="684"/>
      <c r="AX40" s="684"/>
      <c r="AY40" s="684"/>
      <c r="AZ40" s="684"/>
      <c r="BA40" s="684"/>
      <c r="BB40" s="684"/>
      <c r="BC40" s="684"/>
      <c r="BD40" s="684"/>
      <c r="BE40" s="684"/>
      <c r="BF40" s="684"/>
      <c r="BG40" s="684"/>
      <c r="BH40" s="684"/>
      <c r="BI40" s="684"/>
      <c r="BJ40" s="684"/>
      <c r="BK40" s="684"/>
      <c r="BL40" s="684"/>
      <c r="BM40" s="684"/>
      <c r="BN40" s="684"/>
      <c r="BO40" s="684"/>
      <c r="BP40" s="684"/>
      <c r="BQ40" s="684"/>
      <c r="BR40" s="684"/>
      <c r="BS40" s="684"/>
      <c r="BT40" s="684"/>
      <c r="BU40" s="684"/>
      <c r="BV40" s="684"/>
      <c r="BW40" s="684"/>
      <c r="BX40" s="632" t="s">
        <v>157</v>
      </c>
      <c r="BY40" s="633"/>
      <c r="BZ40" s="633"/>
      <c r="CA40" s="633"/>
      <c r="CB40" s="633"/>
      <c r="CC40" s="633"/>
      <c r="CD40" s="633"/>
      <c r="CE40" s="634"/>
      <c r="CF40" s="635" t="s">
        <v>158</v>
      </c>
      <c r="CG40" s="633"/>
      <c r="CH40" s="633"/>
      <c r="CI40" s="633"/>
      <c r="CJ40" s="633"/>
      <c r="CK40" s="633"/>
      <c r="CL40" s="633"/>
      <c r="CM40" s="633"/>
      <c r="CN40" s="633"/>
      <c r="CO40" s="633"/>
      <c r="CP40" s="633"/>
      <c r="CQ40" s="633"/>
      <c r="CR40" s="634"/>
      <c r="CS40" s="672" t="s">
        <v>364</v>
      </c>
      <c r="CT40" s="672"/>
      <c r="CU40" s="672"/>
      <c r="CV40" s="672"/>
      <c r="CW40" s="672"/>
      <c r="CX40" s="672"/>
      <c r="CY40" s="672"/>
      <c r="CZ40" s="672"/>
      <c r="DA40" s="672"/>
      <c r="DB40" s="672"/>
      <c r="DC40" s="672"/>
      <c r="DD40" s="672"/>
      <c r="DE40" s="672"/>
      <c r="DF40" s="646"/>
      <c r="DG40" s="647"/>
      <c r="DH40" s="647"/>
      <c r="DI40" s="647"/>
      <c r="DJ40" s="647"/>
      <c r="DK40" s="647"/>
      <c r="DL40" s="647"/>
      <c r="DM40" s="647"/>
      <c r="DN40" s="647"/>
      <c r="DO40" s="647"/>
      <c r="DP40" s="647"/>
      <c r="DQ40" s="647"/>
      <c r="DR40" s="648"/>
      <c r="DS40" s="646"/>
      <c r="DT40" s="647"/>
      <c r="DU40" s="647"/>
      <c r="DV40" s="647"/>
      <c r="DW40" s="647"/>
      <c r="DX40" s="647"/>
      <c r="DY40" s="647"/>
      <c r="DZ40" s="647"/>
      <c r="EA40" s="647"/>
      <c r="EB40" s="647"/>
      <c r="EC40" s="647"/>
      <c r="ED40" s="647"/>
      <c r="EE40" s="648"/>
      <c r="EF40" s="646"/>
      <c r="EG40" s="647"/>
      <c r="EH40" s="647"/>
      <c r="EI40" s="647"/>
      <c r="EJ40" s="647"/>
      <c r="EK40" s="647"/>
      <c r="EL40" s="647"/>
      <c r="EM40" s="647"/>
      <c r="EN40" s="647"/>
      <c r="EO40" s="647"/>
      <c r="EP40" s="647"/>
      <c r="EQ40" s="647"/>
      <c r="ER40" s="648"/>
      <c r="ES40" s="680" t="s">
        <v>115</v>
      </c>
      <c r="ET40" s="681"/>
      <c r="EU40" s="681"/>
      <c r="EV40" s="681"/>
      <c r="EW40" s="681"/>
      <c r="EX40" s="681"/>
      <c r="EY40" s="681"/>
      <c r="EZ40" s="681"/>
      <c r="FA40" s="681"/>
      <c r="FB40" s="681"/>
      <c r="FC40" s="681"/>
      <c r="FD40" s="681"/>
      <c r="FE40" s="682"/>
    </row>
    <row r="41" spans="1:172" x14ac:dyDescent="0.2">
      <c r="A41" s="683" t="s">
        <v>395</v>
      </c>
      <c r="B41" s="684"/>
      <c r="C41" s="684"/>
      <c r="D41" s="684"/>
      <c r="E41" s="684"/>
      <c r="F41" s="684"/>
      <c r="G41" s="684"/>
      <c r="H41" s="684"/>
      <c r="I41" s="684"/>
      <c r="J41" s="684"/>
      <c r="K41" s="684"/>
      <c r="L41" s="684"/>
      <c r="M41" s="684"/>
      <c r="N41" s="684"/>
      <c r="O41" s="684"/>
      <c r="P41" s="684"/>
      <c r="Q41" s="684"/>
      <c r="R41" s="684"/>
      <c r="S41" s="684"/>
      <c r="T41" s="684"/>
      <c r="U41" s="684"/>
      <c r="V41" s="684"/>
      <c r="W41" s="684"/>
      <c r="X41" s="684"/>
      <c r="Y41" s="684"/>
      <c r="Z41" s="684"/>
      <c r="AA41" s="684"/>
      <c r="AB41" s="684"/>
      <c r="AC41" s="684"/>
      <c r="AD41" s="684"/>
      <c r="AE41" s="684"/>
      <c r="AF41" s="684"/>
      <c r="AG41" s="684"/>
      <c r="AH41" s="684"/>
      <c r="AI41" s="684"/>
      <c r="AJ41" s="684"/>
      <c r="AK41" s="684"/>
      <c r="AL41" s="684"/>
      <c r="AM41" s="684"/>
      <c r="AN41" s="684"/>
      <c r="AO41" s="684"/>
      <c r="AP41" s="684"/>
      <c r="AQ41" s="684"/>
      <c r="AR41" s="684"/>
      <c r="AS41" s="684"/>
      <c r="AT41" s="684"/>
      <c r="AU41" s="684"/>
      <c r="AV41" s="684"/>
      <c r="AW41" s="684"/>
      <c r="AX41" s="684"/>
      <c r="AY41" s="684"/>
      <c r="AZ41" s="684"/>
      <c r="BA41" s="684"/>
      <c r="BB41" s="684"/>
      <c r="BC41" s="684"/>
      <c r="BD41" s="684"/>
      <c r="BE41" s="684"/>
      <c r="BF41" s="684"/>
      <c r="BG41" s="684"/>
      <c r="BH41" s="684"/>
      <c r="BI41" s="684"/>
      <c r="BJ41" s="684"/>
      <c r="BK41" s="684"/>
      <c r="BL41" s="684"/>
      <c r="BM41" s="684"/>
      <c r="BN41" s="684"/>
      <c r="BO41" s="684"/>
      <c r="BP41" s="684"/>
      <c r="BQ41" s="684"/>
      <c r="BR41" s="684"/>
      <c r="BS41" s="684"/>
      <c r="BT41" s="684"/>
      <c r="BU41" s="684"/>
      <c r="BV41" s="684"/>
      <c r="BW41" s="684"/>
      <c r="BX41" s="632" t="s">
        <v>394</v>
      </c>
      <c r="BY41" s="633"/>
      <c r="BZ41" s="633"/>
      <c r="CA41" s="633"/>
      <c r="CB41" s="633"/>
      <c r="CC41" s="633"/>
      <c r="CD41" s="633"/>
      <c r="CE41" s="634"/>
      <c r="CF41" s="635" t="s">
        <v>158</v>
      </c>
      <c r="CG41" s="633"/>
      <c r="CH41" s="633"/>
      <c r="CI41" s="633"/>
      <c r="CJ41" s="633"/>
      <c r="CK41" s="633"/>
      <c r="CL41" s="633"/>
      <c r="CM41" s="633"/>
      <c r="CN41" s="633"/>
      <c r="CO41" s="633"/>
      <c r="CP41" s="633"/>
      <c r="CQ41" s="633"/>
      <c r="CR41" s="634"/>
      <c r="CS41" s="672" t="s">
        <v>399</v>
      </c>
      <c r="CT41" s="672"/>
      <c r="CU41" s="672"/>
      <c r="CV41" s="672"/>
      <c r="CW41" s="672"/>
      <c r="CX41" s="672"/>
      <c r="CY41" s="672"/>
      <c r="CZ41" s="672"/>
      <c r="DA41" s="672"/>
      <c r="DB41" s="672"/>
      <c r="DC41" s="672"/>
      <c r="DD41" s="672"/>
      <c r="DE41" s="672"/>
      <c r="DF41" s="636"/>
      <c r="DG41" s="637"/>
      <c r="DH41" s="637"/>
      <c r="DI41" s="637"/>
      <c r="DJ41" s="637"/>
      <c r="DK41" s="637"/>
      <c r="DL41" s="637"/>
      <c r="DM41" s="637"/>
      <c r="DN41" s="637"/>
      <c r="DO41" s="637"/>
      <c r="DP41" s="637"/>
      <c r="DQ41" s="637"/>
      <c r="DR41" s="638"/>
      <c r="DS41" s="646">
        <v>0</v>
      </c>
      <c r="DT41" s="647"/>
      <c r="DU41" s="647"/>
      <c r="DV41" s="647"/>
      <c r="DW41" s="647"/>
      <c r="DX41" s="647"/>
      <c r="DY41" s="647"/>
      <c r="DZ41" s="647"/>
      <c r="EA41" s="647"/>
      <c r="EB41" s="647"/>
      <c r="EC41" s="647"/>
      <c r="ED41" s="647"/>
      <c r="EE41" s="648"/>
      <c r="EF41" s="646">
        <v>0</v>
      </c>
      <c r="EG41" s="647"/>
      <c r="EH41" s="647"/>
      <c r="EI41" s="647"/>
      <c r="EJ41" s="647"/>
      <c r="EK41" s="647"/>
      <c r="EL41" s="647"/>
      <c r="EM41" s="647"/>
      <c r="EN41" s="647"/>
      <c r="EO41" s="647"/>
      <c r="EP41" s="647"/>
      <c r="EQ41" s="647"/>
      <c r="ER41" s="648"/>
      <c r="ES41" s="680" t="s">
        <v>115</v>
      </c>
      <c r="ET41" s="681"/>
      <c r="EU41" s="681"/>
      <c r="EV41" s="681"/>
      <c r="EW41" s="681"/>
      <c r="EX41" s="681"/>
      <c r="EY41" s="681"/>
      <c r="EZ41" s="681"/>
      <c r="FA41" s="681"/>
      <c r="FB41" s="681"/>
      <c r="FC41" s="681"/>
      <c r="FD41" s="681"/>
      <c r="FE41" s="682"/>
    </row>
    <row r="42" spans="1:172" x14ac:dyDescent="0.2">
      <c r="A42" s="694" t="s">
        <v>159</v>
      </c>
      <c r="B42" s="694"/>
      <c r="C42" s="694"/>
      <c r="D42" s="694"/>
      <c r="E42" s="694"/>
      <c r="F42" s="694"/>
      <c r="G42" s="694"/>
      <c r="H42" s="694"/>
      <c r="I42" s="694"/>
      <c r="J42" s="694"/>
      <c r="K42" s="694"/>
      <c r="L42" s="694"/>
      <c r="M42" s="694"/>
      <c r="N42" s="694"/>
      <c r="O42" s="694"/>
      <c r="P42" s="694"/>
      <c r="Q42" s="694"/>
      <c r="R42" s="694"/>
      <c r="S42" s="694"/>
      <c r="T42" s="694"/>
      <c r="U42" s="694"/>
      <c r="V42" s="694"/>
      <c r="W42" s="694"/>
      <c r="X42" s="694"/>
      <c r="Y42" s="694"/>
      <c r="Z42" s="694"/>
      <c r="AA42" s="694"/>
      <c r="AB42" s="694"/>
      <c r="AC42" s="694"/>
      <c r="AD42" s="694"/>
      <c r="AE42" s="694"/>
      <c r="AF42" s="694"/>
      <c r="AG42" s="694"/>
      <c r="AH42" s="694"/>
      <c r="AI42" s="694"/>
      <c r="AJ42" s="694"/>
      <c r="AK42" s="694"/>
      <c r="AL42" s="694"/>
      <c r="AM42" s="694"/>
      <c r="AN42" s="694"/>
      <c r="AO42" s="694"/>
      <c r="AP42" s="694"/>
      <c r="AQ42" s="694"/>
      <c r="AR42" s="694"/>
      <c r="AS42" s="694"/>
      <c r="AT42" s="694"/>
      <c r="AU42" s="694"/>
      <c r="AV42" s="694"/>
      <c r="AW42" s="694"/>
      <c r="AX42" s="694"/>
      <c r="AY42" s="694"/>
      <c r="AZ42" s="694"/>
      <c r="BA42" s="694"/>
      <c r="BB42" s="694"/>
      <c r="BC42" s="694"/>
      <c r="BD42" s="694"/>
      <c r="BE42" s="694"/>
      <c r="BF42" s="694"/>
      <c r="BG42" s="694"/>
      <c r="BH42" s="694"/>
      <c r="BI42" s="694"/>
      <c r="BJ42" s="694"/>
      <c r="BK42" s="694"/>
      <c r="BL42" s="694"/>
      <c r="BM42" s="694"/>
      <c r="BN42" s="694"/>
      <c r="BO42" s="694"/>
      <c r="BP42" s="694"/>
      <c r="BQ42" s="694"/>
      <c r="BR42" s="694"/>
      <c r="BS42" s="694"/>
      <c r="BT42" s="694"/>
      <c r="BU42" s="694"/>
      <c r="BV42" s="694"/>
      <c r="BW42" s="694"/>
      <c r="BX42" s="695" t="s">
        <v>160</v>
      </c>
      <c r="BY42" s="696"/>
      <c r="BZ42" s="696"/>
      <c r="CA42" s="696"/>
      <c r="CB42" s="696"/>
      <c r="CC42" s="696"/>
      <c r="CD42" s="696"/>
      <c r="CE42" s="697"/>
      <c r="CF42" s="698" t="s">
        <v>115</v>
      </c>
      <c r="CG42" s="696"/>
      <c r="CH42" s="696"/>
      <c r="CI42" s="696"/>
      <c r="CJ42" s="696"/>
      <c r="CK42" s="696"/>
      <c r="CL42" s="696"/>
      <c r="CM42" s="696"/>
      <c r="CN42" s="696"/>
      <c r="CO42" s="696"/>
      <c r="CP42" s="696"/>
      <c r="CQ42" s="696"/>
      <c r="CR42" s="697"/>
      <c r="CS42" s="685"/>
      <c r="CT42" s="686"/>
      <c r="CU42" s="686"/>
      <c r="CV42" s="686"/>
      <c r="CW42" s="686"/>
      <c r="CX42" s="686"/>
      <c r="CY42" s="686"/>
      <c r="CZ42" s="686"/>
      <c r="DA42" s="686"/>
      <c r="DB42" s="686"/>
      <c r="DC42" s="686"/>
      <c r="DD42" s="686"/>
      <c r="DE42" s="687"/>
      <c r="DF42" s="685">
        <f>DF43+DF70+DF85</f>
        <v>176027.12</v>
      </c>
      <c r="DG42" s="686"/>
      <c r="DH42" s="686"/>
      <c r="DI42" s="686"/>
      <c r="DJ42" s="686"/>
      <c r="DK42" s="686"/>
      <c r="DL42" s="686"/>
      <c r="DM42" s="686"/>
      <c r="DN42" s="686"/>
      <c r="DO42" s="686"/>
      <c r="DP42" s="686"/>
      <c r="DQ42" s="686"/>
      <c r="DR42" s="687"/>
      <c r="DS42" s="685">
        <f>DS43+DS70+DS83+DS85</f>
        <v>0</v>
      </c>
      <c r="DT42" s="686"/>
      <c r="DU42" s="686"/>
      <c r="DV42" s="686"/>
      <c r="DW42" s="686"/>
      <c r="DX42" s="686"/>
      <c r="DY42" s="686"/>
      <c r="DZ42" s="686"/>
      <c r="EA42" s="686"/>
      <c r="EB42" s="686"/>
      <c r="EC42" s="686"/>
      <c r="ED42" s="686"/>
      <c r="EE42" s="687"/>
      <c r="EF42" s="685">
        <f>EF43+EF70+EF83+EF85</f>
        <v>0</v>
      </c>
      <c r="EG42" s="686"/>
      <c r="EH42" s="686"/>
      <c r="EI42" s="686"/>
      <c r="EJ42" s="686"/>
      <c r="EK42" s="686"/>
      <c r="EL42" s="686"/>
      <c r="EM42" s="686"/>
      <c r="EN42" s="686"/>
      <c r="EO42" s="686"/>
      <c r="EP42" s="686"/>
      <c r="EQ42" s="686"/>
      <c r="ER42" s="687"/>
      <c r="ES42" s="688"/>
      <c r="ET42" s="689"/>
      <c r="EU42" s="689"/>
      <c r="EV42" s="689"/>
      <c r="EW42" s="689"/>
      <c r="EX42" s="689"/>
      <c r="EY42" s="689"/>
      <c r="EZ42" s="689"/>
      <c r="FA42" s="689"/>
      <c r="FB42" s="689"/>
      <c r="FC42" s="689"/>
      <c r="FD42" s="689"/>
      <c r="FE42" s="690"/>
    </row>
    <row r="43" spans="1:172" x14ac:dyDescent="0.2">
      <c r="A43" s="613" t="s">
        <v>161</v>
      </c>
      <c r="B43" s="614"/>
      <c r="C43" s="614"/>
      <c r="D43" s="614"/>
      <c r="E43" s="614"/>
      <c r="F43" s="614"/>
      <c r="G43" s="614"/>
      <c r="H43" s="614"/>
      <c r="I43" s="614"/>
      <c r="J43" s="614"/>
      <c r="K43" s="614"/>
      <c r="L43" s="614"/>
      <c r="M43" s="614"/>
      <c r="N43" s="614"/>
      <c r="O43" s="614"/>
      <c r="P43" s="614"/>
      <c r="Q43" s="614"/>
      <c r="R43" s="614"/>
      <c r="S43" s="614"/>
      <c r="T43" s="614"/>
      <c r="U43" s="614"/>
      <c r="V43" s="614"/>
      <c r="W43" s="614"/>
      <c r="X43" s="614"/>
      <c r="Y43" s="614"/>
      <c r="Z43" s="614"/>
      <c r="AA43" s="614"/>
      <c r="AB43" s="614"/>
      <c r="AC43" s="614"/>
      <c r="AD43" s="614"/>
      <c r="AE43" s="614"/>
      <c r="AF43" s="614"/>
      <c r="AG43" s="614"/>
      <c r="AH43" s="614"/>
      <c r="AI43" s="614"/>
      <c r="AJ43" s="614"/>
      <c r="AK43" s="614"/>
      <c r="AL43" s="614"/>
      <c r="AM43" s="614"/>
      <c r="AN43" s="614"/>
      <c r="AO43" s="614"/>
      <c r="AP43" s="614"/>
      <c r="AQ43" s="614"/>
      <c r="AR43" s="614"/>
      <c r="AS43" s="614"/>
      <c r="AT43" s="614"/>
      <c r="AU43" s="614"/>
      <c r="AV43" s="614"/>
      <c r="AW43" s="614"/>
      <c r="AX43" s="614"/>
      <c r="AY43" s="614"/>
      <c r="AZ43" s="614"/>
      <c r="BA43" s="614"/>
      <c r="BB43" s="614"/>
      <c r="BC43" s="614"/>
      <c r="BD43" s="614"/>
      <c r="BE43" s="614"/>
      <c r="BF43" s="614"/>
      <c r="BG43" s="614"/>
      <c r="BH43" s="614"/>
      <c r="BI43" s="614"/>
      <c r="BJ43" s="614"/>
      <c r="BK43" s="614"/>
      <c r="BL43" s="614"/>
      <c r="BM43" s="614"/>
      <c r="BN43" s="614"/>
      <c r="BO43" s="614"/>
      <c r="BP43" s="614"/>
      <c r="BQ43" s="614"/>
      <c r="BR43" s="614"/>
      <c r="BS43" s="614"/>
      <c r="BT43" s="614"/>
      <c r="BU43" s="614"/>
      <c r="BV43" s="614"/>
      <c r="BW43" s="614"/>
      <c r="BX43" s="615" t="s">
        <v>162</v>
      </c>
      <c r="BY43" s="616"/>
      <c r="BZ43" s="616"/>
      <c r="CA43" s="616"/>
      <c r="CB43" s="616"/>
      <c r="CC43" s="616"/>
      <c r="CD43" s="616"/>
      <c r="CE43" s="617"/>
      <c r="CF43" s="618" t="s">
        <v>115</v>
      </c>
      <c r="CG43" s="616"/>
      <c r="CH43" s="616"/>
      <c r="CI43" s="616"/>
      <c r="CJ43" s="616"/>
      <c r="CK43" s="616"/>
      <c r="CL43" s="616"/>
      <c r="CM43" s="616"/>
      <c r="CN43" s="616"/>
      <c r="CO43" s="616"/>
      <c r="CP43" s="616"/>
      <c r="CQ43" s="616"/>
      <c r="CR43" s="617"/>
      <c r="CS43" s="646"/>
      <c r="CT43" s="647"/>
      <c r="CU43" s="647"/>
      <c r="CV43" s="647"/>
      <c r="CW43" s="647"/>
      <c r="CX43" s="647"/>
      <c r="CY43" s="647"/>
      <c r="CZ43" s="647"/>
      <c r="DA43" s="647"/>
      <c r="DB43" s="647"/>
      <c r="DC43" s="647"/>
      <c r="DD43" s="647"/>
      <c r="DE43" s="648"/>
      <c r="DF43" s="691">
        <f>DF44+DF45+DF46+DF47+DF48+DF49+DF51</f>
        <v>0</v>
      </c>
      <c r="DG43" s="692"/>
      <c r="DH43" s="692"/>
      <c r="DI43" s="692"/>
      <c r="DJ43" s="692"/>
      <c r="DK43" s="692"/>
      <c r="DL43" s="692"/>
      <c r="DM43" s="692"/>
      <c r="DN43" s="692"/>
      <c r="DO43" s="692"/>
      <c r="DP43" s="692"/>
      <c r="DQ43" s="692"/>
      <c r="DR43" s="693"/>
      <c r="DS43" s="691">
        <f t="shared" ref="DS43" si="8">DS44+DS45+DS46+DS47+DS48+DS49+DS51</f>
        <v>0</v>
      </c>
      <c r="DT43" s="692"/>
      <c r="DU43" s="692"/>
      <c r="DV43" s="692"/>
      <c r="DW43" s="692"/>
      <c r="DX43" s="692"/>
      <c r="DY43" s="692"/>
      <c r="DZ43" s="692"/>
      <c r="EA43" s="692"/>
      <c r="EB43" s="692"/>
      <c r="EC43" s="692"/>
      <c r="ED43" s="692"/>
      <c r="EE43" s="693"/>
      <c r="EF43" s="691">
        <f t="shared" ref="EF43" si="9">EF44+EF45+EF46+EF47+EF48+EF49+EF51</f>
        <v>0</v>
      </c>
      <c r="EG43" s="692"/>
      <c r="EH43" s="692"/>
      <c r="EI43" s="692"/>
      <c r="EJ43" s="692"/>
      <c r="EK43" s="692"/>
      <c r="EL43" s="692"/>
      <c r="EM43" s="692"/>
      <c r="EN43" s="692"/>
      <c r="EO43" s="692"/>
      <c r="EP43" s="692"/>
      <c r="EQ43" s="692"/>
      <c r="ER43" s="693"/>
      <c r="ES43" s="680" t="s">
        <v>115</v>
      </c>
      <c r="ET43" s="681"/>
      <c r="EU43" s="681"/>
      <c r="EV43" s="681"/>
      <c r="EW43" s="681"/>
      <c r="EX43" s="681"/>
      <c r="EY43" s="681"/>
      <c r="EZ43" s="681"/>
      <c r="FA43" s="681"/>
      <c r="FB43" s="681"/>
      <c r="FC43" s="681"/>
      <c r="FD43" s="681"/>
      <c r="FE43" s="682"/>
    </row>
    <row r="44" spans="1:172" x14ac:dyDescent="0.2">
      <c r="A44" s="613" t="s">
        <v>163</v>
      </c>
      <c r="B44" s="614"/>
      <c r="C44" s="614"/>
      <c r="D44" s="614"/>
      <c r="E44" s="614"/>
      <c r="F44" s="614"/>
      <c r="G44" s="614"/>
      <c r="H44" s="614"/>
      <c r="I44" s="614"/>
      <c r="J44" s="614"/>
      <c r="K44" s="614"/>
      <c r="L44" s="614"/>
      <c r="M44" s="614"/>
      <c r="N44" s="614"/>
      <c r="O44" s="614"/>
      <c r="P44" s="614"/>
      <c r="Q44" s="614"/>
      <c r="R44" s="614"/>
      <c r="S44" s="614"/>
      <c r="T44" s="614"/>
      <c r="U44" s="614"/>
      <c r="V44" s="614"/>
      <c r="W44" s="614"/>
      <c r="X44" s="614"/>
      <c r="Y44" s="614"/>
      <c r="Z44" s="614"/>
      <c r="AA44" s="614"/>
      <c r="AB44" s="614"/>
      <c r="AC44" s="614"/>
      <c r="AD44" s="614"/>
      <c r="AE44" s="614"/>
      <c r="AF44" s="614"/>
      <c r="AG44" s="614"/>
      <c r="AH44" s="614"/>
      <c r="AI44" s="614"/>
      <c r="AJ44" s="614"/>
      <c r="AK44" s="614"/>
      <c r="AL44" s="614"/>
      <c r="AM44" s="614"/>
      <c r="AN44" s="614"/>
      <c r="AO44" s="614"/>
      <c r="AP44" s="614"/>
      <c r="AQ44" s="614"/>
      <c r="AR44" s="614"/>
      <c r="AS44" s="614"/>
      <c r="AT44" s="614"/>
      <c r="AU44" s="614"/>
      <c r="AV44" s="614"/>
      <c r="AW44" s="614"/>
      <c r="AX44" s="614"/>
      <c r="AY44" s="614"/>
      <c r="AZ44" s="614"/>
      <c r="BA44" s="614"/>
      <c r="BB44" s="614"/>
      <c r="BC44" s="614"/>
      <c r="BD44" s="614"/>
      <c r="BE44" s="614"/>
      <c r="BF44" s="614"/>
      <c r="BG44" s="614"/>
      <c r="BH44" s="614"/>
      <c r="BI44" s="614"/>
      <c r="BJ44" s="614"/>
      <c r="BK44" s="614"/>
      <c r="BL44" s="614"/>
      <c r="BM44" s="614"/>
      <c r="BN44" s="614"/>
      <c r="BO44" s="614"/>
      <c r="BP44" s="614"/>
      <c r="BQ44" s="614"/>
      <c r="BR44" s="614"/>
      <c r="BS44" s="614"/>
      <c r="BT44" s="614"/>
      <c r="BU44" s="614"/>
      <c r="BV44" s="614"/>
      <c r="BW44" s="614"/>
      <c r="BX44" s="615" t="s">
        <v>373</v>
      </c>
      <c r="BY44" s="616"/>
      <c r="BZ44" s="616"/>
      <c r="CA44" s="616"/>
      <c r="CB44" s="616"/>
      <c r="CC44" s="616"/>
      <c r="CD44" s="616"/>
      <c r="CE44" s="617"/>
      <c r="CF44" s="618" t="s">
        <v>164</v>
      </c>
      <c r="CG44" s="616"/>
      <c r="CH44" s="616"/>
      <c r="CI44" s="616"/>
      <c r="CJ44" s="616"/>
      <c r="CK44" s="616"/>
      <c r="CL44" s="616"/>
      <c r="CM44" s="616"/>
      <c r="CN44" s="616"/>
      <c r="CO44" s="616"/>
      <c r="CP44" s="616"/>
      <c r="CQ44" s="616"/>
      <c r="CR44" s="617"/>
      <c r="CS44" s="699"/>
      <c r="CT44" s="700"/>
      <c r="CU44" s="700"/>
      <c r="CV44" s="700"/>
      <c r="CW44" s="700"/>
      <c r="CX44" s="700"/>
      <c r="CY44" s="700"/>
      <c r="CZ44" s="700"/>
      <c r="DA44" s="700"/>
      <c r="DB44" s="700"/>
      <c r="DC44" s="700"/>
      <c r="DD44" s="700"/>
      <c r="DE44" s="701"/>
      <c r="DF44" s="636"/>
      <c r="DG44" s="637"/>
      <c r="DH44" s="637"/>
      <c r="DI44" s="637"/>
      <c r="DJ44" s="637"/>
      <c r="DK44" s="637"/>
      <c r="DL44" s="637"/>
      <c r="DM44" s="637"/>
      <c r="DN44" s="637"/>
      <c r="DO44" s="637"/>
      <c r="DP44" s="637"/>
      <c r="DQ44" s="637"/>
      <c r="DR44" s="638"/>
      <c r="DS44" s="636"/>
      <c r="DT44" s="637"/>
      <c r="DU44" s="637"/>
      <c r="DV44" s="637"/>
      <c r="DW44" s="637"/>
      <c r="DX44" s="637"/>
      <c r="DY44" s="637"/>
      <c r="DZ44" s="637"/>
      <c r="EA44" s="637"/>
      <c r="EB44" s="637"/>
      <c r="EC44" s="637"/>
      <c r="ED44" s="637"/>
      <c r="EE44" s="638"/>
      <c r="EF44" s="636"/>
      <c r="EG44" s="637"/>
      <c r="EH44" s="637"/>
      <c r="EI44" s="637"/>
      <c r="EJ44" s="637"/>
      <c r="EK44" s="637"/>
      <c r="EL44" s="637"/>
      <c r="EM44" s="637"/>
      <c r="EN44" s="637"/>
      <c r="EO44" s="637"/>
      <c r="EP44" s="637"/>
      <c r="EQ44" s="637"/>
      <c r="ER44" s="638"/>
      <c r="ES44" s="680" t="s">
        <v>115</v>
      </c>
      <c r="ET44" s="681"/>
      <c r="EU44" s="681"/>
      <c r="EV44" s="681"/>
      <c r="EW44" s="681"/>
      <c r="EX44" s="681"/>
      <c r="EY44" s="681"/>
      <c r="EZ44" s="681"/>
      <c r="FA44" s="681"/>
      <c r="FB44" s="681"/>
      <c r="FC44" s="681"/>
      <c r="FD44" s="681"/>
      <c r="FE44" s="682"/>
    </row>
    <row r="45" spans="1:172" x14ac:dyDescent="0.2">
      <c r="A45" s="613" t="s">
        <v>163</v>
      </c>
      <c r="B45" s="614"/>
      <c r="C45" s="614"/>
      <c r="D45" s="614"/>
      <c r="E45" s="614"/>
      <c r="F45" s="614"/>
      <c r="G45" s="614"/>
      <c r="H45" s="614"/>
      <c r="I45" s="614"/>
      <c r="J45" s="614"/>
      <c r="K45" s="614"/>
      <c r="L45" s="614"/>
      <c r="M45" s="614"/>
      <c r="N45" s="614"/>
      <c r="O45" s="614"/>
      <c r="P45" s="614"/>
      <c r="Q45" s="614"/>
      <c r="R45" s="614"/>
      <c r="S45" s="614"/>
      <c r="T45" s="614"/>
      <c r="U45" s="614"/>
      <c r="V45" s="614"/>
      <c r="W45" s="614"/>
      <c r="X45" s="614"/>
      <c r="Y45" s="614"/>
      <c r="Z45" s="614"/>
      <c r="AA45" s="614"/>
      <c r="AB45" s="614"/>
      <c r="AC45" s="614"/>
      <c r="AD45" s="614"/>
      <c r="AE45" s="614"/>
      <c r="AF45" s="614"/>
      <c r="AG45" s="614"/>
      <c r="AH45" s="614"/>
      <c r="AI45" s="614"/>
      <c r="AJ45" s="614"/>
      <c r="AK45" s="614"/>
      <c r="AL45" s="614"/>
      <c r="AM45" s="614"/>
      <c r="AN45" s="614"/>
      <c r="AO45" s="614"/>
      <c r="AP45" s="614"/>
      <c r="AQ45" s="614"/>
      <c r="AR45" s="614"/>
      <c r="AS45" s="614"/>
      <c r="AT45" s="614"/>
      <c r="AU45" s="614"/>
      <c r="AV45" s="614"/>
      <c r="AW45" s="614"/>
      <c r="AX45" s="614"/>
      <c r="AY45" s="614"/>
      <c r="AZ45" s="614"/>
      <c r="BA45" s="614"/>
      <c r="BB45" s="614"/>
      <c r="BC45" s="614"/>
      <c r="BD45" s="614"/>
      <c r="BE45" s="614"/>
      <c r="BF45" s="614"/>
      <c r="BG45" s="614"/>
      <c r="BH45" s="614"/>
      <c r="BI45" s="614"/>
      <c r="BJ45" s="614"/>
      <c r="BK45" s="614"/>
      <c r="BL45" s="614"/>
      <c r="BM45" s="614"/>
      <c r="BN45" s="614"/>
      <c r="BO45" s="614"/>
      <c r="BP45" s="614"/>
      <c r="BQ45" s="614"/>
      <c r="BR45" s="614"/>
      <c r="BS45" s="614"/>
      <c r="BT45" s="614"/>
      <c r="BU45" s="614"/>
      <c r="BV45" s="614"/>
      <c r="BW45" s="614"/>
      <c r="BX45" s="615" t="s">
        <v>374</v>
      </c>
      <c r="BY45" s="616"/>
      <c r="BZ45" s="616"/>
      <c r="CA45" s="616"/>
      <c r="CB45" s="616"/>
      <c r="CC45" s="616"/>
      <c r="CD45" s="616"/>
      <c r="CE45" s="617"/>
      <c r="CF45" s="618" t="s">
        <v>164</v>
      </c>
      <c r="CG45" s="616"/>
      <c r="CH45" s="616"/>
      <c r="CI45" s="616"/>
      <c r="CJ45" s="616"/>
      <c r="CK45" s="616"/>
      <c r="CL45" s="616"/>
      <c r="CM45" s="616"/>
      <c r="CN45" s="616"/>
      <c r="CO45" s="616"/>
      <c r="CP45" s="616"/>
      <c r="CQ45" s="616"/>
      <c r="CR45" s="617"/>
      <c r="CS45" s="699"/>
      <c r="CT45" s="700"/>
      <c r="CU45" s="700"/>
      <c r="CV45" s="700"/>
      <c r="CW45" s="700"/>
      <c r="CX45" s="700"/>
      <c r="CY45" s="700"/>
      <c r="CZ45" s="700"/>
      <c r="DA45" s="700"/>
      <c r="DB45" s="700"/>
      <c r="DC45" s="700"/>
      <c r="DD45" s="700"/>
      <c r="DE45" s="701"/>
      <c r="DF45" s="636"/>
      <c r="DG45" s="637"/>
      <c r="DH45" s="637"/>
      <c r="DI45" s="637"/>
      <c r="DJ45" s="637"/>
      <c r="DK45" s="637"/>
      <c r="DL45" s="637"/>
      <c r="DM45" s="637"/>
      <c r="DN45" s="637"/>
      <c r="DO45" s="637"/>
      <c r="DP45" s="637"/>
      <c r="DQ45" s="637"/>
      <c r="DR45" s="638"/>
      <c r="DS45" s="636"/>
      <c r="DT45" s="637"/>
      <c r="DU45" s="637"/>
      <c r="DV45" s="637"/>
      <c r="DW45" s="637"/>
      <c r="DX45" s="637"/>
      <c r="DY45" s="637"/>
      <c r="DZ45" s="637"/>
      <c r="EA45" s="637"/>
      <c r="EB45" s="637"/>
      <c r="EC45" s="637"/>
      <c r="ED45" s="637"/>
      <c r="EE45" s="638"/>
      <c r="EF45" s="636"/>
      <c r="EG45" s="637"/>
      <c r="EH45" s="637"/>
      <c r="EI45" s="637"/>
      <c r="EJ45" s="637"/>
      <c r="EK45" s="637"/>
      <c r="EL45" s="637"/>
      <c r="EM45" s="637"/>
      <c r="EN45" s="637"/>
      <c r="EO45" s="637"/>
      <c r="EP45" s="637"/>
      <c r="EQ45" s="637"/>
      <c r="ER45" s="638"/>
      <c r="ES45" s="680" t="s">
        <v>115</v>
      </c>
      <c r="ET45" s="681"/>
      <c r="EU45" s="681"/>
      <c r="EV45" s="681"/>
      <c r="EW45" s="681"/>
      <c r="EX45" s="681"/>
      <c r="EY45" s="681"/>
      <c r="EZ45" s="681"/>
      <c r="FA45" s="681"/>
      <c r="FB45" s="681"/>
      <c r="FC45" s="681"/>
      <c r="FD45" s="681"/>
      <c r="FE45" s="682"/>
    </row>
    <row r="46" spans="1:172" x14ac:dyDescent="0.2">
      <c r="A46" s="613" t="s">
        <v>163</v>
      </c>
      <c r="B46" s="614"/>
      <c r="C46" s="614"/>
      <c r="D46" s="614"/>
      <c r="E46" s="614"/>
      <c r="F46" s="614"/>
      <c r="G46" s="614"/>
      <c r="H46" s="614"/>
      <c r="I46" s="614"/>
      <c r="J46" s="614"/>
      <c r="K46" s="614"/>
      <c r="L46" s="614"/>
      <c r="M46" s="614"/>
      <c r="N46" s="614"/>
      <c r="O46" s="614"/>
      <c r="P46" s="614"/>
      <c r="Q46" s="614"/>
      <c r="R46" s="614"/>
      <c r="S46" s="614"/>
      <c r="T46" s="614"/>
      <c r="U46" s="614"/>
      <c r="V46" s="614"/>
      <c r="W46" s="614"/>
      <c r="X46" s="614"/>
      <c r="Y46" s="614"/>
      <c r="Z46" s="614"/>
      <c r="AA46" s="614"/>
      <c r="AB46" s="614"/>
      <c r="AC46" s="614"/>
      <c r="AD46" s="614"/>
      <c r="AE46" s="614"/>
      <c r="AF46" s="614"/>
      <c r="AG46" s="614"/>
      <c r="AH46" s="614"/>
      <c r="AI46" s="614"/>
      <c r="AJ46" s="614"/>
      <c r="AK46" s="614"/>
      <c r="AL46" s="614"/>
      <c r="AM46" s="614"/>
      <c r="AN46" s="614"/>
      <c r="AO46" s="614"/>
      <c r="AP46" s="614"/>
      <c r="AQ46" s="614"/>
      <c r="AR46" s="614"/>
      <c r="AS46" s="614"/>
      <c r="AT46" s="614"/>
      <c r="AU46" s="614"/>
      <c r="AV46" s="614"/>
      <c r="AW46" s="614"/>
      <c r="AX46" s="614"/>
      <c r="AY46" s="614"/>
      <c r="AZ46" s="614"/>
      <c r="BA46" s="614"/>
      <c r="BB46" s="614"/>
      <c r="BC46" s="614"/>
      <c r="BD46" s="614"/>
      <c r="BE46" s="614"/>
      <c r="BF46" s="614"/>
      <c r="BG46" s="614"/>
      <c r="BH46" s="614"/>
      <c r="BI46" s="614"/>
      <c r="BJ46" s="614"/>
      <c r="BK46" s="614"/>
      <c r="BL46" s="614"/>
      <c r="BM46" s="614"/>
      <c r="BN46" s="614"/>
      <c r="BO46" s="614"/>
      <c r="BP46" s="614"/>
      <c r="BQ46" s="614"/>
      <c r="BR46" s="614"/>
      <c r="BS46" s="614"/>
      <c r="BT46" s="614"/>
      <c r="BU46" s="614"/>
      <c r="BV46" s="614"/>
      <c r="BW46" s="614"/>
      <c r="BX46" s="615" t="s">
        <v>393</v>
      </c>
      <c r="BY46" s="616"/>
      <c r="BZ46" s="616"/>
      <c r="CA46" s="616"/>
      <c r="CB46" s="616"/>
      <c r="CC46" s="616"/>
      <c r="CD46" s="616"/>
      <c r="CE46" s="617"/>
      <c r="CF46" s="618" t="s">
        <v>164</v>
      </c>
      <c r="CG46" s="616"/>
      <c r="CH46" s="616"/>
      <c r="CI46" s="616"/>
      <c r="CJ46" s="616"/>
      <c r="CK46" s="616"/>
      <c r="CL46" s="616"/>
      <c r="CM46" s="616"/>
      <c r="CN46" s="616"/>
      <c r="CO46" s="616"/>
      <c r="CP46" s="616"/>
      <c r="CQ46" s="616"/>
      <c r="CR46" s="617"/>
      <c r="CS46" s="699"/>
      <c r="CT46" s="700"/>
      <c r="CU46" s="700"/>
      <c r="CV46" s="700"/>
      <c r="CW46" s="700"/>
      <c r="CX46" s="700"/>
      <c r="CY46" s="700"/>
      <c r="CZ46" s="700"/>
      <c r="DA46" s="700"/>
      <c r="DB46" s="700"/>
      <c r="DC46" s="700"/>
      <c r="DD46" s="700"/>
      <c r="DE46" s="701"/>
      <c r="DF46" s="636"/>
      <c r="DG46" s="637"/>
      <c r="DH46" s="637"/>
      <c r="DI46" s="637"/>
      <c r="DJ46" s="637"/>
      <c r="DK46" s="637"/>
      <c r="DL46" s="637"/>
      <c r="DM46" s="637"/>
      <c r="DN46" s="637"/>
      <c r="DO46" s="637"/>
      <c r="DP46" s="637"/>
      <c r="DQ46" s="637"/>
      <c r="DR46" s="638"/>
      <c r="DS46" s="636"/>
      <c r="DT46" s="637"/>
      <c r="DU46" s="637"/>
      <c r="DV46" s="637"/>
      <c r="DW46" s="637"/>
      <c r="DX46" s="637"/>
      <c r="DY46" s="637"/>
      <c r="DZ46" s="637"/>
      <c r="EA46" s="637"/>
      <c r="EB46" s="637"/>
      <c r="EC46" s="637"/>
      <c r="ED46" s="637"/>
      <c r="EE46" s="638"/>
      <c r="EF46" s="636"/>
      <c r="EG46" s="637"/>
      <c r="EH46" s="637"/>
      <c r="EI46" s="637"/>
      <c r="EJ46" s="637"/>
      <c r="EK46" s="637"/>
      <c r="EL46" s="637"/>
      <c r="EM46" s="637"/>
      <c r="EN46" s="637"/>
      <c r="EO46" s="637"/>
      <c r="EP46" s="637"/>
      <c r="EQ46" s="637"/>
      <c r="ER46" s="638"/>
      <c r="ES46" s="680" t="s">
        <v>115</v>
      </c>
      <c r="ET46" s="681"/>
      <c r="EU46" s="681"/>
      <c r="EV46" s="681"/>
      <c r="EW46" s="681"/>
      <c r="EX46" s="681"/>
      <c r="EY46" s="681"/>
      <c r="EZ46" s="681"/>
      <c r="FA46" s="681"/>
      <c r="FB46" s="681"/>
      <c r="FC46" s="681"/>
      <c r="FD46" s="681"/>
      <c r="FE46" s="682"/>
    </row>
    <row r="47" spans="1:172" x14ac:dyDescent="0.2">
      <c r="A47" s="613" t="s">
        <v>163</v>
      </c>
      <c r="B47" s="614"/>
      <c r="C47" s="614"/>
      <c r="D47" s="614"/>
      <c r="E47" s="614"/>
      <c r="F47" s="614"/>
      <c r="G47" s="614"/>
      <c r="H47" s="614"/>
      <c r="I47" s="614"/>
      <c r="J47" s="614"/>
      <c r="K47" s="614"/>
      <c r="L47" s="614"/>
      <c r="M47" s="614"/>
      <c r="N47" s="614"/>
      <c r="O47" s="614"/>
      <c r="P47" s="614"/>
      <c r="Q47" s="614"/>
      <c r="R47" s="614"/>
      <c r="S47" s="614"/>
      <c r="T47" s="614"/>
      <c r="U47" s="614"/>
      <c r="V47" s="614"/>
      <c r="W47" s="614"/>
      <c r="X47" s="614"/>
      <c r="Y47" s="614"/>
      <c r="Z47" s="614"/>
      <c r="AA47" s="614"/>
      <c r="AB47" s="614"/>
      <c r="AC47" s="614"/>
      <c r="AD47" s="614"/>
      <c r="AE47" s="614"/>
      <c r="AF47" s="614"/>
      <c r="AG47" s="614"/>
      <c r="AH47" s="614"/>
      <c r="AI47" s="614"/>
      <c r="AJ47" s="614"/>
      <c r="AK47" s="614"/>
      <c r="AL47" s="614"/>
      <c r="AM47" s="614"/>
      <c r="AN47" s="614"/>
      <c r="AO47" s="614"/>
      <c r="AP47" s="614"/>
      <c r="AQ47" s="614"/>
      <c r="AR47" s="614"/>
      <c r="AS47" s="614"/>
      <c r="AT47" s="614"/>
      <c r="AU47" s="614"/>
      <c r="AV47" s="614"/>
      <c r="AW47" s="614"/>
      <c r="AX47" s="614"/>
      <c r="AY47" s="614"/>
      <c r="AZ47" s="614"/>
      <c r="BA47" s="614"/>
      <c r="BB47" s="614"/>
      <c r="BC47" s="614"/>
      <c r="BD47" s="614"/>
      <c r="BE47" s="614"/>
      <c r="BF47" s="614"/>
      <c r="BG47" s="614"/>
      <c r="BH47" s="614"/>
      <c r="BI47" s="614"/>
      <c r="BJ47" s="614"/>
      <c r="BK47" s="614"/>
      <c r="BL47" s="614"/>
      <c r="BM47" s="614"/>
      <c r="BN47" s="614"/>
      <c r="BO47" s="614"/>
      <c r="BP47" s="614"/>
      <c r="BQ47" s="614"/>
      <c r="BR47" s="614"/>
      <c r="BS47" s="614"/>
      <c r="BT47" s="614"/>
      <c r="BU47" s="614"/>
      <c r="BV47" s="614"/>
      <c r="BW47" s="614"/>
      <c r="BX47" s="615" t="s">
        <v>540</v>
      </c>
      <c r="BY47" s="616"/>
      <c r="BZ47" s="616"/>
      <c r="CA47" s="616"/>
      <c r="CB47" s="616"/>
      <c r="CC47" s="616"/>
      <c r="CD47" s="616"/>
      <c r="CE47" s="617"/>
      <c r="CF47" s="618" t="s">
        <v>164</v>
      </c>
      <c r="CG47" s="616"/>
      <c r="CH47" s="616"/>
      <c r="CI47" s="616"/>
      <c r="CJ47" s="616"/>
      <c r="CK47" s="616"/>
      <c r="CL47" s="616"/>
      <c r="CM47" s="616"/>
      <c r="CN47" s="616"/>
      <c r="CO47" s="616"/>
      <c r="CP47" s="616"/>
      <c r="CQ47" s="616"/>
      <c r="CR47" s="617"/>
      <c r="CS47" s="699"/>
      <c r="CT47" s="700"/>
      <c r="CU47" s="700"/>
      <c r="CV47" s="700"/>
      <c r="CW47" s="700"/>
      <c r="CX47" s="700"/>
      <c r="CY47" s="700"/>
      <c r="CZ47" s="700"/>
      <c r="DA47" s="700"/>
      <c r="DB47" s="700"/>
      <c r="DC47" s="700"/>
      <c r="DD47" s="700"/>
      <c r="DE47" s="701"/>
      <c r="DF47" s="636"/>
      <c r="DG47" s="637"/>
      <c r="DH47" s="637"/>
      <c r="DI47" s="637"/>
      <c r="DJ47" s="637"/>
      <c r="DK47" s="637"/>
      <c r="DL47" s="637"/>
      <c r="DM47" s="637"/>
      <c r="DN47" s="637"/>
      <c r="DO47" s="637"/>
      <c r="DP47" s="637"/>
      <c r="DQ47" s="637"/>
      <c r="DR47" s="638"/>
      <c r="DS47" s="636"/>
      <c r="DT47" s="637"/>
      <c r="DU47" s="637"/>
      <c r="DV47" s="637"/>
      <c r="DW47" s="637"/>
      <c r="DX47" s="637"/>
      <c r="DY47" s="637"/>
      <c r="DZ47" s="637"/>
      <c r="EA47" s="637"/>
      <c r="EB47" s="637"/>
      <c r="EC47" s="637"/>
      <c r="ED47" s="637"/>
      <c r="EE47" s="638"/>
      <c r="EF47" s="636"/>
      <c r="EG47" s="637"/>
      <c r="EH47" s="637"/>
      <c r="EI47" s="637"/>
      <c r="EJ47" s="637"/>
      <c r="EK47" s="637"/>
      <c r="EL47" s="637"/>
      <c r="EM47" s="637"/>
      <c r="EN47" s="637"/>
      <c r="EO47" s="637"/>
      <c r="EP47" s="637"/>
      <c r="EQ47" s="637"/>
      <c r="ER47" s="638"/>
      <c r="ES47" s="680" t="s">
        <v>115</v>
      </c>
      <c r="ET47" s="681"/>
      <c r="EU47" s="681"/>
      <c r="EV47" s="681"/>
      <c r="EW47" s="681"/>
      <c r="EX47" s="681"/>
      <c r="EY47" s="681"/>
      <c r="EZ47" s="681"/>
      <c r="FA47" s="681"/>
      <c r="FB47" s="681"/>
      <c r="FC47" s="681"/>
      <c r="FD47" s="681"/>
      <c r="FE47" s="682"/>
    </row>
    <row r="48" spans="1:172" x14ac:dyDescent="0.2">
      <c r="A48" s="613" t="s">
        <v>163</v>
      </c>
      <c r="B48" s="614"/>
      <c r="C48" s="614"/>
      <c r="D48" s="614"/>
      <c r="E48" s="614"/>
      <c r="F48" s="614"/>
      <c r="G48" s="614"/>
      <c r="H48" s="614"/>
      <c r="I48" s="614"/>
      <c r="J48" s="614"/>
      <c r="K48" s="614"/>
      <c r="L48" s="614"/>
      <c r="M48" s="614"/>
      <c r="N48" s="614"/>
      <c r="O48" s="614"/>
      <c r="P48" s="614"/>
      <c r="Q48" s="614"/>
      <c r="R48" s="614"/>
      <c r="S48" s="614"/>
      <c r="T48" s="614"/>
      <c r="U48" s="614"/>
      <c r="V48" s="614"/>
      <c r="W48" s="614"/>
      <c r="X48" s="614"/>
      <c r="Y48" s="614"/>
      <c r="Z48" s="614"/>
      <c r="AA48" s="614"/>
      <c r="AB48" s="614"/>
      <c r="AC48" s="614"/>
      <c r="AD48" s="614"/>
      <c r="AE48" s="614"/>
      <c r="AF48" s="614"/>
      <c r="AG48" s="614"/>
      <c r="AH48" s="614"/>
      <c r="AI48" s="614"/>
      <c r="AJ48" s="614"/>
      <c r="AK48" s="614"/>
      <c r="AL48" s="614"/>
      <c r="AM48" s="614"/>
      <c r="AN48" s="614"/>
      <c r="AO48" s="614"/>
      <c r="AP48" s="614"/>
      <c r="AQ48" s="614"/>
      <c r="AR48" s="614"/>
      <c r="AS48" s="614"/>
      <c r="AT48" s="614"/>
      <c r="AU48" s="614"/>
      <c r="AV48" s="614"/>
      <c r="AW48" s="614"/>
      <c r="AX48" s="614"/>
      <c r="AY48" s="614"/>
      <c r="AZ48" s="614"/>
      <c r="BA48" s="614"/>
      <c r="BB48" s="614"/>
      <c r="BC48" s="614"/>
      <c r="BD48" s="614"/>
      <c r="BE48" s="614"/>
      <c r="BF48" s="614"/>
      <c r="BG48" s="614"/>
      <c r="BH48" s="614"/>
      <c r="BI48" s="614"/>
      <c r="BJ48" s="614"/>
      <c r="BK48" s="614"/>
      <c r="BL48" s="614"/>
      <c r="BM48" s="614"/>
      <c r="BN48" s="614"/>
      <c r="BO48" s="614"/>
      <c r="BP48" s="614"/>
      <c r="BQ48" s="614"/>
      <c r="BR48" s="614"/>
      <c r="BS48" s="614"/>
      <c r="BT48" s="614"/>
      <c r="BU48" s="614"/>
      <c r="BV48" s="614"/>
      <c r="BW48" s="614"/>
      <c r="BX48" s="615" t="s">
        <v>541</v>
      </c>
      <c r="BY48" s="616"/>
      <c r="BZ48" s="616"/>
      <c r="CA48" s="616"/>
      <c r="CB48" s="616"/>
      <c r="CC48" s="616"/>
      <c r="CD48" s="616"/>
      <c r="CE48" s="617"/>
      <c r="CF48" s="618" t="s">
        <v>164</v>
      </c>
      <c r="CG48" s="616"/>
      <c r="CH48" s="616"/>
      <c r="CI48" s="616"/>
      <c r="CJ48" s="616"/>
      <c r="CK48" s="616"/>
      <c r="CL48" s="616"/>
      <c r="CM48" s="616"/>
      <c r="CN48" s="616"/>
      <c r="CO48" s="616"/>
      <c r="CP48" s="616"/>
      <c r="CQ48" s="616"/>
      <c r="CR48" s="617"/>
      <c r="CS48" s="699"/>
      <c r="CT48" s="700"/>
      <c r="CU48" s="700"/>
      <c r="CV48" s="700"/>
      <c r="CW48" s="700"/>
      <c r="CX48" s="700"/>
      <c r="CY48" s="700"/>
      <c r="CZ48" s="700"/>
      <c r="DA48" s="700"/>
      <c r="DB48" s="700"/>
      <c r="DC48" s="700"/>
      <c r="DD48" s="700"/>
      <c r="DE48" s="701"/>
      <c r="DF48" s="636"/>
      <c r="DG48" s="637"/>
      <c r="DH48" s="637"/>
      <c r="DI48" s="637"/>
      <c r="DJ48" s="637"/>
      <c r="DK48" s="637"/>
      <c r="DL48" s="637"/>
      <c r="DM48" s="637"/>
      <c r="DN48" s="637"/>
      <c r="DO48" s="637"/>
      <c r="DP48" s="637"/>
      <c r="DQ48" s="637"/>
      <c r="DR48" s="638"/>
      <c r="DS48" s="636"/>
      <c r="DT48" s="637"/>
      <c r="DU48" s="637"/>
      <c r="DV48" s="637"/>
      <c r="DW48" s="637"/>
      <c r="DX48" s="637"/>
      <c r="DY48" s="637"/>
      <c r="DZ48" s="637"/>
      <c r="EA48" s="637"/>
      <c r="EB48" s="637"/>
      <c r="EC48" s="637"/>
      <c r="ED48" s="637"/>
      <c r="EE48" s="638"/>
      <c r="EF48" s="636"/>
      <c r="EG48" s="637"/>
      <c r="EH48" s="637"/>
      <c r="EI48" s="637"/>
      <c r="EJ48" s="637"/>
      <c r="EK48" s="637"/>
      <c r="EL48" s="637"/>
      <c r="EM48" s="637"/>
      <c r="EN48" s="637"/>
      <c r="EO48" s="637"/>
      <c r="EP48" s="637"/>
      <c r="EQ48" s="637"/>
      <c r="ER48" s="638"/>
      <c r="ES48" s="680" t="s">
        <v>115</v>
      </c>
      <c r="ET48" s="681"/>
      <c r="EU48" s="681"/>
      <c r="EV48" s="681"/>
      <c r="EW48" s="681"/>
      <c r="EX48" s="681"/>
      <c r="EY48" s="681"/>
      <c r="EZ48" s="681"/>
      <c r="FA48" s="681"/>
      <c r="FB48" s="681"/>
      <c r="FC48" s="681"/>
      <c r="FD48" s="681"/>
      <c r="FE48" s="682"/>
    </row>
    <row r="49" spans="1:161" s="358" customFormat="1" x14ac:dyDescent="0.2">
      <c r="A49" s="659" t="s">
        <v>165</v>
      </c>
      <c r="B49" s="660"/>
      <c r="C49" s="660"/>
      <c r="D49" s="660"/>
      <c r="E49" s="660"/>
      <c r="F49" s="660"/>
      <c r="G49" s="660"/>
      <c r="H49" s="660"/>
      <c r="I49" s="660"/>
      <c r="J49" s="660"/>
      <c r="K49" s="660"/>
      <c r="L49" s="660"/>
      <c r="M49" s="660"/>
      <c r="N49" s="660"/>
      <c r="O49" s="660"/>
      <c r="P49" s="660"/>
      <c r="Q49" s="660"/>
      <c r="R49" s="660"/>
      <c r="S49" s="660"/>
      <c r="T49" s="660"/>
      <c r="U49" s="660"/>
      <c r="V49" s="660"/>
      <c r="W49" s="660"/>
      <c r="X49" s="660"/>
      <c r="Y49" s="660"/>
      <c r="Z49" s="660"/>
      <c r="AA49" s="660"/>
      <c r="AB49" s="660"/>
      <c r="AC49" s="660"/>
      <c r="AD49" s="660"/>
      <c r="AE49" s="660"/>
      <c r="AF49" s="660"/>
      <c r="AG49" s="660"/>
      <c r="AH49" s="660"/>
      <c r="AI49" s="660"/>
      <c r="AJ49" s="660"/>
      <c r="AK49" s="660"/>
      <c r="AL49" s="660"/>
      <c r="AM49" s="660"/>
      <c r="AN49" s="660"/>
      <c r="AO49" s="660"/>
      <c r="AP49" s="660"/>
      <c r="AQ49" s="660"/>
      <c r="AR49" s="660"/>
      <c r="AS49" s="660"/>
      <c r="AT49" s="660"/>
      <c r="AU49" s="660"/>
      <c r="AV49" s="660"/>
      <c r="AW49" s="660"/>
      <c r="AX49" s="660"/>
      <c r="AY49" s="660"/>
      <c r="AZ49" s="660"/>
      <c r="BA49" s="660"/>
      <c r="BB49" s="660"/>
      <c r="BC49" s="660"/>
      <c r="BD49" s="660"/>
      <c r="BE49" s="660"/>
      <c r="BF49" s="660"/>
      <c r="BG49" s="660"/>
      <c r="BH49" s="660"/>
      <c r="BI49" s="660"/>
      <c r="BJ49" s="660"/>
      <c r="BK49" s="660"/>
      <c r="BL49" s="660"/>
      <c r="BM49" s="660"/>
      <c r="BN49" s="660"/>
      <c r="BO49" s="660"/>
      <c r="BP49" s="660"/>
      <c r="BQ49" s="660"/>
      <c r="BR49" s="660"/>
      <c r="BS49" s="660"/>
      <c r="BT49" s="660"/>
      <c r="BU49" s="660"/>
      <c r="BV49" s="660"/>
      <c r="BW49" s="661"/>
      <c r="BX49" s="615" t="s">
        <v>166</v>
      </c>
      <c r="BY49" s="616"/>
      <c r="BZ49" s="616"/>
      <c r="CA49" s="616"/>
      <c r="CB49" s="616"/>
      <c r="CC49" s="616"/>
      <c r="CD49" s="616"/>
      <c r="CE49" s="617"/>
      <c r="CF49" s="618" t="s">
        <v>167</v>
      </c>
      <c r="CG49" s="616"/>
      <c r="CH49" s="616"/>
      <c r="CI49" s="616"/>
      <c r="CJ49" s="616"/>
      <c r="CK49" s="616"/>
      <c r="CL49" s="616"/>
      <c r="CM49" s="616"/>
      <c r="CN49" s="616"/>
      <c r="CO49" s="616"/>
      <c r="CP49" s="616"/>
      <c r="CQ49" s="616"/>
      <c r="CR49" s="617"/>
      <c r="CS49" s="699"/>
      <c r="CT49" s="700"/>
      <c r="CU49" s="700"/>
      <c r="CV49" s="700"/>
      <c r="CW49" s="700"/>
      <c r="CX49" s="700"/>
      <c r="CY49" s="700"/>
      <c r="CZ49" s="700"/>
      <c r="DA49" s="700"/>
      <c r="DB49" s="700"/>
      <c r="DC49" s="700"/>
      <c r="DD49" s="700"/>
      <c r="DE49" s="701"/>
      <c r="DF49" s="636"/>
      <c r="DG49" s="637"/>
      <c r="DH49" s="637"/>
      <c r="DI49" s="637"/>
      <c r="DJ49" s="637"/>
      <c r="DK49" s="637"/>
      <c r="DL49" s="637"/>
      <c r="DM49" s="637"/>
      <c r="DN49" s="637"/>
      <c r="DO49" s="637"/>
      <c r="DP49" s="637"/>
      <c r="DQ49" s="637"/>
      <c r="DR49" s="638"/>
      <c r="DS49" s="636"/>
      <c r="DT49" s="637"/>
      <c r="DU49" s="637"/>
      <c r="DV49" s="637"/>
      <c r="DW49" s="637"/>
      <c r="DX49" s="637"/>
      <c r="DY49" s="637"/>
      <c r="DZ49" s="637"/>
      <c r="EA49" s="637"/>
      <c r="EB49" s="637"/>
      <c r="EC49" s="637"/>
      <c r="ED49" s="637"/>
      <c r="EE49" s="638"/>
      <c r="EF49" s="636"/>
      <c r="EG49" s="637"/>
      <c r="EH49" s="637"/>
      <c r="EI49" s="637"/>
      <c r="EJ49" s="637"/>
      <c r="EK49" s="637"/>
      <c r="EL49" s="637"/>
      <c r="EM49" s="637"/>
      <c r="EN49" s="637"/>
      <c r="EO49" s="637"/>
      <c r="EP49" s="637"/>
      <c r="EQ49" s="637"/>
      <c r="ER49" s="638"/>
      <c r="ES49" s="680" t="s">
        <v>115</v>
      </c>
      <c r="ET49" s="681"/>
      <c r="EU49" s="681"/>
      <c r="EV49" s="681"/>
      <c r="EW49" s="681"/>
      <c r="EX49" s="681"/>
      <c r="EY49" s="681"/>
      <c r="EZ49" s="681"/>
      <c r="FA49" s="681"/>
      <c r="FB49" s="681"/>
      <c r="FC49" s="681"/>
      <c r="FD49" s="681"/>
      <c r="FE49" s="682"/>
    </row>
    <row r="50" spans="1:161" s="358" customFormat="1" x14ac:dyDescent="0.2">
      <c r="A50" s="613" t="s">
        <v>168</v>
      </c>
      <c r="B50" s="614"/>
      <c r="C50" s="614"/>
      <c r="D50" s="614"/>
      <c r="E50" s="614"/>
      <c r="F50" s="614"/>
      <c r="G50" s="614"/>
      <c r="H50" s="614"/>
      <c r="I50" s="614"/>
      <c r="J50" s="614"/>
      <c r="K50" s="614"/>
      <c r="L50" s="614"/>
      <c r="M50" s="614"/>
      <c r="N50" s="614"/>
      <c r="O50" s="614"/>
      <c r="P50" s="614"/>
      <c r="Q50" s="614"/>
      <c r="R50" s="614"/>
      <c r="S50" s="614"/>
      <c r="T50" s="614"/>
      <c r="U50" s="614"/>
      <c r="V50" s="614"/>
      <c r="W50" s="614"/>
      <c r="X50" s="614"/>
      <c r="Y50" s="614"/>
      <c r="Z50" s="614"/>
      <c r="AA50" s="614"/>
      <c r="AB50" s="614"/>
      <c r="AC50" s="614"/>
      <c r="AD50" s="614"/>
      <c r="AE50" s="614"/>
      <c r="AF50" s="614"/>
      <c r="AG50" s="614"/>
      <c r="AH50" s="614"/>
      <c r="AI50" s="614"/>
      <c r="AJ50" s="614"/>
      <c r="AK50" s="614"/>
      <c r="AL50" s="614"/>
      <c r="AM50" s="614"/>
      <c r="AN50" s="614"/>
      <c r="AO50" s="614"/>
      <c r="AP50" s="614"/>
      <c r="AQ50" s="614"/>
      <c r="AR50" s="614"/>
      <c r="AS50" s="614"/>
      <c r="AT50" s="614"/>
      <c r="AU50" s="614"/>
      <c r="AV50" s="614"/>
      <c r="AW50" s="614"/>
      <c r="AX50" s="614"/>
      <c r="AY50" s="614"/>
      <c r="AZ50" s="614"/>
      <c r="BA50" s="614"/>
      <c r="BB50" s="614"/>
      <c r="BC50" s="614"/>
      <c r="BD50" s="614"/>
      <c r="BE50" s="614"/>
      <c r="BF50" s="614"/>
      <c r="BG50" s="614"/>
      <c r="BH50" s="614"/>
      <c r="BI50" s="614"/>
      <c r="BJ50" s="614"/>
      <c r="BK50" s="614"/>
      <c r="BL50" s="614"/>
      <c r="BM50" s="614"/>
      <c r="BN50" s="614"/>
      <c r="BO50" s="614"/>
      <c r="BP50" s="614"/>
      <c r="BQ50" s="614"/>
      <c r="BR50" s="614"/>
      <c r="BS50" s="614"/>
      <c r="BT50" s="614"/>
      <c r="BU50" s="614"/>
      <c r="BV50" s="614"/>
      <c r="BW50" s="614"/>
      <c r="BX50" s="615" t="s">
        <v>169</v>
      </c>
      <c r="BY50" s="616"/>
      <c r="BZ50" s="616"/>
      <c r="CA50" s="616"/>
      <c r="CB50" s="616"/>
      <c r="CC50" s="616"/>
      <c r="CD50" s="616"/>
      <c r="CE50" s="617"/>
      <c r="CF50" s="618" t="s">
        <v>170</v>
      </c>
      <c r="CG50" s="616"/>
      <c r="CH50" s="616"/>
      <c r="CI50" s="616"/>
      <c r="CJ50" s="616"/>
      <c r="CK50" s="616"/>
      <c r="CL50" s="616"/>
      <c r="CM50" s="616"/>
      <c r="CN50" s="616"/>
      <c r="CO50" s="616"/>
      <c r="CP50" s="616"/>
      <c r="CQ50" s="616"/>
      <c r="CR50" s="617"/>
      <c r="CS50" s="669"/>
      <c r="CT50" s="670"/>
      <c r="CU50" s="670"/>
      <c r="CV50" s="670"/>
      <c r="CW50" s="670"/>
      <c r="CX50" s="670"/>
      <c r="CY50" s="670"/>
      <c r="CZ50" s="670"/>
      <c r="DA50" s="670"/>
      <c r="DB50" s="670"/>
      <c r="DC50" s="670"/>
      <c r="DD50" s="670"/>
      <c r="DE50" s="671"/>
      <c r="DF50" s="669"/>
      <c r="DG50" s="670"/>
      <c r="DH50" s="670"/>
      <c r="DI50" s="670"/>
      <c r="DJ50" s="670"/>
      <c r="DK50" s="670"/>
      <c r="DL50" s="670"/>
      <c r="DM50" s="670"/>
      <c r="DN50" s="670"/>
      <c r="DO50" s="670"/>
      <c r="DP50" s="670"/>
      <c r="DQ50" s="670"/>
      <c r="DR50" s="671"/>
      <c r="DS50" s="669"/>
      <c r="DT50" s="670"/>
      <c r="DU50" s="670"/>
      <c r="DV50" s="670"/>
      <c r="DW50" s="670"/>
      <c r="DX50" s="670"/>
      <c r="DY50" s="670"/>
      <c r="DZ50" s="670"/>
      <c r="EA50" s="670"/>
      <c r="EB50" s="670"/>
      <c r="EC50" s="670"/>
      <c r="ED50" s="670"/>
      <c r="EE50" s="671"/>
      <c r="EF50" s="669"/>
      <c r="EG50" s="670"/>
      <c r="EH50" s="670"/>
      <c r="EI50" s="670"/>
      <c r="EJ50" s="670"/>
      <c r="EK50" s="670"/>
      <c r="EL50" s="670"/>
      <c r="EM50" s="670"/>
      <c r="EN50" s="670"/>
      <c r="EO50" s="670"/>
      <c r="EP50" s="670"/>
      <c r="EQ50" s="670"/>
      <c r="ER50" s="671"/>
      <c r="ES50" s="680" t="s">
        <v>115</v>
      </c>
      <c r="ET50" s="681"/>
      <c r="EU50" s="681"/>
      <c r="EV50" s="681"/>
      <c r="EW50" s="681"/>
      <c r="EX50" s="681"/>
      <c r="EY50" s="681"/>
      <c r="EZ50" s="681"/>
      <c r="FA50" s="681"/>
      <c r="FB50" s="681"/>
      <c r="FC50" s="681"/>
      <c r="FD50" s="681"/>
      <c r="FE50" s="682"/>
    </row>
    <row r="51" spans="1:161" s="358" customFormat="1" x14ac:dyDescent="0.2">
      <c r="A51" s="613" t="s">
        <v>171</v>
      </c>
      <c r="B51" s="614"/>
      <c r="C51" s="614"/>
      <c r="D51" s="614"/>
      <c r="E51" s="614"/>
      <c r="F51" s="614"/>
      <c r="G51" s="614"/>
      <c r="H51" s="614"/>
      <c r="I51" s="614"/>
      <c r="J51" s="614"/>
      <c r="K51" s="614"/>
      <c r="L51" s="614"/>
      <c r="M51" s="614"/>
      <c r="N51" s="614"/>
      <c r="O51" s="614"/>
      <c r="P51" s="614"/>
      <c r="Q51" s="614"/>
      <c r="R51" s="614"/>
      <c r="S51" s="614"/>
      <c r="T51" s="614"/>
      <c r="U51" s="614"/>
      <c r="V51" s="614"/>
      <c r="W51" s="614"/>
      <c r="X51" s="614"/>
      <c r="Y51" s="614"/>
      <c r="Z51" s="614"/>
      <c r="AA51" s="614"/>
      <c r="AB51" s="614"/>
      <c r="AC51" s="614"/>
      <c r="AD51" s="614"/>
      <c r="AE51" s="614"/>
      <c r="AF51" s="614"/>
      <c r="AG51" s="614"/>
      <c r="AH51" s="614"/>
      <c r="AI51" s="614"/>
      <c r="AJ51" s="614"/>
      <c r="AK51" s="614"/>
      <c r="AL51" s="614"/>
      <c r="AM51" s="614"/>
      <c r="AN51" s="614"/>
      <c r="AO51" s="614"/>
      <c r="AP51" s="614"/>
      <c r="AQ51" s="614"/>
      <c r="AR51" s="614"/>
      <c r="AS51" s="614"/>
      <c r="AT51" s="614"/>
      <c r="AU51" s="614"/>
      <c r="AV51" s="614"/>
      <c r="AW51" s="614"/>
      <c r="AX51" s="614"/>
      <c r="AY51" s="614"/>
      <c r="AZ51" s="614"/>
      <c r="BA51" s="614"/>
      <c r="BB51" s="614"/>
      <c r="BC51" s="614"/>
      <c r="BD51" s="614"/>
      <c r="BE51" s="614"/>
      <c r="BF51" s="614"/>
      <c r="BG51" s="614"/>
      <c r="BH51" s="614"/>
      <c r="BI51" s="614"/>
      <c r="BJ51" s="614"/>
      <c r="BK51" s="614"/>
      <c r="BL51" s="614"/>
      <c r="BM51" s="614"/>
      <c r="BN51" s="614"/>
      <c r="BO51" s="614"/>
      <c r="BP51" s="614"/>
      <c r="BQ51" s="614"/>
      <c r="BR51" s="614"/>
      <c r="BS51" s="614"/>
      <c r="BT51" s="614"/>
      <c r="BU51" s="614"/>
      <c r="BV51" s="614"/>
      <c r="BW51" s="614"/>
      <c r="BX51" s="615" t="s">
        <v>172</v>
      </c>
      <c r="BY51" s="616"/>
      <c r="BZ51" s="616"/>
      <c r="CA51" s="616"/>
      <c r="CB51" s="616"/>
      <c r="CC51" s="616"/>
      <c r="CD51" s="616"/>
      <c r="CE51" s="617"/>
      <c r="CF51" s="618" t="s">
        <v>173</v>
      </c>
      <c r="CG51" s="616"/>
      <c r="CH51" s="616"/>
      <c r="CI51" s="616"/>
      <c r="CJ51" s="616"/>
      <c r="CK51" s="616"/>
      <c r="CL51" s="616"/>
      <c r="CM51" s="616"/>
      <c r="CN51" s="616"/>
      <c r="CO51" s="616"/>
      <c r="CP51" s="616"/>
      <c r="CQ51" s="616"/>
      <c r="CR51" s="617"/>
      <c r="CS51" s="646"/>
      <c r="CT51" s="647"/>
      <c r="CU51" s="647"/>
      <c r="CV51" s="647"/>
      <c r="CW51" s="647"/>
      <c r="CX51" s="647"/>
      <c r="CY51" s="647"/>
      <c r="CZ51" s="647"/>
      <c r="DA51" s="647"/>
      <c r="DB51" s="647"/>
      <c r="DC51" s="647"/>
      <c r="DD51" s="647"/>
      <c r="DE51" s="648"/>
      <c r="DF51" s="702">
        <f>SUM(DF52:DR57)</f>
        <v>0</v>
      </c>
      <c r="DG51" s="703"/>
      <c r="DH51" s="703"/>
      <c r="DI51" s="703"/>
      <c r="DJ51" s="703"/>
      <c r="DK51" s="703"/>
      <c r="DL51" s="703"/>
      <c r="DM51" s="703"/>
      <c r="DN51" s="703"/>
      <c r="DO51" s="703"/>
      <c r="DP51" s="703"/>
      <c r="DQ51" s="703"/>
      <c r="DR51" s="704"/>
      <c r="DS51" s="702">
        <f>SUM(DS53:EE57)</f>
        <v>0</v>
      </c>
      <c r="DT51" s="703"/>
      <c r="DU51" s="703"/>
      <c r="DV51" s="703"/>
      <c r="DW51" s="703"/>
      <c r="DX51" s="703"/>
      <c r="DY51" s="703"/>
      <c r="DZ51" s="703"/>
      <c r="EA51" s="703"/>
      <c r="EB51" s="703"/>
      <c r="EC51" s="703"/>
      <c r="ED51" s="703"/>
      <c r="EE51" s="704"/>
      <c r="EF51" s="702">
        <f>SUM(EF53:ER57)</f>
        <v>0</v>
      </c>
      <c r="EG51" s="703"/>
      <c r="EH51" s="703"/>
      <c r="EI51" s="703"/>
      <c r="EJ51" s="703"/>
      <c r="EK51" s="703"/>
      <c r="EL51" s="703"/>
      <c r="EM51" s="703"/>
      <c r="EN51" s="703"/>
      <c r="EO51" s="703"/>
      <c r="EP51" s="703"/>
      <c r="EQ51" s="703"/>
      <c r="ER51" s="704"/>
      <c r="ES51" s="680" t="s">
        <v>115</v>
      </c>
      <c r="ET51" s="681"/>
      <c r="EU51" s="681"/>
      <c r="EV51" s="681"/>
      <c r="EW51" s="681"/>
      <c r="EX51" s="681"/>
      <c r="EY51" s="681"/>
      <c r="EZ51" s="681"/>
      <c r="FA51" s="681"/>
      <c r="FB51" s="681"/>
      <c r="FC51" s="681"/>
      <c r="FD51" s="681"/>
      <c r="FE51" s="682"/>
    </row>
    <row r="52" spans="1:161" s="358" customFormat="1" x14ac:dyDescent="0.2">
      <c r="A52" s="613" t="s">
        <v>174</v>
      </c>
      <c r="B52" s="614"/>
      <c r="C52" s="614"/>
      <c r="D52" s="614"/>
      <c r="E52" s="614"/>
      <c r="F52" s="614"/>
      <c r="G52" s="614"/>
      <c r="H52" s="614"/>
      <c r="I52" s="614"/>
      <c r="J52" s="614"/>
      <c r="K52" s="614"/>
      <c r="L52" s="614"/>
      <c r="M52" s="614"/>
      <c r="N52" s="614"/>
      <c r="O52" s="614"/>
      <c r="P52" s="614"/>
      <c r="Q52" s="614"/>
      <c r="R52" s="614"/>
      <c r="S52" s="614"/>
      <c r="T52" s="614"/>
      <c r="U52" s="614"/>
      <c r="V52" s="614"/>
      <c r="W52" s="614"/>
      <c r="X52" s="614"/>
      <c r="Y52" s="614"/>
      <c r="Z52" s="614"/>
      <c r="AA52" s="614"/>
      <c r="AB52" s="614"/>
      <c r="AC52" s="614"/>
      <c r="AD52" s="614"/>
      <c r="AE52" s="614"/>
      <c r="AF52" s="614"/>
      <c r="AG52" s="614"/>
      <c r="AH52" s="614"/>
      <c r="AI52" s="614"/>
      <c r="AJ52" s="614"/>
      <c r="AK52" s="614"/>
      <c r="AL52" s="614"/>
      <c r="AM52" s="614"/>
      <c r="AN52" s="614"/>
      <c r="AO52" s="614"/>
      <c r="AP52" s="614"/>
      <c r="AQ52" s="614"/>
      <c r="AR52" s="614"/>
      <c r="AS52" s="614"/>
      <c r="AT52" s="614"/>
      <c r="AU52" s="614"/>
      <c r="AV52" s="614"/>
      <c r="AW52" s="614"/>
      <c r="AX52" s="614"/>
      <c r="AY52" s="614"/>
      <c r="AZ52" s="614"/>
      <c r="BA52" s="614"/>
      <c r="BB52" s="614"/>
      <c r="BC52" s="614"/>
      <c r="BD52" s="614"/>
      <c r="BE52" s="614"/>
      <c r="BF52" s="614"/>
      <c r="BG52" s="614"/>
      <c r="BH52" s="614"/>
      <c r="BI52" s="614"/>
      <c r="BJ52" s="614"/>
      <c r="BK52" s="614"/>
      <c r="BL52" s="614"/>
      <c r="BM52" s="614"/>
      <c r="BN52" s="614"/>
      <c r="BO52" s="614"/>
      <c r="BP52" s="614"/>
      <c r="BQ52" s="614"/>
      <c r="BR52" s="614"/>
      <c r="BS52" s="614"/>
      <c r="BT52" s="614"/>
      <c r="BU52" s="614"/>
      <c r="BV52" s="614"/>
      <c r="BW52" s="614"/>
      <c r="BX52" s="615" t="s">
        <v>401</v>
      </c>
      <c r="BY52" s="616"/>
      <c r="BZ52" s="616"/>
      <c r="CA52" s="616"/>
      <c r="CB52" s="616"/>
      <c r="CC52" s="616"/>
      <c r="CD52" s="616"/>
      <c r="CE52" s="617"/>
      <c r="CF52" s="618" t="s">
        <v>173</v>
      </c>
      <c r="CG52" s="616"/>
      <c r="CH52" s="616"/>
      <c r="CI52" s="616"/>
      <c r="CJ52" s="616"/>
      <c r="CK52" s="616"/>
      <c r="CL52" s="616"/>
      <c r="CM52" s="616"/>
      <c r="CN52" s="616"/>
      <c r="CO52" s="616"/>
      <c r="CP52" s="616"/>
      <c r="CQ52" s="616"/>
      <c r="CR52" s="617"/>
      <c r="CS52" s="699"/>
      <c r="CT52" s="700"/>
      <c r="CU52" s="700"/>
      <c r="CV52" s="700"/>
      <c r="CW52" s="700"/>
      <c r="CX52" s="700"/>
      <c r="CY52" s="700"/>
      <c r="CZ52" s="700"/>
      <c r="DA52" s="700"/>
      <c r="DB52" s="700"/>
      <c r="DC52" s="700"/>
      <c r="DD52" s="700"/>
      <c r="DE52" s="701"/>
      <c r="DF52" s="636"/>
      <c r="DG52" s="637"/>
      <c r="DH52" s="637"/>
      <c r="DI52" s="637"/>
      <c r="DJ52" s="637"/>
      <c r="DK52" s="637"/>
      <c r="DL52" s="637"/>
      <c r="DM52" s="637"/>
      <c r="DN52" s="637"/>
      <c r="DO52" s="637"/>
      <c r="DP52" s="637"/>
      <c r="DQ52" s="637"/>
      <c r="DR52" s="638"/>
      <c r="DS52" s="636"/>
      <c r="DT52" s="637"/>
      <c r="DU52" s="637"/>
      <c r="DV52" s="637"/>
      <c r="DW52" s="637"/>
      <c r="DX52" s="637"/>
      <c r="DY52" s="637"/>
      <c r="DZ52" s="637"/>
      <c r="EA52" s="637"/>
      <c r="EB52" s="637"/>
      <c r="EC52" s="637"/>
      <c r="ED52" s="637"/>
      <c r="EE52" s="638"/>
      <c r="EF52" s="636"/>
      <c r="EG52" s="637"/>
      <c r="EH52" s="637"/>
      <c r="EI52" s="637"/>
      <c r="EJ52" s="637"/>
      <c r="EK52" s="637"/>
      <c r="EL52" s="637"/>
      <c r="EM52" s="637"/>
      <c r="EN52" s="637"/>
      <c r="EO52" s="637"/>
      <c r="EP52" s="637"/>
      <c r="EQ52" s="637"/>
      <c r="ER52" s="638"/>
      <c r="ES52" s="680" t="s">
        <v>115</v>
      </c>
      <c r="ET52" s="681"/>
      <c r="EU52" s="681"/>
      <c r="EV52" s="681"/>
      <c r="EW52" s="681"/>
      <c r="EX52" s="681"/>
      <c r="EY52" s="681"/>
      <c r="EZ52" s="681"/>
      <c r="FA52" s="681"/>
      <c r="FB52" s="681"/>
      <c r="FC52" s="681"/>
      <c r="FD52" s="681"/>
      <c r="FE52" s="682"/>
    </row>
    <row r="53" spans="1:161" s="358" customFormat="1" x14ac:dyDescent="0.2">
      <c r="A53" s="613" t="s">
        <v>174</v>
      </c>
      <c r="B53" s="614"/>
      <c r="C53" s="614"/>
      <c r="D53" s="614"/>
      <c r="E53" s="614"/>
      <c r="F53" s="614"/>
      <c r="G53" s="614"/>
      <c r="H53" s="614"/>
      <c r="I53" s="614"/>
      <c r="J53" s="614"/>
      <c r="K53" s="614"/>
      <c r="L53" s="614"/>
      <c r="M53" s="614"/>
      <c r="N53" s="614"/>
      <c r="O53" s="614"/>
      <c r="P53" s="614"/>
      <c r="Q53" s="614"/>
      <c r="R53" s="614"/>
      <c r="S53" s="614"/>
      <c r="T53" s="614"/>
      <c r="U53" s="614"/>
      <c r="V53" s="614"/>
      <c r="W53" s="614"/>
      <c r="X53" s="614"/>
      <c r="Y53" s="614"/>
      <c r="Z53" s="614"/>
      <c r="AA53" s="614"/>
      <c r="AB53" s="614"/>
      <c r="AC53" s="614"/>
      <c r="AD53" s="614"/>
      <c r="AE53" s="614"/>
      <c r="AF53" s="614"/>
      <c r="AG53" s="614"/>
      <c r="AH53" s="614"/>
      <c r="AI53" s="614"/>
      <c r="AJ53" s="614"/>
      <c r="AK53" s="614"/>
      <c r="AL53" s="614"/>
      <c r="AM53" s="614"/>
      <c r="AN53" s="614"/>
      <c r="AO53" s="614"/>
      <c r="AP53" s="614"/>
      <c r="AQ53" s="614"/>
      <c r="AR53" s="614"/>
      <c r="AS53" s="614"/>
      <c r="AT53" s="614"/>
      <c r="AU53" s="614"/>
      <c r="AV53" s="614"/>
      <c r="AW53" s="614"/>
      <c r="AX53" s="614"/>
      <c r="AY53" s="614"/>
      <c r="AZ53" s="614"/>
      <c r="BA53" s="614"/>
      <c r="BB53" s="614"/>
      <c r="BC53" s="614"/>
      <c r="BD53" s="614"/>
      <c r="BE53" s="614"/>
      <c r="BF53" s="614"/>
      <c r="BG53" s="614"/>
      <c r="BH53" s="614"/>
      <c r="BI53" s="614"/>
      <c r="BJ53" s="614"/>
      <c r="BK53" s="614"/>
      <c r="BL53" s="614"/>
      <c r="BM53" s="614"/>
      <c r="BN53" s="614"/>
      <c r="BO53" s="614"/>
      <c r="BP53" s="614"/>
      <c r="BQ53" s="614"/>
      <c r="BR53" s="614"/>
      <c r="BS53" s="614"/>
      <c r="BT53" s="614"/>
      <c r="BU53" s="614"/>
      <c r="BV53" s="614"/>
      <c r="BW53" s="614"/>
      <c r="BX53" s="615" t="s">
        <v>401</v>
      </c>
      <c r="BY53" s="616"/>
      <c r="BZ53" s="616"/>
      <c r="CA53" s="616"/>
      <c r="CB53" s="616"/>
      <c r="CC53" s="616"/>
      <c r="CD53" s="616"/>
      <c r="CE53" s="617"/>
      <c r="CF53" s="618" t="s">
        <v>173</v>
      </c>
      <c r="CG53" s="616"/>
      <c r="CH53" s="616"/>
      <c r="CI53" s="616"/>
      <c r="CJ53" s="616"/>
      <c r="CK53" s="616"/>
      <c r="CL53" s="616"/>
      <c r="CM53" s="616"/>
      <c r="CN53" s="616"/>
      <c r="CO53" s="616"/>
      <c r="CP53" s="616"/>
      <c r="CQ53" s="616"/>
      <c r="CR53" s="617"/>
      <c r="CS53" s="699"/>
      <c r="CT53" s="700"/>
      <c r="CU53" s="700"/>
      <c r="CV53" s="700"/>
      <c r="CW53" s="700"/>
      <c r="CX53" s="700"/>
      <c r="CY53" s="700"/>
      <c r="CZ53" s="700"/>
      <c r="DA53" s="700"/>
      <c r="DB53" s="700"/>
      <c r="DC53" s="700"/>
      <c r="DD53" s="700"/>
      <c r="DE53" s="701"/>
      <c r="DF53" s="636"/>
      <c r="DG53" s="637"/>
      <c r="DH53" s="637"/>
      <c r="DI53" s="637"/>
      <c r="DJ53" s="637"/>
      <c r="DK53" s="637"/>
      <c r="DL53" s="637"/>
      <c r="DM53" s="637"/>
      <c r="DN53" s="637"/>
      <c r="DO53" s="637"/>
      <c r="DP53" s="637"/>
      <c r="DQ53" s="637"/>
      <c r="DR53" s="638"/>
      <c r="DS53" s="636"/>
      <c r="DT53" s="637"/>
      <c r="DU53" s="637"/>
      <c r="DV53" s="637"/>
      <c r="DW53" s="637"/>
      <c r="DX53" s="637"/>
      <c r="DY53" s="637"/>
      <c r="DZ53" s="637"/>
      <c r="EA53" s="637"/>
      <c r="EB53" s="637"/>
      <c r="EC53" s="637"/>
      <c r="ED53" s="637"/>
      <c r="EE53" s="638"/>
      <c r="EF53" s="636"/>
      <c r="EG53" s="637"/>
      <c r="EH53" s="637"/>
      <c r="EI53" s="637"/>
      <c r="EJ53" s="637"/>
      <c r="EK53" s="637"/>
      <c r="EL53" s="637"/>
      <c r="EM53" s="637"/>
      <c r="EN53" s="637"/>
      <c r="EO53" s="637"/>
      <c r="EP53" s="637"/>
      <c r="EQ53" s="637"/>
      <c r="ER53" s="638"/>
      <c r="ES53" s="680" t="s">
        <v>115</v>
      </c>
      <c r="ET53" s="681"/>
      <c r="EU53" s="681"/>
      <c r="EV53" s="681"/>
      <c r="EW53" s="681"/>
      <c r="EX53" s="681"/>
      <c r="EY53" s="681"/>
      <c r="EZ53" s="681"/>
      <c r="FA53" s="681"/>
      <c r="FB53" s="681"/>
      <c r="FC53" s="681"/>
      <c r="FD53" s="681"/>
      <c r="FE53" s="682"/>
    </row>
    <row r="54" spans="1:161" s="358" customFormat="1" x14ac:dyDescent="0.2">
      <c r="A54" s="613" t="s">
        <v>174</v>
      </c>
      <c r="B54" s="614"/>
      <c r="C54" s="614"/>
      <c r="D54" s="614"/>
      <c r="E54" s="614"/>
      <c r="F54" s="614"/>
      <c r="G54" s="614"/>
      <c r="H54" s="614"/>
      <c r="I54" s="614"/>
      <c r="J54" s="614"/>
      <c r="K54" s="614"/>
      <c r="L54" s="614"/>
      <c r="M54" s="614"/>
      <c r="N54" s="614"/>
      <c r="O54" s="614"/>
      <c r="P54" s="614"/>
      <c r="Q54" s="614"/>
      <c r="R54" s="614"/>
      <c r="S54" s="614"/>
      <c r="T54" s="614"/>
      <c r="U54" s="614"/>
      <c r="V54" s="614"/>
      <c r="W54" s="614"/>
      <c r="X54" s="614"/>
      <c r="Y54" s="614"/>
      <c r="Z54" s="614"/>
      <c r="AA54" s="614"/>
      <c r="AB54" s="614"/>
      <c r="AC54" s="614"/>
      <c r="AD54" s="614"/>
      <c r="AE54" s="614"/>
      <c r="AF54" s="614"/>
      <c r="AG54" s="614"/>
      <c r="AH54" s="614"/>
      <c r="AI54" s="614"/>
      <c r="AJ54" s="614"/>
      <c r="AK54" s="614"/>
      <c r="AL54" s="614"/>
      <c r="AM54" s="614"/>
      <c r="AN54" s="614"/>
      <c r="AO54" s="614"/>
      <c r="AP54" s="614"/>
      <c r="AQ54" s="614"/>
      <c r="AR54" s="614"/>
      <c r="AS54" s="614"/>
      <c r="AT54" s="614"/>
      <c r="AU54" s="614"/>
      <c r="AV54" s="614"/>
      <c r="AW54" s="614"/>
      <c r="AX54" s="614"/>
      <c r="AY54" s="614"/>
      <c r="AZ54" s="614"/>
      <c r="BA54" s="614"/>
      <c r="BB54" s="614"/>
      <c r="BC54" s="614"/>
      <c r="BD54" s="614"/>
      <c r="BE54" s="614"/>
      <c r="BF54" s="614"/>
      <c r="BG54" s="614"/>
      <c r="BH54" s="614"/>
      <c r="BI54" s="614"/>
      <c r="BJ54" s="614"/>
      <c r="BK54" s="614"/>
      <c r="BL54" s="614"/>
      <c r="BM54" s="614"/>
      <c r="BN54" s="614"/>
      <c r="BO54" s="614"/>
      <c r="BP54" s="614"/>
      <c r="BQ54" s="614"/>
      <c r="BR54" s="614"/>
      <c r="BS54" s="614"/>
      <c r="BT54" s="614"/>
      <c r="BU54" s="614"/>
      <c r="BV54" s="614"/>
      <c r="BW54" s="614"/>
      <c r="BX54" s="615" t="s">
        <v>176</v>
      </c>
      <c r="BY54" s="616"/>
      <c r="BZ54" s="616"/>
      <c r="CA54" s="616"/>
      <c r="CB54" s="616"/>
      <c r="CC54" s="616"/>
      <c r="CD54" s="616"/>
      <c r="CE54" s="617"/>
      <c r="CF54" s="618" t="s">
        <v>173</v>
      </c>
      <c r="CG54" s="616"/>
      <c r="CH54" s="616"/>
      <c r="CI54" s="616"/>
      <c r="CJ54" s="616"/>
      <c r="CK54" s="616"/>
      <c r="CL54" s="616"/>
      <c r="CM54" s="616"/>
      <c r="CN54" s="616"/>
      <c r="CO54" s="616"/>
      <c r="CP54" s="616"/>
      <c r="CQ54" s="616"/>
      <c r="CR54" s="617"/>
      <c r="CS54" s="699"/>
      <c r="CT54" s="700"/>
      <c r="CU54" s="700"/>
      <c r="CV54" s="700"/>
      <c r="CW54" s="700"/>
      <c r="CX54" s="700"/>
      <c r="CY54" s="700"/>
      <c r="CZ54" s="700"/>
      <c r="DA54" s="700"/>
      <c r="DB54" s="700"/>
      <c r="DC54" s="700"/>
      <c r="DD54" s="700"/>
      <c r="DE54" s="701"/>
      <c r="DF54" s="636"/>
      <c r="DG54" s="637"/>
      <c r="DH54" s="637"/>
      <c r="DI54" s="637"/>
      <c r="DJ54" s="637"/>
      <c r="DK54" s="637"/>
      <c r="DL54" s="637"/>
      <c r="DM54" s="637"/>
      <c r="DN54" s="637"/>
      <c r="DO54" s="637"/>
      <c r="DP54" s="637"/>
      <c r="DQ54" s="637"/>
      <c r="DR54" s="638"/>
      <c r="DS54" s="636"/>
      <c r="DT54" s="637"/>
      <c r="DU54" s="637"/>
      <c r="DV54" s="637"/>
      <c r="DW54" s="637"/>
      <c r="DX54" s="637"/>
      <c r="DY54" s="637"/>
      <c r="DZ54" s="637"/>
      <c r="EA54" s="637"/>
      <c r="EB54" s="637"/>
      <c r="EC54" s="637"/>
      <c r="ED54" s="637"/>
      <c r="EE54" s="638"/>
      <c r="EF54" s="636"/>
      <c r="EG54" s="637"/>
      <c r="EH54" s="637"/>
      <c r="EI54" s="637"/>
      <c r="EJ54" s="637"/>
      <c r="EK54" s="637"/>
      <c r="EL54" s="637"/>
      <c r="EM54" s="637"/>
      <c r="EN54" s="637"/>
      <c r="EO54" s="637"/>
      <c r="EP54" s="637"/>
      <c r="EQ54" s="637"/>
      <c r="ER54" s="638"/>
      <c r="ES54" s="680" t="s">
        <v>115</v>
      </c>
      <c r="ET54" s="681"/>
      <c r="EU54" s="681"/>
      <c r="EV54" s="681"/>
      <c r="EW54" s="681"/>
      <c r="EX54" s="681"/>
      <c r="EY54" s="681"/>
      <c r="EZ54" s="681"/>
      <c r="FA54" s="681"/>
      <c r="FB54" s="681"/>
      <c r="FC54" s="681"/>
      <c r="FD54" s="681"/>
      <c r="FE54" s="682"/>
    </row>
    <row r="55" spans="1:161" s="358" customFormat="1" x14ac:dyDescent="0.2">
      <c r="A55" s="613" t="s">
        <v>174</v>
      </c>
      <c r="B55" s="614"/>
      <c r="C55" s="614"/>
      <c r="D55" s="614"/>
      <c r="E55" s="614"/>
      <c r="F55" s="614"/>
      <c r="G55" s="614"/>
      <c r="H55" s="614"/>
      <c r="I55" s="614"/>
      <c r="J55" s="614"/>
      <c r="K55" s="614"/>
      <c r="L55" s="614"/>
      <c r="M55" s="614"/>
      <c r="N55" s="614"/>
      <c r="O55" s="614"/>
      <c r="P55" s="614"/>
      <c r="Q55" s="614"/>
      <c r="R55" s="614"/>
      <c r="S55" s="614"/>
      <c r="T55" s="614"/>
      <c r="U55" s="614"/>
      <c r="V55" s="614"/>
      <c r="W55" s="614"/>
      <c r="X55" s="614"/>
      <c r="Y55" s="614"/>
      <c r="Z55" s="614"/>
      <c r="AA55" s="614"/>
      <c r="AB55" s="614"/>
      <c r="AC55" s="614"/>
      <c r="AD55" s="614"/>
      <c r="AE55" s="614"/>
      <c r="AF55" s="614"/>
      <c r="AG55" s="614"/>
      <c r="AH55" s="614"/>
      <c r="AI55" s="614"/>
      <c r="AJ55" s="614"/>
      <c r="AK55" s="614"/>
      <c r="AL55" s="614"/>
      <c r="AM55" s="614"/>
      <c r="AN55" s="614"/>
      <c r="AO55" s="614"/>
      <c r="AP55" s="614"/>
      <c r="AQ55" s="614"/>
      <c r="AR55" s="614"/>
      <c r="AS55" s="614"/>
      <c r="AT55" s="614"/>
      <c r="AU55" s="614"/>
      <c r="AV55" s="614"/>
      <c r="AW55" s="614"/>
      <c r="AX55" s="614"/>
      <c r="AY55" s="614"/>
      <c r="AZ55" s="614"/>
      <c r="BA55" s="614"/>
      <c r="BB55" s="614"/>
      <c r="BC55" s="614"/>
      <c r="BD55" s="614"/>
      <c r="BE55" s="614"/>
      <c r="BF55" s="614"/>
      <c r="BG55" s="614"/>
      <c r="BH55" s="614"/>
      <c r="BI55" s="614"/>
      <c r="BJ55" s="614"/>
      <c r="BK55" s="614"/>
      <c r="BL55" s="614"/>
      <c r="BM55" s="614"/>
      <c r="BN55" s="614"/>
      <c r="BO55" s="614"/>
      <c r="BP55" s="614"/>
      <c r="BQ55" s="614"/>
      <c r="BR55" s="614"/>
      <c r="BS55" s="614"/>
      <c r="BT55" s="614"/>
      <c r="BU55" s="614"/>
      <c r="BV55" s="614"/>
      <c r="BW55" s="614"/>
      <c r="BX55" s="615" t="s">
        <v>402</v>
      </c>
      <c r="BY55" s="616"/>
      <c r="BZ55" s="616"/>
      <c r="CA55" s="616"/>
      <c r="CB55" s="616"/>
      <c r="CC55" s="616"/>
      <c r="CD55" s="616"/>
      <c r="CE55" s="617"/>
      <c r="CF55" s="618" t="s">
        <v>173</v>
      </c>
      <c r="CG55" s="616"/>
      <c r="CH55" s="616"/>
      <c r="CI55" s="616"/>
      <c r="CJ55" s="616"/>
      <c r="CK55" s="616"/>
      <c r="CL55" s="616"/>
      <c r="CM55" s="616"/>
      <c r="CN55" s="616"/>
      <c r="CO55" s="616"/>
      <c r="CP55" s="616"/>
      <c r="CQ55" s="616"/>
      <c r="CR55" s="617"/>
      <c r="CS55" s="699"/>
      <c r="CT55" s="700"/>
      <c r="CU55" s="700"/>
      <c r="CV55" s="700"/>
      <c r="CW55" s="700"/>
      <c r="CX55" s="700"/>
      <c r="CY55" s="700"/>
      <c r="CZ55" s="700"/>
      <c r="DA55" s="700"/>
      <c r="DB55" s="700"/>
      <c r="DC55" s="700"/>
      <c r="DD55" s="700"/>
      <c r="DE55" s="701"/>
      <c r="DF55" s="636"/>
      <c r="DG55" s="637"/>
      <c r="DH55" s="637"/>
      <c r="DI55" s="637"/>
      <c r="DJ55" s="637"/>
      <c r="DK55" s="637"/>
      <c r="DL55" s="637"/>
      <c r="DM55" s="637"/>
      <c r="DN55" s="637"/>
      <c r="DO55" s="637"/>
      <c r="DP55" s="637"/>
      <c r="DQ55" s="637"/>
      <c r="DR55" s="638"/>
      <c r="DS55" s="636"/>
      <c r="DT55" s="637"/>
      <c r="DU55" s="637"/>
      <c r="DV55" s="637"/>
      <c r="DW55" s="637"/>
      <c r="DX55" s="637"/>
      <c r="DY55" s="637"/>
      <c r="DZ55" s="637"/>
      <c r="EA55" s="637"/>
      <c r="EB55" s="637"/>
      <c r="EC55" s="637"/>
      <c r="ED55" s="637"/>
      <c r="EE55" s="638"/>
      <c r="EF55" s="636"/>
      <c r="EG55" s="637"/>
      <c r="EH55" s="637"/>
      <c r="EI55" s="637"/>
      <c r="EJ55" s="637"/>
      <c r="EK55" s="637"/>
      <c r="EL55" s="637"/>
      <c r="EM55" s="637"/>
      <c r="EN55" s="637"/>
      <c r="EO55" s="637"/>
      <c r="EP55" s="637"/>
      <c r="EQ55" s="637"/>
      <c r="ER55" s="638"/>
      <c r="ES55" s="680" t="s">
        <v>115</v>
      </c>
      <c r="ET55" s="681"/>
      <c r="EU55" s="681"/>
      <c r="EV55" s="681"/>
      <c r="EW55" s="681"/>
      <c r="EX55" s="681"/>
      <c r="EY55" s="681"/>
      <c r="EZ55" s="681"/>
      <c r="FA55" s="681"/>
      <c r="FB55" s="681"/>
      <c r="FC55" s="681"/>
      <c r="FD55" s="681"/>
      <c r="FE55" s="682"/>
    </row>
    <row r="56" spans="1:161" s="358" customFormat="1" x14ac:dyDescent="0.2">
      <c r="A56" s="613" t="s">
        <v>174</v>
      </c>
      <c r="B56" s="614"/>
      <c r="C56" s="614"/>
      <c r="D56" s="614"/>
      <c r="E56" s="614"/>
      <c r="F56" s="614"/>
      <c r="G56" s="614"/>
      <c r="H56" s="614"/>
      <c r="I56" s="614"/>
      <c r="J56" s="614"/>
      <c r="K56" s="614"/>
      <c r="L56" s="614"/>
      <c r="M56" s="614"/>
      <c r="N56" s="614"/>
      <c r="O56" s="614"/>
      <c r="P56" s="614"/>
      <c r="Q56" s="614"/>
      <c r="R56" s="614"/>
      <c r="S56" s="614"/>
      <c r="T56" s="614"/>
      <c r="U56" s="614"/>
      <c r="V56" s="614"/>
      <c r="W56" s="614"/>
      <c r="X56" s="614"/>
      <c r="Y56" s="614"/>
      <c r="Z56" s="614"/>
      <c r="AA56" s="614"/>
      <c r="AB56" s="614"/>
      <c r="AC56" s="614"/>
      <c r="AD56" s="614"/>
      <c r="AE56" s="614"/>
      <c r="AF56" s="614"/>
      <c r="AG56" s="614"/>
      <c r="AH56" s="614"/>
      <c r="AI56" s="614"/>
      <c r="AJ56" s="614"/>
      <c r="AK56" s="614"/>
      <c r="AL56" s="614"/>
      <c r="AM56" s="614"/>
      <c r="AN56" s="614"/>
      <c r="AO56" s="614"/>
      <c r="AP56" s="614"/>
      <c r="AQ56" s="614"/>
      <c r="AR56" s="614"/>
      <c r="AS56" s="614"/>
      <c r="AT56" s="614"/>
      <c r="AU56" s="614"/>
      <c r="AV56" s="614"/>
      <c r="AW56" s="614"/>
      <c r="AX56" s="614"/>
      <c r="AY56" s="614"/>
      <c r="AZ56" s="614"/>
      <c r="BA56" s="614"/>
      <c r="BB56" s="614"/>
      <c r="BC56" s="614"/>
      <c r="BD56" s="614"/>
      <c r="BE56" s="614"/>
      <c r="BF56" s="614"/>
      <c r="BG56" s="614"/>
      <c r="BH56" s="614"/>
      <c r="BI56" s="614"/>
      <c r="BJ56" s="614"/>
      <c r="BK56" s="614"/>
      <c r="BL56" s="614"/>
      <c r="BM56" s="614"/>
      <c r="BN56" s="614"/>
      <c r="BO56" s="614"/>
      <c r="BP56" s="614"/>
      <c r="BQ56" s="614"/>
      <c r="BR56" s="614"/>
      <c r="BS56" s="614"/>
      <c r="BT56" s="614"/>
      <c r="BU56" s="614"/>
      <c r="BV56" s="614"/>
      <c r="BW56" s="614"/>
      <c r="BX56" s="615" t="s">
        <v>403</v>
      </c>
      <c r="BY56" s="616"/>
      <c r="BZ56" s="616"/>
      <c r="CA56" s="616"/>
      <c r="CB56" s="616"/>
      <c r="CC56" s="616"/>
      <c r="CD56" s="616"/>
      <c r="CE56" s="617"/>
      <c r="CF56" s="618" t="s">
        <v>173</v>
      </c>
      <c r="CG56" s="616"/>
      <c r="CH56" s="616"/>
      <c r="CI56" s="616"/>
      <c r="CJ56" s="616"/>
      <c r="CK56" s="616"/>
      <c r="CL56" s="616"/>
      <c r="CM56" s="616"/>
      <c r="CN56" s="616"/>
      <c r="CO56" s="616"/>
      <c r="CP56" s="616"/>
      <c r="CQ56" s="616"/>
      <c r="CR56" s="617"/>
      <c r="CS56" s="699"/>
      <c r="CT56" s="700"/>
      <c r="CU56" s="700"/>
      <c r="CV56" s="700"/>
      <c r="CW56" s="700"/>
      <c r="CX56" s="700"/>
      <c r="CY56" s="700"/>
      <c r="CZ56" s="700"/>
      <c r="DA56" s="700"/>
      <c r="DB56" s="700"/>
      <c r="DC56" s="700"/>
      <c r="DD56" s="700"/>
      <c r="DE56" s="701"/>
      <c r="DF56" s="636"/>
      <c r="DG56" s="637"/>
      <c r="DH56" s="637"/>
      <c r="DI56" s="637"/>
      <c r="DJ56" s="637"/>
      <c r="DK56" s="637"/>
      <c r="DL56" s="637"/>
      <c r="DM56" s="637"/>
      <c r="DN56" s="637"/>
      <c r="DO56" s="637"/>
      <c r="DP56" s="637"/>
      <c r="DQ56" s="637"/>
      <c r="DR56" s="638"/>
      <c r="DS56" s="636"/>
      <c r="DT56" s="637"/>
      <c r="DU56" s="637"/>
      <c r="DV56" s="637"/>
      <c r="DW56" s="637"/>
      <c r="DX56" s="637"/>
      <c r="DY56" s="637"/>
      <c r="DZ56" s="637"/>
      <c r="EA56" s="637"/>
      <c r="EB56" s="637"/>
      <c r="EC56" s="637"/>
      <c r="ED56" s="637"/>
      <c r="EE56" s="638"/>
      <c r="EF56" s="636"/>
      <c r="EG56" s="637"/>
      <c r="EH56" s="637"/>
      <c r="EI56" s="637"/>
      <c r="EJ56" s="637"/>
      <c r="EK56" s="637"/>
      <c r="EL56" s="637"/>
      <c r="EM56" s="637"/>
      <c r="EN56" s="637"/>
      <c r="EO56" s="637"/>
      <c r="EP56" s="637"/>
      <c r="EQ56" s="637"/>
      <c r="ER56" s="638"/>
      <c r="ES56" s="680" t="s">
        <v>115</v>
      </c>
      <c r="ET56" s="681"/>
      <c r="EU56" s="681"/>
      <c r="EV56" s="681"/>
      <c r="EW56" s="681"/>
      <c r="EX56" s="681"/>
      <c r="EY56" s="681"/>
      <c r="EZ56" s="681"/>
      <c r="FA56" s="681"/>
      <c r="FB56" s="681"/>
      <c r="FC56" s="681"/>
      <c r="FD56" s="681"/>
      <c r="FE56" s="682"/>
    </row>
    <row r="57" spans="1:161" s="358" customFormat="1" x14ac:dyDescent="0.2">
      <c r="A57" s="613" t="s">
        <v>174</v>
      </c>
      <c r="B57" s="614"/>
      <c r="C57" s="614"/>
      <c r="D57" s="614"/>
      <c r="E57" s="614"/>
      <c r="F57" s="614"/>
      <c r="G57" s="614"/>
      <c r="H57" s="614"/>
      <c r="I57" s="614"/>
      <c r="J57" s="614"/>
      <c r="K57" s="614"/>
      <c r="L57" s="614"/>
      <c r="M57" s="614"/>
      <c r="N57" s="614"/>
      <c r="O57" s="614"/>
      <c r="P57" s="614"/>
      <c r="Q57" s="614"/>
      <c r="R57" s="614"/>
      <c r="S57" s="614"/>
      <c r="T57" s="614"/>
      <c r="U57" s="614"/>
      <c r="V57" s="614"/>
      <c r="W57" s="614"/>
      <c r="X57" s="614"/>
      <c r="Y57" s="614"/>
      <c r="Z57" s="614"/>
      <c r="AA57" s="614"/>
      <c r="AB57" s="614"/>
      <c r="AC57" s="614"/>
      <c r="AD57" s="614"/>
      <c r="AE57" s="614"/>
      <c r="AF57" s="614"/>
      <c r="AG57" s="614"/>
      <c r="AH57" s="614"/>
      <c r="AI57" s="614"/>
      <c r="AJ57" s="614"/>
      <c r="AK57" s="614"/>
      <c r="AL57" s="614"/>
      <c r="AM57" s="614"/>
      <c r="AN57" s="614"/>
      <c r="AO57" s="614"/>
      <c r="AP57" s="614"/>
      <c r="AQ57" s="614"/>
      <c r="AR57" s="614"/>
      <c r="AS57" s="614"/>
      <c r="AT57" s="614"/>
      <c r="AU57" s="614"/>
      <c r="AV57" s="614"/>
      <c r="AW57" s="614"/>
      <c r="AX57" s="614"/>
      <c r="AY57" s="614"/>
      <c r="AZ57" s="614"/>
      <c r="BA57" s="614"/>
      <c r="BB57" s="614"/>
      <c r="BC57" s="614"/>
      <c r="BD57" s="614"/>
      <c r="BE57" s="614"/>
      <c r="BF57" s="614"/>
      <c r="BG57" s="614"/>
      <c r="BH57" s="614"/>
      <c r="BI57" s="614"/>
      <c r="BJ57" s="614"/>
      <c r="BK57" s="614"/>
      <c r="BL57" s="614"/>
      <c r="BM57" s="614"/>
      <c r="BN57" s="614"/>
      <c r="BO57" s="614"/>
      <c r="BP57" s="614"/>
      <c r="BQ57" s="614"/>
      <c r="BR57" s="614"/>
      <c r="BS57" s="614"/>
      <c r="BT57" s="614"/>
      <c r="BU57" s="614"/>
      <c r="BV57" s="614"/>
      <c r="BW57" s="614"/>
      <c r="BX57" s="615" t="s">
        <v>404</v>
      </c>
      <c r="BY57" s="616"/>
      <c r="BZ57" s="616"/>
      <c r="CA57" s="616"/>
      <c r="CB57" s="616"/>
      <c r="CC57" s="616"/>
      <c r="CD57" s="616"/>
      <c r="CE57" s="617"/>
      <c r="CF57" s="618" t="s">
        <v>173</v>
      </c>
      <c r="CG57" s="616"/>
      <c r="CH57" s="616"/>
      <c r="CI57" s="616"/>
      <c r="CJ57" s="616"/>
      <c r="CK57" s="616"/>
      <c r="CL57" s="616"/>
      <c r="CM57" s="616"/>
      <c r="CN57" s="616"/>
      <c r="CO57" s="616"/>
      <c r="CP57" s="616"/>
      <c r="CQ57" s="616"/>
      <c r="CR57" s="617"/>
      <c r="CS57" s="705"/>
      <c r="CT57" s="706"/>
      <c r="CU57" s="706"/>
      <c r="CV57" s="706"/>
      <c r="CW57" s="706"/>
      <c r="CX57" s="706"/>
      <c r="CY57" s="706"/>
      <c r="CZ57" s="706"/>
      <c r="DA57" s="706"/>
      <c r="DB57" s="706"/>
      <c r="DC57" s="706"/>
      <c r="DD57" s="706"/>
      <c r="DE57" s="707"/>
      <c r="DF57" s="636"/>
      <c r="DG57" s="637"/>
      <c r="DH57" s="637"/>
      <c r="DI57" s="637"/>
      <c r="DJ57" s="637"/>
      <c r="DK57" s="637"/>
      <c r="DL57" s="637"/>
      <c r="DM57" s="637"/>
      <c r="DN57" s="637"/>
      <c r="DO57" s="637"/>
      <c r="DP57" s="637"/>
      <c r="DQ57" s="637"/>
      <c r="DR57" s="638"/>
      <c r="DS57" s="636"/>
      <c r="DT57" s="637"/>
      <c r="DU57" s="637"/>
      <c r="DV57" s="637"/>
      <c r="DW57" s="637"/>
      <c r="DX57" s="637"/>
      <c r="DY57" s="637"/>
      <c r="DZ57" s="637"/>
      <c r="EA57" s="637"/>
      <c r="EB57" s="637"/>
      <c r="EC57" s="637"/>
      <c r="ED57" s="637"/>
      <c r="EE57" s="638"/>
      <c r="EF57" s="636"/>
      <c r="EG57" s="637"/>
      <c r="EH57" s="637"/>
      <c r="EI57" s="637"/>
      <c r="EJ57" s="637"/>
      <c r="EK57" s="637"/>
      <c r="EL57" s="637"/>
      <c r="EM57" s="637"/>
      <c r="EN57" s="637"/>
      <c r="EO57" s="637"/>
      <c r="EP57" s="637"/>
      <c r="EQ57" s="637"/>
      <c r="ER57" s="638"/>
      <c r="ES57" s="680" t="s">
        <v>115</v>
      </c>
      <c r="ET57" s="681"/>
      <c r="EU57" s="681"/>
      <c r="EV57" s="681"/>
      <c r="EW57" s="681"/>
      <c r="EX57" s="681"/>
      <c r="EY57" s="681"/>
      <c r="EZ57" s="681"/>
      <c r="FA57" s="681"/>
      <c r="FB57" s="681"/>
      <c r="FC57" s="681"/>
      <c r="FD57" s="681"/>
      <c r="FE57" s="682"/>
    </row>
    <row r="58" spans="1:161" s="358" customFormat="1" x14ac:dyDescent="0.2">
      <c r="A58" s="710" t="s">
        <v>175</v>
      </c>
      <c r="B58" s="711"/>
      <c r="C58" s="711"/>
      <c r="D58" s="711"/>
      <c r="E58" s="711"/>
      <c r="F58" s="711"/>
      <c r="G58" s="711"/>
      <c r="H58" s="711"/>
      <c r="I58" s="711"/>
      <c r="J58" s="711"/>
      <c r="K58" s="711"/>
      <c r="L58" s="711"/>
      <c r="M58" s="711"/>
      <c r="N58" s="711"/>
      <c r="O58" s="711"/>
      <c r="P58" s="711"/>
      <c r="Q58" s="711"/>
      <c r="R58" s="711"/>
      <c r="S58" s="711"/>
      <c r="T58" s="711"/>
      <c r="U58" s="711"/>
      <c r="V58" s="711"/>
      <c r="W58" s="711"/>
      <c r="X58" s="711"/>
      <c r="Y58" s="711"/>
      <c r="Z58" s="711"/>
      <c r="AA58" s="711"/>
      <c r="AB58" s="711"/>
      <c r="AC58" s="711"/>
      <c r="AD58" s="711"/>
      <c r="AE58" s="711"/>
      <c r="AF58" s="711"/>
      <c r="AG58" s="711"/>
      <c r="AH58" s="711"/>
      <c r="AI58" s="711"/>
      <c r="AJ58" s="711"/>
      <c r="AK58" s="711"/>
      <c r="AL58" s="711"/>
      <c r="AM58" s="711"/>
      <c r="AN58" s="711"/>
      <c r="AO58" s="711"/>
      <c r="AP58" s="711"/>
      <c r="AQ58" s="711"/>
      <c r="AR58" s="711"/>
      <c r="AS58" s="711"/>
      <c r="AT58" s="711"/>
      <c r="AU58" s="711"/>
      <c r="AV58" s="711"/>
      <c r="AW58" s="711"/>
      <c r="AX58" s="711"/>
      <c r="AY58" s="711"/>
      <c r="AZ58" s="711"/>
      <c r="BA58" s="711"/>
      <c r="BB58" s="711"/>
      <c r="BC58" s="711"/>
      <c r="BD58" s="711"/>
      <c r="BE58" s="711"/>
      <c r="BF58" s="711"/>
      <c r="BG58" s="711"/>
      <c r="BH58" s="711"/>
      <c r="BI58" s="711"/>
      <c r="BJ58" s="711"/>
      <c r="BK58" s="711"/>
      <c r="BL58" s="711"/>
      <c r="BM58" s="711"/>
      <c r="BN58" s="711"/>
      <c r="BO58" s="711"/>
      <c r="BP58" s="711"/>
      <c r="BQ58" s="711"/>
      <c r="BR58" s="711"/>
      <c r="BS58" s="711"/>
      <c r="BT58" s="711"/>
      <c r="BU58" s="711"/>
      <c r="BV58" s="711"/>
      <c r="BW58" s="711"/>
      <c r="BX58" s="712" t="s">
        <v>542</v>
      </c>
      <c r="BY58" s="712"/>
      <c r="BZ58" s="712"/>
      <c r="CA58" s="712"/>
      <c r="CB58" s="712"/>
      <c r="CC58" s="712"/>
      <c r="CD58" s="712"/>
      <c r="CE58" s="712"/>
      <c r="CF58" s="712" t="s">
        <v>173</v>
      </c>
      <c r="CG58" s="712"/>
      <c r="CH58" s="712"/>
      <c r="CI58" s="712"/>
      <c r="CJ58" s="712"/>
      <c r="CK58" s="712"/>
      <c r="CL58" s="712"/>
      <c r="CM58" s="712"/>
      <c r="CN58" s="712"/>
      <c r="CO58" s="712"/>
      <c r="CP58" s="712"/>
      <c r="CQ58" s="712"/>
      <c r="CR58" s="712"/>
      <c r="CS58" s="708"/>
      <c r="CT58" s="708"/>
      <c r="CU58" s="708"/>
      <c r="CV58" s="708"/>
      <c r="CW58" s="708"/>
      <c r="CX58" s="708"/>
      <c r="CY58" s="708"/>
      <c r="CZ58" s="708"/>
      <c r="DA58" s="708"/>
      <c r="DB58" s="708"/>
      <c r="DC58" s="708"/>
      <c r="DD58" s="708"/>
      <c r="DE58" s="708"/>
      <c r="DF58" s="708"/>
      <c r="DG58" s="708"/>
      <c r="DH58" s="708"/>
      <c r="DI58" s="708"/>
      <c r="DJ58" s="708"/>
      <c r="DK58" s="708"/>
      <c r="DL58" s="708"/>
      <c r="DM58" s="708"/>
      <c r="DN58" s="708"/>
      <c r="DO58" s="708"/>
      <c r="DP58" s="708"/>
      <c r="DQ58" s="708"/>
      <c r="DR58" s="708"/>
      <c r="DS58" s="708"/>
      <c r="DT58" s="708"/>
      <c r="DU58" s="708"/>
      <c r="DV58" s="708"/>
      <c r="DW58" s="708"/>
      <c r="DX58" s="708"/>
      <c r="DY58" s="708"/>
      <c r="DZ58" s="708"/>
      <c r="EA58" s="708"/>
      <c r="EB58" s="708"/>
      <c r="EC58" s="708"/>
      <c r="ED58" s="708"/>
      <c r="EE58" s="708"/>
      <c r="EF58" s="708"/>
      <c r="EG58" s="708"/>
      <c r="EH58" s="708"/>
      <c r="EI58" s="708"/>
      <c r="EJ58" s="708"/>
      <c r="EK58" s="708"/>
      <c r="EL58" s="708"/>
      <c r="EM58" s="708"/>
      <c r="EN58" s="708"/>
      <c r="EO58" s="708"/>
      <c r="EP58" s="708"/>
      <c r="EQ58" s="708"/>
      <c r="ER58" s="708"/>
      <c r="ES58" s="709" t="s">
        <v>115</v>
      </c>
      <c r="ET58" s="709"/>
      <c r="EU58" s="709"/>
      <c r="EV58" s="709"/>
      <c r="EW58" s="709"/>
      <c r="EX58" s="709"/>
      <c r="EY58" s="709"/>
      <c r="EZ58" s="709"/>
      <c r="FA58" s="709"/>
      <c r="FB58" s="709"/>
      <c r="FC58" s="709"/>
      <c r="FD58" s="709"/>
      <c r="FE58" s="709"/>
    </row>
    <row r="59" spans="1:161" s="358" customFormat="1" x14ac:dyDescent="0.2">
      <c r="A59" s="710" t="s">
        <v>177</v>
      </c>
      <c r="B59" s="711"/>
      <c r="C59" s="711"/>
      <c r="D59" s="711"/>
      <c r="E59" s="711"/>
      <c r="F59" s="711"/>
      <c r="G59" s="711"/>
      <c r="H59" s="711"/>
      <c r="I59" s="711"/>
      <c r="J59" s="711"/>
      <c r="K59" s="711"/>
      <c r="L59" s="711"/>
      <c r="M59" s="711"/>
      <c r="N59" s="711"/>
      <c r="O59" s="711"/>
      <c r="P59" s="711"/>
      <c r="Q59" s="711"/>
      <c r="R59" s="711"/>
      <c r="S59" s="711"/>
      <c r="T59" s="711"/>
      <c r="U59" s="711"/>
      <c r="V59" s="711"/>
      <c r="W59" s="711"/>
      <c r="X59" s="711"/>
      <c r="Y59" s="711"/>
      <c r="Z59" s="711"/>
      <c r="AA59" s="711"/>
      <c r="AB59" s="711"/>
      <c r="AC59" s="711"/>
      <c r="AD59" s="711"/>
      <c r="AE59" s="711"/>
      <c r="AF59" s="711"/>
      <c r="AG59" s="711"/>
      <c r="AH59" s="711"/>
      <c r="AI59" s="711"/>
      <c r="AJ59" s="711"/>
      <c r="AK59" s="711"/>
      <c r="AL59" s="711"/>
      <c r="AM59" s="711"/>
      <c r="AN59" s="711"/>
      <c r="AO59" s="711"/>
      <c r="AP59" s="711"/>
      <c r="AQ59" s="711"/>
      <c r="AR59" s="711"/>
      <c r="AS59" s="711"/>
      <c r="AT59" s="711"/>
      <c r="AU59" s="711"/>
      <c r="AV59" s="711"/>
      <c r="AW59" s="711"/>
      <c r="AX59" s="711"/>
      <c r="AY59" s="711"/>
      <c r="AZ59" s="711"/>
      <c r="BA59" s="711"/>
      <c r="BB59" s="711"/>
      <c r="BC59" s="711"/>
      <c r="BD59" s="711"/>
      <c r="BE59" s="711"/>
      <c r="BF59" s="711"/>
      <c r="BG59" s="711"/>
      <c r="BH59" s="711"/>
      <c r="BI59" s="711"/>
      <c r="BJ59" s="711"/>
      <c r="BK59" s="711"/>
      <c r="BL59" s="711"/>
      <c r="BM59" s="711"/>
      <c r="BN59" s="711"/>
      <c r="BO59" s="711"/>
      <c r="BP59" s="711"/>
      <c r="BQ59" s="711"/>
      <c r="BR59" s="711"/>
      <c r="BS59" s="711"/>
      <c r="BT59" s="711"/>
      <c r="BU59" s="711"/>
      <c r="BV59" s="711"/>
      <c r="BW59" s="711"/>
      <c r="BX59" s="712" t="s">
        <v>178</v>
      </c>
      <c r="BY59" s="712"/>
      <c r="BZ59" s="712"/>
      <c r="CA59" s="712"/>
      <c r="CB59" s="712"/>
      <c r="CC59" s="712"/>
      <c r="CD59" s="712"/>
      <c r="CE59" s="712"/>
      <c r="CF59" s="712" t="s">
        <v>179</v>
      </c>
      <c r="CG59" s="712"/>
      <c r="CH59" s="712"/>
      <c r="CI59" s="712"/>
      <c r="CJ59" s="712"/>
      <c r="CK59" s="712"/>
      <c r="CL59" s="712"/>
      <c r="CM59" s="712"/>
      <c r="CN59" s="712"/>
      <c r="CO59" s="712"/>
      <c r="CP59" s="712"/>
      <c r="CQ59" s="712"/>
      <c r="CR59" s="712"/>
      <c r="CS59" s="713"/>
      <c r="CT59" s="713"/>
      <c r="CU59" s="713"/>
      <c r="CV59" s="713"/>
      <c r="CW59" s="713"/>
      <c r="CX59" s="713"/>
      <c r="CY59" s="713"/>
      <c r="CZ59" s="713"/>
      <c r="DA59" s="713"/>
      <c r="DB59" s="713"/>
      <c r="DC59" s="713"/>
      <c r="DD59" s="713"/>
      <c r="DE59" s="713"/>
      <c r="DF59" s="713"/>
      <c r="DG59" s="713"/>
      <c r="DH59" s="713"/>
      <c r="DI59" s="713"/>
      <c r="DJ59" s="713"/>
      <c r="DK59" s="713"/>
      <c r="DL59" s="713"/>
      <c r="DM59" s="713"/>
      <c r="DN59" s="713"/>
      <c r="DO59" s="713"/>
      <c r="DP59" s="713"/>
      <c r="DQ59" s="713"/>
      <c r="DR59" s="713"/>
      <c r="DS59" s="713"/>
      <c r="DT59" s="713"/>
      <c r="DU59" s="713"/>
      <c r="DV59" s="713"/>
      <c r="DW59" s="713"/>
      <c r="DX59" s="713"/>
      <c r="DY59" s="713"/>
      <c r="DZ59" s="713"/>
      <c r="EA59" s="713"/>
      <c r="EB59" s="713"/>
      <c r="EC59" s="713"/>
      <c r="ED59" s="713"/>
      <c r="EE59" s="713"/>
      <c r="EF59" s="713"/>
      <c r="EG59" s="713"/>
      <c r="EH59" s="713"/>
      <c r="EI59" s="713"/>
      <c r="EJ59" s="713"/>
      <c r="EK59" s="713"/>
      <c r="EL59" s="713"/>
      <c r="EM59" s="713"/>
      <c r="EN59" s="713"/>
      <c r="EO59" s="713"/>
      <c r="EP59" s="713"/>
      <c r="EQ59" s="713"/>
      <c r="ER59" s="713"/>
      <c r="ES59" s="709" t="s">
        <v>115</v>
      </c>
      <c r="ET59" s="709"/>
      <c r="EU59" s="709"/>
      <c r="EV59" s="709"/>
      <c r="EW59" s="709"/>
      <c r="EX59" s="709"/>
      <c r="EY59" s="709"/>
      <c r="EZ59" s="709"/>
      <c r="FA59" s="709"/>
      <c r="FB59" s="709"/>
      <c r="FC59" s="709"/>
      <c r="FD59" s="709"/>
      <c r="FE59" s="709"/>
    </row>
    <row r="60" spans="1:161" s="358" customFormat="1" x14ac:dyDescent="0.2">
      <c r="A60" s="613" t="s">
        <v>180</v>
      </c>
      <c r="B60" s="614"/>
      <c r="C60" s="614"/>
      <c r="D60" s="614"/>
      <c r="E60" s="614"/>
      <c r="F60" s="614"/>
      <c r="G60" s="614"/>
      <c r="H60" s="614"/>
      <c r="I60" s="614"/>
      <c r="J60" s="614"/>
      <c r="K60" s="614"/>
      <c r="L60" s="614"/>
      <c r="M60" s="614"/>
      <c r="N60" s="614"/>
      <c r="O60" s="614"/>
      <c r="P60" s="614"/>
      <c r="Q60" s="614"/>
      <c r="R60" s="614"/>
      <c r="S60" s="614"/>
      <c r="T60" s="614"/>
      <c r="U60" s="614"/>
      <c r="V60" s="614"/>
      <c r="W60" s="614"/>
      <c r="X60" s="614"/>
      <c r="Y60" s="614"/>
      <c r="Z60" s="614"/>
      <c r="AA60" s="614"/>
      <c r="AB60" s="614"/>
      <c r="AC60" s="614"/>
      <c r="AD60" s="614"/>
      <c r="AE60" s="614"/>
      <c r="AF60" s="614"/>
      <c r="AG60" s="614"/>
      <c r="AH60" s="614"/>
      <c r="AI60" s="614"/>
      <c r="AJ60" s="614"/>
      <c r="AK60" s="614"/>
      <c r="AL60" s="614"/>
      <c r="AM60" s="614"/>
      <c r="AN60" s="614"/>
      <c r="AO60" s="614"/>
      <c r="AP60" s="614"/>
      <c r="AQ60" s="614"/>
      <c r="AR60" s="614"/>
      <c r="AS60" s="614"/>
      <c r="AT60" s="614"/>
      <c r="AU60" s="614"/>
      <c r="AV60" s="614"/>
      <c r="AW60" s="614"/>
      <c r="AX60" s="614"/>
      <c r="AY60" s="614"/>
      <c r="AZ60" s="614"/>
      <c r="BA60" s="614"/>
      <c r="BB60" s="614"/>
      <c r="BC60" s="614"/>
      <c r="BD60" s="614"/>
      <c r="BE60" s="614"/>
      <c r="BF60" s="614"/>
      <c r="BG60" s="614"/>
      <c r="BH60" s="614"/>
      <c r="BI60" s="614"/>
      <c r="BJ60" s="614"/>
      <c r="BK60" s="614"/>
      <c r="BL60" s="614"/>
      <c r="BM60" s="614"/>
      <c r="BN60" s="614"/>
      <c r="BO60" s="614"/>
      <c r="BP60" s="614"/>
      <c r="BQ60" s="614"/>
      <c r="BR60" s="614"/>
      <c r="BS60" s="614"/>
      <c r="BT60" s="614"/>
      <c r="BU60" s="614"/>
      <c r="BV60" s="614"/>
      <c r="BW60" s="614"/>
      <c r="BX60" s="615" t="s">
        <v>181</v>
      </c>
      <c r="BY60" s="616"/>
      <c r="BZ60" s="616"/>
      <c r="CA60" s="616"/>
      <c r="CB60" s="616"/>
      <c r="CC60" s="616"/>
      <c r="CD60" s="616"/>
      <c r="CE60" s="617"/>
      <c r="CF60" s="618" t="s">
        <v>182</v>
      </c>
      <c r="CG60" s="616"/>
      <c r="CH60" s="616"/>
      <c r="CI60" s="616"/>
      <c r="CJ60" s="616"/>
      <c r="CK60" s="616"/>
      <c r="CL60" s="616"/>
      <c r="CM60" s="616"/>
      <c r="CN60" s="616"/>
      <c r="CO60" s="616"/>
      <c r="CP60" s="616"/>
      <c r="CQ60" s="616"/>
      <c r="CR60" s="617"/>
      <c r="CS60" s="669"/>
      <c r="CT60" s="670"/>
      <c r="CU60" s="670"/>
      <c r="CV60" s="670"/>
      <c r="CW60" s="670"/>
      <c r="CX60" s="670"/>
      <c r="CY60" s="670"/>
      <c r="CZ60" s="670"/>
      <c r="DA60" s="670"/>
      <c r="DB60" s="670"/>
      <c r="DC60" s="670"/>
      <c r="DD60" s="670"/>
      <c r="DE60" s="671"/>
      <c r="DF60" s="669"/>
      <c r="DG60" s="670"/>
      <c r="DH60" s="670"/>
      <c r="DI60" s="670"/>
      <c r="DJ60" s="670"/>
      <c r="DK60" s="670"/>
      <c r="DL60" s="670"/>
      <c r="DM60" s="670"/>
      <c r="DN60" s="670"/>
      <c r="DO60" s="670"/>
      <c r="DP60" s="670"/>
      <c r="DQ60" s="670"/>
      <c r="DR60" s="671"/>
      <c r="DS60" s="669"/>
      <c r="DT60" s="670"/>
      <c r="DU60" s="670"/>
      <c r="DV60" s="670"/>
      <c r="DW60" s="670"/>
      <c r="DX60" s="670"/>
      <c r="DY60" s="670"/>
      <c r="DZ60" s="670"/>
      <c r="EA60" s="670"/>
      <c r="EB60" s="670"/>
      <c r="EC60" s="670"/>
      <c r="ED60" s="670"/>
      <c r="EE60" s="671"/>
      <c r="EF60" s="669"/>
      <c r="EG60" s="670"/>
      <c r="EH60" s="670"/>
      <c r="EI60" s="670"/>
      <c r="EJ60" s="670"/>
      <c r="EK60" s="670"/>
      <c r="EL60" s="670"/>
      <c r="EM60" s="670"/>
      <c r="EN60" s="670"/>
      <c r="EO60" s="670"/>
      <c r="EP60" s="670"/>
      <c r="EQ60" s="670"/>
      <c r="ER60" s="671"/>
      <c r="ES60" s="680" t="s">
        <v>115</v>
      </c>
      <c r="ET60" s="681"/>
      <c r="EU60" s="681"/>
      <c r="EV60" s="681"/>
      <c r="EW60" s="681"/>
      <c r="EX60" s="681"/>
      <c r="EY60" s="681"/>
      <c r="EZ60" s="681"/>
      <c r="FA60" s="681"/>
      <c r="FB60" s="681"/>
      <c r="FC60" s="681"/>
      <c r="FD60" s="681"/>
      <c r="FE60" s="682"/>
    </row>
    <row r="61" spans="1:161" s="358" customFormat="1" x14ac:dyDescent="0.2">
      <c r="A61" s="613" t="s">
        <v>183</v>
      </c>
      <c r="B61" s="614"/>
      <c r="C61" s="614"/>
      <c r="D61" s="614"/>
      <c r="E61" s="614"/>
      <c r="F61" s="614"/>
      <c r="G61" s="614"/>
      <c r="H61" s="614"/>
      <c r="I61" s="614"/>
      <c r="J61" s="614"/>
      <c r="K61" s="614"/>
      <c r="L61" s="614"/>
      <c r="M61" s="614"/>
      <c r="N61" s="614"/>
      <c r="O61" s="614"/>
      <c r="P61" s="614"/>
      <c r="Q61" s="614"/>
      <c r="R61" s="614"/>
      <c r="S61" s="614"/>
      <c r="T61" s="614"/>
      <c r="U61" s="614"/>
      <c r="V61" s="614"/>
      <c r="W61" s="614"/>
      <c r="X61" s="614"/>
      <c r="Y61" s="614"/>
      <c r="Z61" s="614"/>
      <c r="AA61" s="614"/>
      <c r="AB61" s="614"/>
      <c r="AC61" s="614"/>
      <c r="AD61" s="614"/>
      <c r="AE61" s="614"/>
      <c r="AF61" s="614"/>
      <c r="AG61" s="614"/>
      <c r="AH61" s="614"/>
      <c r="AI61" s="614"/>
      <c r="AJ61" s="614"/>
      <c r="AK61" s="614"/>
      <c r="AL61" s="614"/>
      <c r="AM61" s="614"/>
      <c r="AN61" s="614"/>
      <c r="AO61" s="614"/>
      <c r="AP61" s="614"/>
      <c r="AQ61" s="614"/>
      <c r="AR61" s="614"/>
      <c r="AS61" s="614"/>
      <c r="AT61" s="614"/>
      <c r="AU61" s="614"/>
      <c r="AV61" s="614"/>
      <c r="AW61" s="614"/>
      <c r="AX61" s="614"/>
      <c r="AY61" s="614"/>
      <c r="AZ61" s="614"/>
      <c r="BA61" s="614"/>
      <c r="BB61" s="614"/>
      <c r="BC61" s="614"/>
      <c r="BD61" s="614"/>
      <c r="BE61" s="614"/>
      <c r="BF61" s="614"/>
      <c r="BG61" s="614"/>
      <c r="BH61" s="614"/>
      <c r="BI61" s="614"/>
      <c r="BJ61" s="614"/>
      <c r="BK61" s="614"/>
      <c r="BL61" s="614"/>
      <c r="BM61" s="614"/>
      <c r="BN61" s="614"/>
      <c r="BO61" s="614"/>
      <c r="BP61" s="614"/>
      <c r="BQ61" s="614"/>
      <c r="BR61" s="614"/>
      <c r="BS61" s="614"/>
      <c r="BT61" s="614"/>
      <c r="BU61" s="614"/>
      <c r="BV61" s="614"/>
      <c r="BW61" s="614"/>
      <c r="BX61" s="615" t="s">
        <v>184</v>
      </c>
      <c r="BY61" s="616"/>
      <c r="BZ61" s="616"/>
      <c r="CA61" s="616"/>
      <c r="CB61" s="616"/>
      <c r="CC61" s="616"/>
      <c r="CD61" s="616"/>
      <c r="CE61" s="617"/>
      <c r="CF61" s="618" t="s">
        <v>185</v>
      </c>
      <c r="CG61" s="616"/>
      <c r="CH61" s="616"/>
      <c r="CI61" s="616"/>
      <c r="CJ61" s="616"/>
      <c r="CK61" s="616"/>
      <c r="CL61" s="616"/>
      <c r="CM61" s="616"/>
      <c r="CN61" s="616"/>
      <c r="CO61" s="616"/>
      <c r="CP61" s="616"/>
      <c r="CQ61" s="616"/>
      <c r="CR61" s="617"/>
      <c r="CS61" s="669"/>
      <c r="CT61" s="670"/>
      <c r="CU61" s="670"/>
      <c r="CV61" s="670"/>
      <c r="CW61" s="670"/>
      <c r="CX61" s="670"/>
      <c r="CY61" s="670"/>
      <c r="CZ61" s="670"/>
      <c r="DA61" s="670"/>
      <c r="DB61" s="670"/>
      <c r="DC61" s="670"/>
      <c r="DD61" s="670"/>
      <c r="DE61" s="671"/>
      <c r="DF61" s="669"/>
      <c r="DG61" s="670"/>
      <c r="DH61" s="670"/>
      <c r="DI61" s="670"/>
      <c r="DJ61" s="670"/>
      <c r="DK61" s="670"/>
      <c r="DL61" s="670"/>
      <c r="DM61" s="670"/>
      <c r="DN61" s="670"/>
      <c r="DO61" s="670"/>
      <c r="DP61" s="670"/>
      <c r="DQ61" s="670"/>
      <c r="DR61" s="671"/>
      <c r="DS61" s="669"/>
      <c r="DT61" s="670"/>
      <c r="DU61" s="670"/>
      <c r="DV61" s="670"/>
      <c r="DW61" s="670"/>
      <c r="DX61" s="670"/>
      <c r="DY61" s="670"/>
      <c r="DZ61" s="670"/>
      <c r="EA61" s="670"/>
      <c r="EB61" s="670"/>
      <c r="EC61" s="670"/>
      <c r="ED61" s="670"/>
      <c r="EE61" s="671"/>
      <c r="EF61" s="669"/>
      <c r="EG61" s="670"/>
      <c r="EH61" s="670"/>
      <c r="EI61" s="670"/>
      <c r="EJ61" s="670"/>
      <c r="EK61" s="670"/>
      <c r="EL61" s="670"/>
      <c r="EM61" s="670"/>
      <c r="EN61" s="670"/>
      <c r="EO61" s="670"/>
      <c r="EP61" s="670"/>
      <c r="EQ61" s="670"/>
      <c r="ER61" s="671"/>
      <c r="ES61" s="680" t="s">
        <v>115</v>
      </c>
      <c r="ET61" s="681"/>
      <c r="EU61" s="681"/>
      <c r="EV61" s="681"/>
      <c r="EW61" s="681"/>
      <c r="EX61" s="681"/>
      <c r="EY61" s="681"/>
      <c r="EZ61" s="681"/>
      <c r="FA61" s="681"/>
      <c r="FB61" s="681"/>
      <c r="FC61" s="681"/>
      <c r="FD61" s="681"/>
      <c r="FE61" s="682"/>
    </row>
    <row r="62" spans="1:161" s="358" customFormat="1" x14ac:dyDescent="0.2">
      <c r="A62" s="613" t="s">
        <v>186</v>
      </c>
      <c r="B62" s="614"/>
      <c r="C62" s="614"/>
      <c r="D62" s="614"/>
      <c r="E62" s="614"/>
      <c r="F62" s="614"/>
      <c r="G62" s="614"/>
      <c r="H62" s="614"/>
      <c r="I62" s="614"/>
      <c r="J62" s="614"/>
      <c r="K62" s="614"/>
      <c r="L62" s="614"/>
      <c r="M62" s="614"/>
      <c r="N62" s="614"/>
      <c r="O62" s="614"/>
      <c r="P62" s="614"/>
      <c r="Q62" s="614"/>
      <c r="R62" s="614"/>
      <c r="S62" s="614"/>
      <c r="T62" s="614"/>
      <c r="U62" s="614"/>
      <c r="V62" s="614"/>
      <c r="W62" s="614"/>
      <c r="X62" s="614"/>
      <c r="Y62" s="614"/>
      <c r="Z62" s="614"/>
      <c r="AA62" s="614"/>
      <c r="AB62" s="614"/>
      <c r="AC62" s="614"/>
      <c r="AD62" s="614"/>
      <c r="AE62" s="614"/>
      <c r="AF62" s="614"/>
      <c r="AG62" s="614"/>
      <c r="AH62" s="614"/>
      <c r="AI62" s="614"/>
      <c r="AJ62" s="614"/>
      <c r="AK62" s="614"/>
      <c r="AL62" s="614"/>
      <c r="AM62" s="614"/>
      <c r="AN62" s="614"/>
      <c r="AO62" s="614"/>
      <c r="AP62" s="614"/>
      <c r="AQ62" s="614"/>
      <c r="AR62" s="614"/>
      <c r="AS62" s="614"/>
      <c r="AT62" s="614"/>
      <c r="AU62" s="614"/>
      <c r="AV62" s="614"/>
      <c r="AW62" s="614"/>
      <c r="AX62" s="614"/>
      <c r="AY62" s="614"/>
      <c r="AZ62" s="614"/>
      <c r="BA62" s="614"/>
      <c r="BB62" s="614"/>
      <c r="BC62" s="614"/>
      <c r="BD62" s="614"/>
      <c r="BE62" s="614"/>
      <c r="BF62" s="614"/>
      <c r="BG62" s="614"/>
      <c r="BH62" s="614"/>
      <c r="BI62" s="614"/>
      <c r="BJ62" s="614"/>
      <c r="BK62" s="614"/>
      <c r="BL62" s="614"/>
      <c r="BM62" s="614"/>
      <c r="BN62" s="614"/>
      <c r="BO62" s="614"/>
      <c r="BP62" s="614"/>
      <c r="BQ62" s="614"/>
      <c r="BR62" s="614"/>
      <c r="BS62" s="614"/>
      <c r="BT62" s="614"/>
      <c r="BU62" s="614"/>
      <c r="BV62" s="614"/>
      <c r="BW62" s="614"/>
      <c r="BX62" s="615" t="s">
        <v>187</v>
      </c>
      <c r="BY62" s="616"/>
      <c r="BZ62" s="616"/>
      <c r="CA62" s="616"/>
      <c r="CB62" s="616"/>
      <c r="CC62" s="616"/>
      <c r="CD62" s="616"/>
      <c r="CE62" s="617"/>
      <c r="CF62" s="618" t="s">
        <v>185</v>
      </c>
      <c r="CG62" s="616"/>
      <c r="CH62" s="616"/>
      <c r="CI62" s="616"/>
      <c r="CJ62" s="616"/>
      <c r="CK62" s="616"/>
      <c r="CL62" s="616"/>
      <c r="CM62" s="616"/>
      <c r="CN62" s="616"/>
      <c r="CO62" s="616"/>
      <c r="CP62" s="616"/>
      <c r="CQ62" s="616"/>
      <c r="CR62" s="617"/>
      <c r="CS62" s="669"/>
      <c r="CT62" s="670"/>
      <c r="CU62" s="670"/>
      <c r="CV62" s="670"/>
      <c r="CW62" s="670"/>
      <c r="CX62" s="670"/>
      <c r="CY62" s="670"/>
      <c r="CZ62" s="670"/>
      <c r="DA62" s="670"/>
      <c r="DB62" s="670"/>
      <c r="DC62" s="670"/>
      <c r="DD62" s="670"/>
      <c r="DE62" s="671"/>
      <c r="DF62" s="669"/>
      <c r="DG62" s="670"/>
      <c r="DH62" s="670"/>
      <c r="DI62" s="670"/>
      <c r="DJ62" s="670"/>
      <c r="DK62" s="670"/>
      <c r="DL62" s="670"/>
      <c r="DM62" s="670"/>
      <c r="DN62" s="670"/>
      <c r="DO62" s="670"/>
      <c r="DP62" s="670"/>
      <c r="DQ62" s="670"/>
      <c r="DR62" s="671"/>
      <c r="DS62" s="669"/>
      <c r="DT62" s="670"/>
      <c r="DU62" s="670"/>
      <c r="DV62" s="670"/>
      <c r="DW62" s="670"/>
      <c r="DX62" s="670"/>
      <c r="DY62" s="670"/>
      <c r="DZ62" s="670"/>
      <c r="EA62" s="670"/>
      <c r="EB62" s="670"/>
      <c r="EC62" s="670"/>
      <c r="ED62" s="670"/>
      <c r="EE62" s="671"/>
      <c r="EF62" s="669"/>
      <c r="EG62" s="670"/>
      <c r="EH62" s="670"/>
      <c r="EI62" s="670"/>
      <c r="EJ62" s="670"/>
      <c r="EK62" s="670"/>
      <c r="EL62" s="670"/>
      <c r="EM62" s="670"/>
      <c r="EN62" s="670"/>
      <c r="EO62" s="670"/>
      <c r="EP62" s="670"/>
      <c r="EQ62" s="670"/>
      <c r="ER62" s="671"/>
      <c r="ES62" s="680" t="s">
        <v>115</v>
      </c>
      <c r="ET62" s="681"/>
      <c r="EU62" s="681"/>
      <c r="EV62" s="681"/>
      <c r="EW62" s="681"/>
      <c r="EX62" s="681"/>
      <c r="EY62" s="681"/>
      <c r="EZ62" s="681"/>
      <c r="FA62" s="681"/>
      <c r="FB62" s="681"/>
      <c r="FC62" s="681"/>
      <c r="FD62" s="681"/>
      <c r="FE62" s="682"/>
    </row>
    <row r="63" spans="1:161" s="358" customFormat="1" x14ac:dyDescent="0.2">
      <c r="A63" s="613" t="s">
        <v>188</v>
      </c>
      <c r="B63" s="614"/>
      <c r="C63" s="614"/>
      <c r="D63" s="614"/>
      <c r="E63" s="614"/>
      <c r="F63" s="614"/>
      <c r="G63" s="614"/>
      <c r="H63" s="614"/>
      <c r="I63" s="614"/>
      <c r="J63" s="614"/>
      <c r="K63" s="614"/>
      <c r="L63" s="614"/>
      <c r="M63" s="614"/>
      <c r="N63" s="614"/>
      <c r="O63" s="614"/>
      <c r="P63" s="614"/>
      <c r="Q63" s="614"/>
      <c r="R63" s="614"/>
      <c r="S63" s="614"/>
      <c r="T63" s="614"/>
      <c r="U63" s="614"/>
      <c r="V63" s="614"/>
      <c r="W63" s="614"/>
      <c r="X63" s="614"/>
      <c r="Y63" s="614"/>
      <c r="Z63" s="614"/>
      <c r="AA63" s="614"/>
      <c r="AB63" s="614"/>
      <c r="AC63" s="614"/>
      <c r="AD63" s="614"/>
      <c r="AE63" s="614"/>
      <c r="AF63" s="614"/>
      <c r="AG63" s="614"/>
      <c r="AH63" s="614"/>
      <c r="AI63" s="614"/>
      <c r="AJ63" s="614"/>
      <c r="AK63" s="614"/>
      <c r="AL63" s="614"/>
      <c r="AM63" s="614"/>
      <c r="AN63" s="614"/>
      <c r="AO63" s="614"/>
      <c r="AP63" s="614"/>
      <c r="AQ63" s="614"/>
      <c r="AR63" s="614"/>
      <c r="AS63" s="614"/>
      <c r="AT63" s="614"/>
      <c r="AU63" s="614"/>
      <c r="AV63" s="614"/>
      <c r="AW63" s="614"/>
      <c r="AX63" s="614"/>
      <c r="AY63" s="614"/>
      <c r="AZ63" s="614"/>
      <c r="BA63" s="614"/>
      <c r="BB63" s="614"/>
      <c r="BC63" s="614"/>
      <c r="BD63" s="614"/>
      <c r="BE63" s="614"/>
      <c r="BF63" s="614"/>
      <c r="BG63" s="614"/>
      <c r="BH63" s="614"/>
      <c r="BI63" s="614"/>
      <c r="BJ63" s="614"/>
      <c r="BK63" s="614"/>
      <c r="BL63" s="614"/>
      <c r="BM63" s="614"/>
      <c r="BN63" s="614"/>
      <c r="BO63" s="614"/>
      <c r="BP63" s="614"/>
      <c r="BQ63" s="614"/>
      <c r="BR63" s="614"/>
      <c r="BS63" s="614"/>
      <c r="BT63" s="614"/>
      <c r="BU63" s="614"/>
      <c r="BV63" s="614"/>
      <c r="BW63" s="614"/>
      <c r="BX63" s="615" t="s">
        <v>189</v>
      </c>
      <c r="BY63" s="616"/>
      <c r="BZ63" s="616"/>
      <c r="CA63" s="616"/>
      <c r="CB63" s="616"/>
      <c r="CC63" s="616"/>
      <c r="CD63" s="616"/>
      <c r="CE63" s="617"/>
      <c r="CF63" s="618" t="s">
        <v>185</v>
      </c>
      <c r="CG63" s="616"/>
      <c r="CH63" s="616"/>
      <c r="CI63" s="616"/>
      <c r="CJ63" s="616"/>
      <c r="CK63" s="616"/>
      <c r="CL63" s="616"/>
      <c r="CM63" s="616"/>
      <c r="CN63" s="616"/>
      <c r="CO63" s="616"/>
      <c r="CP63" s="616"/>
      <c r="CQ63" s="616"/>
      <c r="CR63" s="617"/>
      <c r="CS63" s="669"/>
      <c r="CT63" s="670"/>
      <c r="CU63" s="670"/>
      <c r="CV63" s="670"/>
      <c r="CW63" s="670"/>
      <c r="CX63" s="670"/>
      <c r="CY63" s="670"/>
      <c r="CZ63" s="670"/>
      <c r="DA63" s="670"/>
      <c r="DB63" s="670"/>
      <c r="DC63" s="670"/>
      <c r="DD63" s="670"/>
      <c r="DE63" s="671"/>
      <c r="DF63" s="669"/>
      <c r="DG63" s="670"/>
      <c r="DH63" s="670"/>
      <c r="DI63" s="670"/>
      <c r="DJ63" s="670"/>
      <c r="DK63" s="670"/>
      <c r="DL63" s="670"/>
      <c r="DM63" s="670"/>
      <c r="DN63" s="670"/>
      <c r="DO63" s="670"/>
      <c r="DP63" s="670"/>
      <c r="DQ63" s="670"/>
      <c r="DR63" s="671"/>
      <c r="DS63" s="669"/>
      <c r="DT63" s="670"/>
      <c r="DU63" s="670"/>
      <c r="DV63" s="670"/>
      <c r="DW63" s="670"/>
      <c r="DX63" s="670"/>
      <c r="DY63" s="670"/>
      <c r="DZ63" s="670"/>
      <c r="EA63" s="670"/>
      <c r="EB63" s="670"/>
      <c r="EC63" s="670"/>
      <c r="ED63" s="670"/>
      <c r="EE63" s="671"/>
      <c r="EF63" s="669"/>
      <c r="EG63" s="670"/>
      <c r="EH63" s="670"/>
      <c r="EI63" s="670"/>
      <c r="EJ63" s="670"/>
      <c r="EK63" s="670"/>
      <c r="EL63" s="670"/>
      <c r="EM63" s="670"/>
      <c r="EN63" s="670"/>
      <c r="EO63" s="670"/>
      <c r="EP63" s="670"/>
      <c r="EQ63" s="670"/>
      <c r="ER63" s="671"/>
      <c r="ES63" s="680" t="s">
        <v>115</v>
      </c>
      <c r="ET63" s="681"/>
      <c r="EU63" s="681"/>
      <c r="EV63" s="681"/>
      <c r="EW63" s="681"/>
      <c r="EX63" s="681"/>
      <c r="EY63" s="681"/>
      <c r="EZ63" s="681"/>
      <c r="FA63" s="681"/>
      <c r="FB63" s="681"/>
      <c r="FC63" s="681"/>
      <c r="FD63" s="681"/>
      <c r="FE63" s="682"/>
    </row>
    <row r="64" spans="1:161" s="358" customFormat="1" x14ac:dyDescent="0.2">
      <c r="A64" s="613" t="s">
        <v>9</v>
      </c>
      <c r="B64" s="614"/>
      <c r="C64" s="614"/>
      <c r="D64" s="614"/>
      <c r="E64" s="614"/>
      <c r="F64" s="614"/>
      <c r="G64" s="614"/>
      <c r="H64" s="614"/>
      <c r="I64" s="614"/>
      <c r="J64" s="614"/>
      <c r="K64" s="614"/>
      <c r="L64" s="614"/>
      <c r="M64" s="614"/>
      <c r="N64" s="614"/>
      <c r="O64" s="614"/>
      <c r="P64" s="614"/>
      <c r="Q64" s="614"/>
      <c r="R64" s="614"/>
      <c r="S64" s="614"/>
      <c r="T64" s="614"/>
      <c r="U64" s="614"/>
      <c r="V64" s="614"/>
      <c r="W64" s="614"/>
      <c r="X64" s="614"/>
      <c r="Y64" s="614"/>
      <c r="Z64" s="614"/>
      <c r="AA64" s="614"/>
      <c r="AB64" s="614"/>
      <c r="AC64" s="614"/>
      <c r="AD64" s="614"/>
      <c r="AE64" s="614"/>
      <c r="AF64" s="614"/>
      <c r="AG64" s="614"/>
      <c r="AH64" s="614"/>
      <c r="AI64" s="614"/>
      <c r="AJ64" s="614"/>
      <c r="AK64" s="614"/>
      <c r="AL64" s="614"/>
      <c r="AM64" s="614"/>
      <c r="AN64" s="614"/>
      <c r="AO64" s="614"/>
      <c r="AP64" s="614"/>
      <c r="AQ64" s="614"/>
      <c r="AR64" s="614"/>
      <c r="AS64" s="614"/>
      <c r="AT64" s="614"/>
      <c r="AU64" s="614"/>
      <c r="AV64" s="614"/>
      <c r="AW64" s="614"/>
      <c r="AX64" s="614"/>
      <c r="AY64" s="614"/>
      <c r="AZ64" s="614"/>
      <c r="BA64" s="614"/>
      <c r="BB64" s="614"/>
      <c r="BC64" s="614"/>
      <c r="BD64" s="614"/>
      <c r="BE64" s="614"/>
      <c r="BF64" s="614"/>
      <c r="BG64" s="614"/>
      <c r="BH64" s="614"/>
      <c r="BI64" s="614"/>
      <c r="BJ64" s="614"/>
      <c r="BK64" s="614"/>
      <c r="BL64" s="614"/>
      <c r="BM64" s="614"/>
      <c r="BN64" s="614"/>
      <c r="BO64" s="614"/>
      <c r="BP64" s="614"/>
      <c r="BQ64" s="614"/>
      <c r="BR64" s="614"/>
      <c r="BS64" s="614"/>
      <c r="BT64" s="614"/>
      <c r="BU64" s="614"/>
      <c r="BV64" s="614"/>
      <c r="BW64" s="614"/>
      <c r="BX64" s="615" t="s">
        <v>190</v>
      </c>
      <c r="BY64" s="616"/>
      <c r="BZ64" s="616"/>
      <c r="CA64" s="616"/>
      <c r="CB64" s="616"/>
      <c r="CC64" s="616"/>
      <c r="CD64" s="616"/>
      <c r="CE64" s="617"/>
      <c r="CF64" s="618" t="s">
        <v>191</v>
      </c>
      <c r="CG64" s="616"/>
      <c r="CH64" s="616"/>
      <c r="CI64" s="616"/>
      <c r="CJ64" s="616"/>
      <c r="CK64" s="616"/>
      <c r="CL64" s="616"/>
      <c r="CM64" s="616"/>
      <c r="CN64" s="616"/>
      <c r="CO64" s="616"/>
      <c r="CP64" s="616"/>
      <c r="CQ64" s="616"/>
      <c r="CR64" s="617"/>
      <c r="CS64" s="669"/>
      <c r="CT64" s="670"/>
      <c r="CU64" s="670"/>
      <c r="CV64" s="670"/>
      <c r="CW64" s="670"/>
      <c r="CX64" s="670"/>
      <c r="CY64" s="670"/>
      <c r="CZ64" s="670"/>
      <c r="DA64" s="670"/>
      <c r="DB64" s="670"/>
      <c r="DC64" s="670"/>
      <c r="DD64" s="670"/>
      <c r="DE64" s="671"/>
      <c r="DF64" s="669"/>
      <c r="DG64" s="670"/>
      <c r="DH64" s="670"/>
      <c r="DI64" s="670"/>
      <c r="DJ64" s="670"/>
      <c r="DK64" s="670"/>
      <c r="DL64" s="670"/>
      <c r="DM64" s="670"/>
      <c r="DN64" s="670"/>
      <c r="DO64" s="670"/>
      <c r="DP64" s="670"/>
      <c r="DQ64" s="670"/>
      <c r="DR64" s="671"/>
      <c r="DS64" s="669"/>
      <c r="DT64" s="670"/>
      <c r="DU64" s="670"/>
      <c r="DV64" s="670"/>
      <c r="DW64" s="670"/>
      <c r="DX64" s="670"/>
      <c r="DY64" s="670"/>
      <c r="DZ64" s="670"/>
      <c r="EA64" s="670"/>
      <c r="EB64" s="670"/>
      <c r="EC64" s="670"/>
      <c r="ED64" s="670"/>
      <c r="EE64" s="671"/>
      <c r="EF64" s="669"/>
      <c r="EG64" s="670"/>
      <c r="EH64" s="670"/>
      <c r="EI64" s="670"/>
      <c r="EJ64" s="670"/>
      <c r="EK64" s="670"/>
      <c r="EL64" s="670"/>
      <c r="EM64" s="670"/>
      <c r="EN64" s="670"/>
      <c r="EO64" s="670"/>
      <c r="EP64" s="670"/>
      <c r="EQ64" s="670"/>
      <c r="ER64" s="671"/>
      <c r="ES64" s="680" t="s">
        <v>115</v>
      </c>
      <c r="ET64" s="681"/>
      <c r="EU64" s="681"/>
      <c r="EV64" s="681"/>
      <c r="EW64" s="681"/>
      <c r="EX64" s="681"/>
      <c r="EY64" s="681"/>
      <c r="EZ64" s="681"/>
      <c r="FA64" s="681"/>
      <c r="FB64" s="681"/>
      <c r="FC64" s="681"/>
      <c r="FD64" s="681"/>
      <c r="FE64" s="682"/>
    </row>
    <row r="65" spans="1:161" x14ac:dyDescent="0.2">
      <c r="A65" s="613" t="s">
        <v>192</v>
      </c>
      <c r="B65" s="614"/>
      <c r="C65" s="614"/>
      <c r="D65" s="614"/>
      <c r="E65" s="614"/>
      <c r="F65" s="614"/>
      <c r="G65" s="614"/>
      <c r="H65" s="614"/>
      <c r="I65" s="614"/>
      <c r="J65" s="614"/>
      <c r="K65" s="614"/>
      <c r="L65" s="614"/>
      <c r="M65" s="614"/>
      <c r="N65" s="614"/>
      <c r="O65" s="614"/>
      <c r="P65" s="614"/>
      <c r="Q65" s="614"/>
      <c r="R65" s="614"/>
      <c r="S65" s="614"/>
      <c r="T65" s="614"/>
      <c r="U65" s="614"/>
      <c r="V65" s="614"/>
      <c r="W65" s="614"/>
      <c r="X65" s="614"/>
      <c r="Y65" s="614"/>
      <c r="Z65" s="614"/>
      <c r="AA65" s="614"/>
      <c r="AB65" s="614"/>
      <c r="AC65" s="614"/>
      <c r="AD65" s="614"/>
      <c r="AE65" s="614"/>
      <c r="AF65" s="614"/>
      <c r="AG65" s="614"/>
      <c r="AH65" s="614"/>
      <c r="AI65" s="614"/>
      <c r="AJ65" s="614"/>
      <c r="AK65" s="614"/>
      <c r="AL65" s="614"/>
      <c r="AM65" s="614"/>
      <c r="AN65" s="614"/>
      <c r="AO65" s="614"/>
      <c r="AP65" s="614"/>
      <c r="AQ65" s="614"/>
      <c r="AR65" s="614"/>
      <c r="AS65" s="614"/>
      <c r="AT65" s="614"/>
      <c r="AU65" s="614"/>
      <c r="AV65" s="614"/>
      <c r="AW65" s="614"/>
      <c r="AX65" s="614"/>
      <c r="AY65" s="614"/>
      <c r="AZ65" s="614"/>
      <c r="BA65" s="614"/>
      <c r="BB65" s="614"/>
      <c r="BC65" s="614"/>
      <c r="BD65" s="614"/>
      <c r="BE65" s="614"/>
      <c r="BF65" s="614"/>
      <c r="BG65" s="614"/>
      <c r="BH65" s="614"/>
      <c r="BI65" s="614"/>
      <c r="BJ65" s="614"/>
      <c r="BK65" s="614"/>
      <c r="BL65" s="614"/>
      <c r="BM65" s="614"/>
      <c r="BN65" s="614"/>
      <c r="BO65" s="614"/>
      <c r="BP65" s="614"/>
      <c r="BQ65" s="614"/>
      <c r="BR65" s="614"/>
      <c r="BS65" s="614"/>
      <c r="BT65" s="614"/>
      <c r="BU65" s="614"/>
      <c r="BV65" s="614"/>
      <c r="BW65" s="614"/>
      <c r="BX65" s="615" t="s">
        <v>193</v>
      </c>
      <c r="BY65" s="616"/>
      <c r="BZ65" s="616"/>
      <c r="CA65" s="616"/>
      <c r="CB65" s="616"/>
      <c r="CC65" s="616"/>
      <c r="CD65" s="616"/>
      <c r="CE65" s="617"/>
      <c r="CF65" s="618" t="s">
        <v>194</v>
      </c>
      <c r="CG65" s="616"/>
      <c r="CH65" s="616"/>
      <c r="CI65" s="616"/>
      <c r="CJ65" s="616"/>
      <c r="CK65" s="616"/>
      <c r="CL65" s="616"/>
      <c r="CM65" s="616"/>
      <c r="CN65" s="616"/>
      <c r="CO65" s="616"/>
      <c r="CP65" s="616"/>
      <c r="CQ65" s="616"/>
      <c r="CR65" s="617"/>
      <c r="CS65" s="669"/>
      <c r="CT65" s="670"/>
      <c r="CU65" s="670"/>
      <c r="CV65" s="670"/>
      <c r="CW65" s="670"/>
      <c r="CX65" s="670"/>
      <c r="CY65" s="670"/>
      <c r="CZ65" s="670"/>
      <c r="DA65" s="670"/>
      <c r="DB65" s="670"/>
      <c r="DC65" s="670"/>
      <c r="DD65" s="670"/>
      <c r="DE65" s="671"/>
      <c r="DF65" s="669"/>
      <c r="DG65" s="670"/>
      <c r="DH65" s="670"/>
      <c r="DI65" s="670"/>
      <c r="DJ65" s="670"/>
      <c r="DK65" s="670"/>
      <c r="DL65" s="670"/>
      <c r="DM65" s="670"/>
      <c r="DN65" s="670"/>
      <c r="DO65" s="670"/>
      <c r="DP65" s="670"/>
      <c r="DQ65" s="670"/>
      <c r="DR65" s="671"/>
      <c r="DS65" s="669"/>
      <c r="DT65" s="670"/>
      <c r="DU65" s="670"/>
      <c r="DV65" s="670"/>
      <c r="DW65" s="670"/>
      <c r="DX65" s="670"/>
      <c r="DY65" s="670"/>
      <c r="DZ65" s="670"/>
      <c r="EA65" s="670"/>
      <c r="EB65" s="670"/>
      <c r="EC65" s="670"/>
      <c r="ED65" s="670"/>
      <c r="EE65" s="671"/>
      <c r="EF65" s="669"/>
      <c r="EG65" s="670"/>
      <c r="EH65" s="670"/>
      <c r="EI65" s="670"/>
      <c r="EJ65" s="670"/>
      <c r="EK65" s="670"/>
      <c r="EL65" s="670"/>
      <c r="EM65" s="670"/>
      <c r="EN65" s="670"/>
      <c r="EO65" s="670"/>
      <c r="EP65" s="670"/>
      <c r="EQ65" s="670"/>
      <c r="ER65" s="671"/>
      <c r="ES65" s="680" t="s">
        <v>115</v>
      </c>
      <c r="ET65" s="681"/>
      <c r="EU65" s="681"/>
      <c r="EV65" s="681"/>
      <c r="EW65" s="681"/>
      <c r="EX65" s="681"/>
      <c r="EY65" s="681"/>
      <c r="EZ65" s="681"/>
      <c r="FA65" s="681"/>
      <c r="FB65" s="681"/>
      <c r="FC65" s="681"/>
      <c r="FD65" s="681"/>
      <c r="FE65" s="682"/>
    </row>
    <row r="66" spans="1:161" x14ac:dyDescent="0.2">
      <c r="A66" s="613" t="s">
        <v>195</v>
      </c>
      <c r="B66" s="614"/>
      <c r="C66" s="614"/>
      <c r="D66" s="614"/>
      <c r="E66" s="614"/>
      <c r="F66" s="614"/>
      <c r="G66" s="614"/>
      <c r="H66" s="614"/>
      <c r="I66" s="614"/>
      <c r="J66" s="614"/>
      <c r="K66" s="614"/>
      <c r="L66" s="614"/>
      <c r="M66" s="614"/>
      <c r="N66" s="614"/>
      <c r="O66" s="614"/>
      <c r="P66" s="614"/>
      <c r="Q66" s="614"/>
      <c r="R66" s="614"/>
      <c r="S66" s="614"/>
      <c r="T66" s="614"/>
      <c r="U66" s="614"/>
      <c r="V66" s="614"/>
      <c r="W66" s="614"/>
      <c r="X66" s="614"/>
      <c r="Y66" s="614"/>
      <c r="Z66" s="614"/>
      <c r="AA66" s="614"/>
      <c r="AB66" s="614"/>
      <c r="AC66" s="614"/>
      <c r="AD66" s="614"/>
      <c r="AE66" s="614"/>
      <c r="AF66" s="614"/>
      <c r="AG66" s="614"/>
      <c r="AH66" s="614"/>
      <c r="AI66" s="614"/>
      <c r="AJ66" s="614"/>
      <c r="AK66" s="614"/>
      <c r="AL66" s="614"/>
      <c r="AM66" s="614"/>
      <c r="AN66" s="614"/>
      <c r="AO66" s="614"/>
      <c r="AP66" s="614"/>
      <c r="AQ66" s="614"/>
      <c r="AR66" s="614"/>
      <c r="AS66" s="614"/>
      <c r="AT66" s="614"/>
      <c r="AU66" s="614"/>
      <c r="AV66" s="614"/>
      <c r="AW66" s="614"/>
      <c r="AX66" s="614"/>
      <c r="AY66" s="614"/>
      <c r="AZ66" s="614"/>
      <c r="BA66" s="614"/>
      <c r="BB66" s="614"/>
      <c r="BC66" s="614"/>
      <c r="BD66" s="614"/>
      <c r="BE66" s="614"/>
      <c r="BF66" s="614"/>
      <c r="BG66" s="614"/>
      <c r="BH66" s="614"/>
      <c r="BI66" s="614"/>
      <c r="BJ66" s="614"/>
      <c r="BK66" s="614"/>
      <c r="BL66" s="614"/>
      <c r="BM66" s="614"/>
      <c r="BN66" s="614"/>
      <c r="BO66" s="614"/>
      <c r="BP66" s="614"/>
      <c r="BQ66" s="614"/>
      <c r="BR66" s="614"/>
      <c r="BS66" s="614"/>
      <c r="BT66" s="614"/>
      <c r="BU66" s="614"/>
      <c r="BV66" s="614"/>
      <c r="BW66" s="614"/>
      <c r="BX66" s="615" t="s">
        <v>196</v>
      </c>
      <c r="BY66" s="616"/>
      <c r="BZ66" s="616"/>
      <c r="CA66" s="616"/>
      <c r="CB66" s="616"/>
      <c r="CC66" s="616"/>
      <c r="CD66" s="616"/>
      <c r="CE66" s="617"/>
      <c r="CF66" s="618" t="s">
        <v>197</v>
      </c>
      <c r="CG66" s="616"/>
      <c r="CH66" s="616"/>
      <c r="CI66" s="616"/>
      <c r="CJ66" s="616"/>
      <c r="CK66" s="616"/>
      <c r="CL66" s="616"/>
      <c r="CM66" s="616"/>
      <c r="CN66" s="616"/>
      <c r="CO66" s="616"/>
      <c r="CP66" s="616"/>
      <c r="CQ66" s="616"/>
      <c r="CR66" s="617"/>
      <c r="CS66" s="669"/>
      <c r="CT66" s="670"/>
      <c r="CU66" s="670"/>
      <c r="CV66" s="670"/>
      <c r="CW66" s="670"/>
      <c r="CX66" s="670"/>
      <c r="CY66" s="670"/>
      <c r="CZ66" s="670"/>
      <c r="DA66" s="670"/>
      <c r="DB66" s="670"/>
      <c r="DC66" s="670"/>
      <c r="DD66" s="670"/>
      <c r="DE66" s="671"/>
      <c r="DF66" s="669"/>
      <c r="DG66" s="670"/>
      <c r="DH66" s="670"/>
      <c r="DI66" s="670"/>
      <c r="DJ66" s="670"/>
      <c r="DK66" s="670"/>
      <c r="DL66" s="670"/>
      <c r="DM66" s="670"/>
      <c r="DN66" s="670"/>
      <c r="DO66" s="670"/>
      <c r="DP66" s="670"/>
      <c r="DQ66" s="670"/>
      <c r="DR66" s="671"/>
      <c r="DS66" s="669"/>
      <c r="DT66" s="670"/>
      <c r="DU66" s="670"/>
      <c r="DV66" s="670"/>
      <c r="DW66" s="670"/>
      <c r="DX66" s="670"/>
      <c r="DY66" s="670"/>
      <c r="DZ66" s="670"/>
      <c r="EA66" s="670"/>
      <c r="EB66" s="670"/>
      <c r="EC66" s="670"/>
      <c r="ED66" s="670"/>
      <c r="EE66" s="671"/>
      <c r="EF66" s="669"/>
      <c r="EG66" s="670"/>
      <c r="EH66" s="670"/>
      <c r="EI66" s="670"/>
      <c r="EJ66" s="670"/>
      <c r="EK66" s="670"/>
      <c r="EL66" s="670"/>
      <c r="EM66" s="670"/>
      <c r="EN66" s="670"/>
      <c r="EO66" s="670"/>
      <c r="EP66" s="670"/>
      <c r="EQ66" s="670"/>
      <c r="ER66" s="671"/>
      <c r="ES66" s="680" t="s">
        <v>115</v>
      </c>
      <c r="ET66" s="681"/>
      <c r="EU66" s="681"/>
      <c r="EV66" s="681"/>
      <c r="EW66" s="681"/>
      <c r="EX66" s="681"/>
      <c r="EY66" s="681"/>
      <c r="EZ66" s="681"/>
      <c r="FA66" s="681"/>
      <c r="FB66" s="681"/>
      <c r="FC66" s="681"/>
      <c r="FD66" s="681"/>
      <c r="FE66" s="682"/>
    </row>
    <row r="67" spans="1:161" x14ac:dyDescent="0.2">
      <c r="A67" s="613" t="s">
        <v>198</v>
      </c>
      <c r="B67" s="614"/>
      <c r="C67" s="614"/>
      <c r="D67" s="614"/>
      <c r="E67" s="614"/>
      <c r="F67" s="614"/>
      <c r="G67" s="614"/>
      <c r="H67" s="614"/>
      <c r="I67" s="614"/>
      <c r="J67" s="614"/>
      <c r="K67" s="614"/>
      <c r="L67" s="614"/>
      <c r="M67" s="614"/>
      <c r="N67" s="614"/>
      <c r="O67" s="614"/>
      <c r="P67" s="614"/>
      <c r="Q67" s="614"/>
      <c r="R67" s="614"/>
      <c r="S67" s="614"/>
      <c r="T67" s="614"/>
      <c r="U67" s="614"/>
      <c r="V67" s="614"/>
      <c r="W67" s="614"/>
      <c r="X67" s="614"/>
      <c r="Y67" s="614"/>
      <c r="Z67" s="614"/>
      <c r="AA67" s="614"/>
      <c r="AB67" s="614"/>
      <c r="AC67" s="614"/>
      <c r="AD67" s="614"/>
      <c r="AE67" s="614"/>
      <c r="AF67" s="614"/>
      <c r="AG67" s="614"/>
      <c r="AH67" s="614"/>
      <c r="AI67" s="614"/>
      <c r="AJ67" s="614"/>
      <c r="AK67" s="614"/>
      <c r="AL67" s="614"/>
      <c r="AM67" s="614"/>
      <c r="AN67" s="614"/>
      <c r="AO67" s="614"/>
      <c r="AP67" s="614"/>
      <c r="AQ67" s="614"/>
      <c r="AR67" s="614"/>
      <c r="AS67" s="614"/>
      <c r="AT67" s="614"/>
      <c r="AU67" s="614"/>
      <c r="AV67" s="614"/>
      <c r="AW67" s="614"/>
      <c r="AX67" s="614"/>
      <c r="AY67" s="614"/>
      <c r="AZ67" s="614"/>
      <c r="BA67" s="614"/>
      <c r="BB67" s="614"/>
      <c r="BC67" s="614"/>
      <c r="BD67" s="614"/>
      <c r="BE67" s="614"/>
      <c r="BF67" s="614"/>
      <c r="BG67" s="614"/>
      <c r="BH67" s="614"/>
      <c r="BI67" s="614"/>
      <c r="BJ67" s="614"/>
      <c r="BK67" s="614"/>
      <c r="BL67" s="614"/>
      <c r="BM67" s="614"/>
      <c r="BN67" s="614"/>
      <c r="BO67" s="614"/>
      <c r="BP67" s="614"/>
      <c r="BQ67" s="614"/>
      <c r="BR67" s="614"/>
      <c r="BS67" s="614"/>
      <c r="BT67" s="614"/>
      <c r="BU67" s="614"/>
      <c r="BV67" s="614"/>
      <c r="BW67" s="614"/>
      <c r="BX67" s="615" t="s">
        <v>199</v>
      </c>
      <c r="BY67" s="616"/>
      <c r="BZ67" s="616"/>
      <c r="CA67" s="616"/>
      <c r="CB67" s="616"/>
      <c r="CC67" s="616"/>
      <c r="CD67" s="616"/>
      <c r="CE67" s="617"/>
      <c r="CF67" s="618" t="s">
        <v>200</v>
      </c>
      <c r="CG67" s="616"/>
      <c r="CH67" s="616"/>
      <c r="CI67" s="616"/>
      <c r="CJ67" s="616"/>
      <c r="CK67" s="616"/>
      <c r="CL67" s="616"/>
      <c r="CM67" s="616"/>
      <c r="CN67" s="616"/>
      <c r="CO67" s="616"/>
      <c r="CP67" s="616"/>
      <c r="CQ67" s="616"/>
      <c r="CR67" s="617"/>
      <c r="CS67" s="669"/>
      <c r="CT67" s="670"/>
      <c r="CU67" s="670"/>
      <c r="CV67" s="670"/>
      <c r="CW67" s="670"/>
      <c r="CX67" s="670"/>
      <c r="CY67" s="670"/>
      <c r="CZ67" s="670"/>
      <c r="DA67" s="670"/>
      <c r="DB67" s="670"/>
      <c r="DC67" s="670"/>
      <c r="DD67" s="670"/>
      <c r="DE67" s="671"/>
      <c r="DF67" s="669"/>
      <c r="DG67" s="670"/>
      <c r="DH67" s="670"/>
      <c r="DI67" s="670"/>
      <c r="DJ67" s="670"/>
      <c r="DK67" s="670"/>
      <c r="DL67" s="670"/>
      <c r="DM67" s="670"/>
      <c r="DN67" s="670"/>
      <c r="DO67" s="670"/>
      <c r="DP67" s="670"/>
      <c r="DQ67" s="670"/>
      <c r="DR67" s="671"/>
      <c r="DS67" s="669"/>
      <c r="DT67" s="670"/>
      <c r="DU67" s="670"/>
      <c r="DV67" s="670"/>
      <c r="DW67" s="670"/>
      <c r="DX67" s="670"/>
      <c r="DY67" s="670"/>
      <c r="DZ67" s="670"/>
      <c r="EA67" s="670"/>
      <c r="EB67" s="670"/>
      <c r="EC67" s="670"/>
      <c r="ED67" s="670"/>
      <c r="EE67" s="671"/>
      <c r="EF67" s="669"/>
      <c r="EG67" s="670"/>
      <c r="EH67" s="670"/>
      <c r="EI67" s="670"/>
      <c r="EJ67" s="670"/>
      <c r="EK67" s="670"/>
      <c r="EL67" s="670"/>
      <c r="EM67" s="670"/>
      <c r="EN67" s="670"/>
      <c r="EO67" s="670"/>
      <c r="EP67" s="670"/>
      <c r="EQ67" s="670"/>
      <c r="ER67" s="671"/>
      <c r="ES67" s="680" t="s">
        <v>115</v>
      </c>
      <c r="ET67" s="681"/>
      <c r="EU67" s="681"/>
      <c r="EV67" s="681"/>
      <c r="EW67" s="681"/>
      <c r="EX67" s="681"/>
      <c r="EY67" s="681"/>
      <c r="EZ67" s="681"/>
      <c r="FA67" s="681"/>
      <c r="FB67" s="681"/>
      <c r="FC67" s="681"/>
      <c r="FD67" s="681"/>
      <c r="FE67" s="682"/>
    </row>
    <row r="68" spans="1:161" x14ac:dyDescent="0.2">
      <c r="A68" s="613" t="s">
        <v>201</v>
      </c>
      <c r="B68" s="614"/>
      <c r="C68" s="614"/>
      <c r="D68" s="614"/>
      <c r="E68" s="614"/>
      <c r="F68" s="614"/>
      <c r="G68" s="614"/>
      <c r="H68" s="614"/>
      <c r="I68" s="614"/>
      <c r="J68" s="614"/>
      <c r="K68" s="614"/>
      <c r="L68" s="614"/>
      <c r="M68" s="614"/>
      <c r="N68" s="614"/>
      <c r="O68" s="614"/>
      <c r="P68" s="614"/>
      <c r="Q68" s="614"/>
      <c r="R68" s="614"/>
      <c r="S68" s="614"/>
      <c r="T68" s="614"/>
      <c r="U68" s="614"/>
      <c r="V68" s="614"/>
      <c r="W68" s="614"/>
      <c r="X68" s="614"/>
      <c r="Y68" s="614"/>
      <c r="Z68" s="614"/>
      <c r="AA68" s="614"/>
      <c r="AB68" s="614"/>
      <c r="AC68" s="614"/>
      <c r="AD68" s="614"/>
      <c r="AE68" s="614"/>
      <c r="AF68" s="614"/>
      <c r="AG68" s="614"/>
      <c r="AH68" s="614"/>
      <c r="AI68" s="614"/>
      <c r="AJ68" s="614"/>
      <c r="AK68" s="614"/>
      <c r="AL68" s="614"/>
      <c r="AM68" s="614"/>
      <c r="AN68" s="614"/>
      <c r="AO68" s="614"/>
      <c r="AP68" s="614"/>
      <c r="AQ68" s="614"/>
      <c r="AR68" s="614"/>
      <c r="AS68" s="614"/>
      <c r="AT68" s="614"/>
      <c r="AU68" s="614"/>
      <c r="AV68" s="614"/>
      <c r="AW68" s="614"/>
      <c r="AX68" s="614"/>
      <c r="AY68" s="614"/>
      <c r="AZ68" s="614"/>
      <c r="BA68" s="614"/>
      <c r="BB68" s="614"/>
      <c r="BC68" s="614"/>
      <c r="BD68" s="614"/>
      <c r="BE68" s="614"/>
      <c r="BF68" s="614"/>
      <c r="BG68" s="614"/>
      <c r="BH68" s="614"/>
      <c r="BI68" s="614"/>
      <c r="BJ68" s="614"/>
      <c r="BK68" s="614"/>
      <c r="BL68" s="614"/>
      <c r="BM68" s="614"/>
      <c r="BN68" s="614"/>
      <c r="BO68" s="614"/>
      <c r="BP68" s="614"/>
      <c r="BQ68" s="614"/>
      <c r="BR68" s="614"/>
      <c r="BS68" s="614"/>
      <c r="BT68" s="614"/>
      <c r="BU68" s="614"/>
      <c r="BV68" s="614"/>
      <c r="BW68" s="614"/>
      <c r="BX68" s="615" t="s">
        <v>202</v>
      </c>
      <c r="BY68" s="616"/>
      <c r="BZ68" s="616"/>
      <c r="CA68" s="616"/>
      <c r="CB68" s="616"/>
      <c r="CC68" s="616"/>
      <c r="CD68" s="616"/>
      <c r="CE68" s="617"/>
      <c r="CF68" s="618" t="s">
        <v>203</v>
      </c>
      <c r="CG68" s="616"/>
      <c r="CH68" s="616"/>
      <c r="CI68" s="616"/>
      <c r="CJ68" s="616"/>
      <c r="CK68" s="616"/>
      <c r="CL68" s="616"/>
      <c r="CM68" s="616"/>
      <c r="CN68" s="616"/>
      <c r="CO68" s="616"/>
      <c r="CP68" s="616"/>
      <c r="CQ68" s="616"/>
      <c r="CR68" s="617"/>
      <c r="CS68" s="669"/>
      <c r="CT68" s="670"/>
      <c r="CU68" s="670"/>
      <c r="CV68" s="670"/>
      <c r="CW68" s="670"/>
      <c r="CX68" s="670"/>
      <c r="CY68" s="670"/>
      <c r="CZ68" s="670"/>
      <c r="DA68" s="670"/>
      <c r="DB68" s="670"/>
      <c r="DC68" s="670"/>
      <c r="DD68" s="670"/>
      <c r="DE68" s="671"/>
      <c r="DF68" s="669"/>
      <c r="DG68" s="670"/>
      <c r="DH68" s="670"/>
      <c r="DI68" s="670"/>
      <c r="DJ68" s="670"/>
      <c r="DK68" s="670"/>
      <c r="DL68" s="670"/>
      <c r="DM68" s="670"/>
      <c r="DN68" s="670"/>
      <c r="DO68" s="670"/>
      <c r="DP68" s="670"/>
      <c r="DQ68" s="670"/>
      <c r="DR68" s="671"/>
      <c r="DS68" s="669"/>
      <c r="DT68" s="670"/>
      <c r="DU68" s="670"/>
      <c r="DV68" s="670"/>
      <c r="DW68" s="670"/>
      <c r="DX68" s="670"/>
      <c r="DY68" s="670"/>
      <c r="DZ68" s="670"/>
      <c r="EA68" s="670"/>
      <c r="EB68" s="670"/>
      <c r="EC68" s="670"/>
      <c r="ED68" s="670"/>
      <c r="EE68" s="671"/>
      <c r="EF68" s="669"/>
      <c r="EG68" s="670"/>
      <c r="EH68" s="670"/>
      <c r="EI68" s="670"/>
      <c r="EJ68" s="670"/>
      <c r="EK68" s="670"/>
      <c r="EL68" s="670"/>
      <c r="EM68" s="670"/>
      <c r="EN68" s="670"/>
      <c r="EO68" s="670"/>
      <c r="EP68" s="670"/>
      <c r="EQ68" s="670"/>
      <c r="ER68" s="671"/>
      <c r="ES68" s="680" t="s">
        <v>115</v>
      </c>
      <c r="ET68" s="681"/>
      <c r="EU68" s="681"/>
      <c r="EV68" s="681"/>
      <c r="EW68" s="681"/>
      <c r="EX68" s="681"/>
      <c r="EY68" s="681"/>
      <c r="EZ68" s="681"/>
      <c r="FA68" s="681"/>
      <c r="FB68" s="681"/>
      <c r="FC68" s="681"/>
      <c r="FD68" s="681"/>
      <c r="FE68" s="682"/>
    </row>
    <row r="69" spans="1:161" x14ac:dyDescent="0.2">
      <c r="A69" s="613" t="s">
        <v>204</v>
      </c>
      <c r="B69" s="614"/>
      <c r="C69" s="614"/>
      <c r="D69" s="614"/>
      <c r="E69" s="614"/>
      <c r="F69" s="614"/>
      <c r="G69" s="614"/>
      <c r="H69" s="614"/>
      <c r="I69" s="614"/>
      <c r="J69" s="614"/>
      <c r="K69" s="614"/>
      <c r="L69" s="614"/>
      <c r="M69" s="614"/>
      <c r="N69" s="614"/>
      <c r="O69" s="614"/>
      <c r="P69" s="614"/>
      <c r="Q69" s="614"/>
      <c r="R69" s="614"/>
      <c r="S69" s="614"/>
      <c r="T69" s="614"/>
      <c r="U69" s="614"/>
      <c r="V69" s="614"/>
      <c r="W69" s="614"/>
      <c r="X69" s="614"/>
      <c r="Y69" s="614"/>
      <c r="Z69" s="614"/>
      <c r="AA69" s="614"/>
      <c r="AB69" s="614"/>
      <c r="AC69" s="614"/>
      <c r="AD69" s="614"/>
      <c r="AE69" s="614"/>
      <c r="AF69" s="614"/>
      <c r="AG69" s="614"/>
      <c r="AH69" s="614"/>
      <c r="AI69" s="614"/>
      <c r="AJ69" s="614"/>
      <c r="AK69" s="614"/>
      <c r="AL69" s="614"/>
      <c r="AM69" s="614"/>
      <c r="AN69" s="614"/>
      <c r="AO69" s="614"/>
      <c r="AP69" s="614"/>
      <c r="AQ69" s="614"/>
      <c r="AR69" s="614"/>
      <c r="AS69" s="614"/>
      <c r="AT69" s="614"/>
      <c r="AU69" s="614"/>
      <c r="AV69" s="614"/>
      <c r="AW69" s="614"/>
      <c r="AX69" s="614"/>
      <c r="AY69" s="614"/>
      <c r="AZ69" s="614"/>
      <c r="BA69" s="614"/>
      <c r="BB69" s="614"/>
      <c r="BC69" s="614"/>
      <c r="BD69" s="614"/>
      <c r="BE69" s="614"/>
      <c r="BF69" s="614"/>
      <c r="BG69" s="614"/>
      <c r="BH69" s="614"/>
      <c r="BI69" s="614"/>
      <c r="BJ69" s="614"/>
      <c r="BK69" s="614"/>
      <c r="BL69" s="614"/>
      <c r="BM69" s="614"/>
      <c r="BN69" s="614"/>
      <c r="BO69" s="614"/>
      <c r="BP69" s="614"/>
      <c r="BQ69" s="614"/>
      <c r="BR69" s="614"/>
      <c r="BS69" s="614"/>
      <c r="BT69" s="614"/>
      <c r="BU69" s="614"/>
      <c r="BV69" s="614"/>
      <c r="BW69" s="614"/>
      <c r="BX69" s="615" t="s">
        <v>205</v>
      </c>
      <c r="BY69" s="616"/>
      <c r="BZ69" s="616"/>
      <c r="CA69" s="616"/>
      <c r="CB69" s="616"/>
      <c r="CC69" s="616"/>
      <c r="CD69" s="616"/>
      <c r="CE69" s="617"/>
      <c r="CF69" s="618" t="s">
        <v>206</v>
      </c>
      <c r="CG69" s="616"/>
      <c r="CH69" s="616"/>
      <c r="CI69" s="616"/>
      <c r="CJ69" s="616"/>
      <c r="CK69" s="616"/>
      <c r="CL69" s="616"/>
      <c r="CM69" s="616"/>
      <c r="CN69" s="616"/>
      <c r="CO69" s="616"/>
      <c r="CP69" s="616"/>
      <c r="CQ69" s="616"/>
      <c r="CR69" s="617"/>
      <c r="CS69" s="669"/>
      <c r="CT69" s="670"/>
      <c r="CU69" s="670"/>
      <c r="CV69" s="670"/>
      <c r="CW69" s="670"/>
      <c r="CX69" s="670"/>
      <c r="CY69" s="670"/>
      <c r="CZ69" s="670"/>
      <c r="DA69" s="670"/>
      <c r="DB69" s="670"/>
      <c r="DC69" s="670"/>
      <c r="DD69" s="670"/>
      <c r="DE69" s="671"/>
      <c r="DF69" s="669"/>
      <c r="DG69" s="670"/>
      <c r="DH69" s="670"/>
      <c r="DI69" s="670"/>
      <c r="DJ69" s="670"/>
      <c r="DK69" s="670"/>
      <c r="DL69" s="670"/>
      <c r="DM69" s="670"/>
      <c r="DN69" s="670"/>
      <c r="DO69" s="670"/>
      <c r="DP69" s="670"/>
      <c r="DQ69" s="670"/>
      <c r="DR69" s="671"/>
      <c r="DS69" s="669"/>
      <c r="DT69" s="670"/>
      <c r="DU69" s="670"/>
      <c r="DV69" s="670"/>
      <c r="DW69" s="670"/>
      <c r="DX69" s="670"/>
      <c r="DY69" s="670"/>
      <c r="DZ69" s="670"/>
      <c r="EA69" s="670"/>
      <c r="EB69" s="670"/>
      <c r="EC69" s="670"/>
      <c r="ED69" s="670"/>
      <c r="EE69" s="671"/>
      <c r="EF69" s="669"/>
      <c r="EG69" s="670"/>
      <c r="EH69" s="670"/>
      <c r="EI69" s="670"/>
      <c r="EJ69" s="670"/>
      <c r="EK69" s="670"/>
      <c r="EL69" s="670"/>
      <c r="EM69" s="670"/>
      <c r="EN69" s="670"/>
      <c r="EO69" s="670"/>
      <c r="EP69" s="670"/>
      <c r="EQ69" s="670"/>
      <c r="ER69" s="671"/>
      <c r="ES69" s="680" t="s">
        <v>115</v>
      </c>
      <c r="ET69" s="681"/>
      <c r="EU69" s="681"/>
      <c r="EV69" s="681"/>
      <c r="EW69" s="681"/>
      <c r="EX69" s="681"/>
      <c r="EY69" s="681"/>
      <c r="EZ69" s="681"/>
      <c r="FA69" s="681"/>
      <c r="FB69" s="681"/>
      <c r="FC69" s="681"/>
      <c r="FD69" s="681"/>
      <c r="FE69" s="682"/>
    </row>
    <row r="70" spans="1:161" x14ac:dyDescent="0.2">
      <c r="A70" s="613" t="s">
        <v>207</v>
      </c>
      <c r="B70" s="614"/>
      <c r="C70" s="614"/>
      <c r="D70" s="614"/>
      <c r="E70" s="614"/>
      <c r="F70" s="614"/>
      <c r="G70" s="614"/>
      <c r="H70" s="614"/>
      <c r="I70" s="614"/>
      <c r="J70" s="614"/>
      <c r="K70" s="614"/>
      <c r="L70" s="614"/>
      <c r="M70" s="614"/>
      <c r="N70" s="614"/>
      <c r="O70" s="614"/>
      <c r="P70" s="614"/>
      <c r="Q70" s="614"/>
      <c r="R70" s="614"/>
      <c r="S70" s="614"/>
      <c r="T70" s="614"/>
      <c r="U70" s="614"/>
      <c r="V70" s="614"/>
      <c r="W70" s="614"/>
      <c r="X70" s="614"/>
      <c r="Y70" s="614"/>
      <c r="Z70" s="614"/>
      <c r="AA70" s="614"/>
      <c r="AB70" s="614"/>
      <c r="AC70" s="614"/>
      <c r="AD70" s="614"/>
      <c r="AE70" s="614"/>
      <c r="AF70" s="614"/>
      <c r="AG70" s="614"/>
      <c r="AH70" s="614"/>
      <c r="AI70" s="614"/>
      <c r="AJ70" s="614"/>
      <c r="AK70" s="614"/>
      <c r="AL70" s="614"/>
      <c r="AM70" s="614"/>
      <c r="AN70" s="614"/>
      <c r="AO70" s="614"/>
      <c r="AP70" s="614"/>
      <c r="AQ70" s="614"/>
      <c r="AR70" s="614"/>
      <c r="AS70" s="614"/>
      <c r="AT70" s="614"/>
      <c r="AU70" s="614"/>
      <c r="AV70" s="614"/>
      <c r="AW70" s="614"/>
      <c r="AX70" s="614"/>
      <c r="AY70" s="614"/>
      <c r="AZ70" s="614"/>
      <c r="BA70" s="614"/>
      <c r="BB70" s="614"/>
      <c r="BC70" s="614"/>
      <c r="BD70" s="614"/>
      <c r="BE70" s="614"/>
      <c r="BF70" s="614"/>
      <c r="BG70" s="614"/>
      <c r="BH70" s="614"/>
      <c r="BI70" s="614"/>
      <c r="BJ70" s="614"/>
      <c r="BK70" s="614"/>
      <c r="BL70" s="614"/>
      <c r="BM70" s="614"/>
      <c r="BN70" s="614"/>
      <c r="BO70" s="614"/>
      <c r="BP70" s="614"/>
      <c r="BQ70" s="614"/>
      <c r="BR70" s="614"/>
      <c r="BS70" s="614"/>
      <c r="BT70" s="614"/>
      <c r="BU70" s="614"/>
      <c r="BV70" s="614"/>
      <c r="BW70" s="614"/>
      <c r="BX70" s="615" t="s">
        <v>208</v>
      </c>
      <c r="BY70" s="616"/>
      <c r="BZ70" s="616"/>
      <c r="CA70" s="616"/>
      <c r="CB70" s="616"/>
      <c r="CC70" s="616"/>
      <c r="CD70" s="616"/>
      <c r="CE70" s="617"/>
      <c r="CF70" s="618" t="s">
        <v>209</v>
      </c>
      <c r="CG70" s="616"/>
      <c r="CH70" s="616"/>
      <c r="CI70" s="616"/>
      <c r="CJ70" s="616"/>
      <c r="CK70" s="616"/>
      <c r="CL70" s="616"/>
      <c r="CM70" s="616"/>
      <c r="CN70" s="616"/>
      <c r="CO70" s="616"/>
      <c r="CP70" s="616"/>
      <c r="CQ70" s="616"/>
      <c r="CR70" s="617"/>
      <c r="CS70" s="646"/>
      <c r="CT70" s="647"/>
      <c r="CU70" s="647"/>
      <c r="CV70" s="647"/>
      <c r="CW70" s="647"/>
      <c r="CX70" s="647"/>
      <c r="CY70" s="647"/>
      <c r="CZ70" s="647"/>
      <c r="DA70" s="647"/>
      <c r="DB70" s="647"/>
      <c r="DC70" s="647"/>
      <c r="DD70" s="647"/>
      <c r="DE70" s="648"/>
      <c r="DF70" s="623">
        <f>DF71+DF83+DF75</f>
        <v>0</v>
      </c>
      <c r="DG70" s="624"/>
      <c r="DH70" s="624"/>
      <c r="DI70" s="624"/>
      <c r="DJ70" s="624"/>
      <c r="DK70" s="624"/>
      <c r="DL70" s="624"/>
      <c r="DM70" s="624"/>
      <c r="DN70" s="624"/>
      <c r="DO70" s="624"/>
      <c r="DP70" s="624"/>
      <c r="DQ70" s="624"/>
      <c r="DR70" s="625"/>
      <c r="DS70" s="623">
        <f>DS71+DS83+DS75</f>
        <v>0</v>
      </c>
      <c r="DT70" s="624"/>
      <c r="DU70" s="624"/>
      <c r="DV70" s="624"/>
      <c r="DW70" s="624"/>
      <c r="DX70" s="624"/>
      <c r="DY70" s="624"/>
      <c r="DZ70" s="624"/>
      <c r="EA70" s="624"/>
      <c r="EB70" s="624"/>
      <c r="EC70" s="624"/>
      <c r="ED70" s="624"/>
      <c r="EE70" s="625"/>
      <c r="EF70" s="623">
        <f>EF71+EF83+EF75</f>
        <v>0</v>
      </c>
      <c r="EG70" s="624"/>
      <c r="EH70" s="624"/>
      <c r="EI70" s="624"/>
      <c r="EJ70" s="624"/>
      <c r="EK70" s="624"/>
      <c r="EL70" s="624"/>
      <c r="EM70" s="624"/>
      <c r="EN70" s="624"/>
      <c r="EO70" s="624"/>
      <c r="EP70" s="624"/>
      <c r="EQ70" s="624"/>
      <c r="ER70" s="625"/>
      <c r="ES70" s="680" t="s">
        <v>115</v>
      </c>
      <c r="ET70" s="681"/>
      <c r="EU70" s="681"/>
      <c r="EV70" s="681"/>
      <c r="EW70" s="681"/>
      <c r="EX70" s="681"/>
      <c r="EY70" s="681"/>
      <c r="EZ70" s="681"/>
      <c r="FA70" s="681"/>
      <c r="FB70" s="681"/>
      <c r="FC70" s="681"/>
      <c r="FD70" s="681"/>
      <c r="FE70" s="682"/>
    </row>
    <row r="71" spans="1:161" x14ac:dyDescent="0.2">
      <c r="A71" s="613" t="s">
        <v>210</v>
      </c>
      <c r="B71" s="614"/>
      <c r="C71" s="614"/>
      <c r="D71" s="614"/>
      <c r="E71" s="614"/>
      <c r="F71" s="614"/>
      <c r="G71" s="614"/>
      <c r="H71" s="614"/>
      <c r="I71" s="614"/>
      <c r="J71" s="614"/>
      <c r="K71" s="614"/>
      <c r="L71" s="614"/>
      <c r="M71" s="614"/>
      <c r="N71" s="614"/>
      <c r="O71" s="614"/>
      <c r="P71" s="614"/>
      <c r="Q71" s="614"/>
      <c r="R71" s="614"/>
      <c r="S71" s="614"/>
      <c r="T71" s="614"/>
      <c r="U71" s="614"/>
      <c r="V71" s="614"/>
      <c r="W71" s="614"/>
      <c r="X71" s="614"/>
      <c r="Y71" s="614"/>
      <c r="Z71" s="614"/>
      <c r="AA71" s="614"/>
      <c r="AB71" s="614"/>
      <c r="AC71" s="614"/>
      <c r="AD71" s="614"/>
      <c r="AE71" s="614"/>
      <c r="AF71" s="614"/>
      <c r="AG71" s="614"/>
      <c r="AH71" s="614"/>
      <c r="AI71" s="614"/>
      <c r="AJ71" s="614"/>
      <c r="AK71" s="614"/>
      <c r="AL71" s="614"/>
      <c r="AM71" s="614"/>
      <c r="AN71" s="614"/>
      <c r="AO71" s="614"/>
      <c r="AP71" s="614"/>
      <c r="AQ71" s="614"/>
      <c r="AR71" s="614"/>
      <c r="AS71" s="614"/>
      <c r="AT71" s="614"/>
      <c r="AU71" s="614"/>
      <c r="AV71" s="614"/>
      <c r="AW71" s="614"/>
      <c r="AX71" s="614"/>
      <c r="AY71" s="614"/>
      <c r="AZ71" s="614"/>
      <c r="BA71" s="614"/>
      <c r="BB71" s="614"/>
      <c r="BC71" s="614"/>
      <c r="BD71" s="614"/>
      <c r="BE71" s="614"/>
      <c r="BF71" s="614"/>
      <c r="BG71" s="614"/>
      <c r="BH71" s="614"/>
      <c r="BI71" s="614"/>
      <c r="BJ71" s="614"/>
      <c r="BK71" s="614"/>
      <c r="BL71" s="614"/>
      <c r="BM71" s="614"/>
      <c r="BN71" s="614"/>
      <c r="BO71" s="614"/>
      <c r="BP71" s="614"/>
      <c r="BQ71" s="614"/>
      <c r="BR71" s="614"/>
      <c r="BS71" s="614"/>
      <c r="BT71" s="614"/>
      <c r="BU71" s="614"/>
      <c r="BV71" s="614"/>
      <c r="BW71" s="614"/>
      <c r="BX71" s="615" t="s">
        <v>211</v>
      </c>
      <c r="BY71" s="616"/>
      <c r="BZ71" s="616"/>
      <c r="CA71" s="616"/>
      <c r="CB71" s="616"/>
      <c r="CC71" s="616"/>
      <c r="CD71" s="616"/>
      <c r="CE71" s="617"/>
      <c r="CF71" s="618" t="s">
        <v>212</v>
      </c>
      <c r="CG71" s="616"/>
      <c r="CH71" s="616"/>
      <c r="CI71" s="616"/>
      <c r="CJ71" s="616"/>
      <c r="CK71" s="616"/>
      <c r="CL71" s="616"/>
      <c r="CM71" s="616"/>
      <c r="CN71" s="616"/>
      <c r="CO71" s="616"/>
      <c r="CP71" s="616"/>
      <c r="CQ71" s="616"/>
      <c r="CR71" s="617"/>
      <c r="CS71" s="646"/>
      <c r="CT71" s="647"/>
      <c r="CU71" s="647"/>
      <c r="CV71" s="647"/>
      <c r="CW71" s="647"/>
      <c r="CX71" s="647"/>
      <c r="CY71" s="647"/>
      <c r="CZ71" s="647"/>
      <c r="DA71" s="647"/>
      <c r="DB71" s="647"/>
      <c r="DC71" s="647"/>
      <c r="DD71" s="647"/>
      <c r="DE71" s="648"/>
      <c r="DF71" s="636">
        <f>DF73+DF74+DF72</f>
        <v>0</v>
      </c>
      <c r="DG71" s="637"/>
      <c r="DH71" s="637"/>
      <c r="DI71" s="637"/>
      <c r="DJ71" s="637"/>
      <c r="DK71" s="637"/>
      <c r="DL71" s="637"/>
      <c r="DM71" s="637"/>
      <c r="DN71" s="637"/>
      <c r="DO71" s="637"/>
      <c r="DP71" s="637"/>
      <c r="DQ71" s="637"/>
      <c r="DR71" s="638"/>
      <c r="DS71" s="636">
        <f t="shared" ref="DS71" si="10">DS73+DS74+DS72</f>
        <v>0</v>
      </c>
      <c r="DT71" s="637"/>
      <c r="DU71" s="637"/>
      <c r="DV71" s="637"/>
      <c r="DW71" s="637"/>
      <c r="DX71" s="637"/>
      <c r="DY71" s="637"/>
      <c r="DZ71" s="637"/>
      <c r="EA71" s="637"/>
      <c r="EB71" s="637"/>
      <c r="EC71" s="637"/>
      <c r="ED71" s="637"/>
      <c r="EE71" s="638"/>
      <c r="EF71" s="636">
        <f t="shared" ref="EF71" si="11">EF73+EF74+EF72</f>
        <v>0</v>
      </c>
      <c r="EG71" s="637"/>
      <c r="EH71" s="637"/>
      <c r="EI71" s="637"/>
      <c r="EJ71" s="637"/>
      <c r="EK71" s="637"/>
      <c r="EL71" s="637"/>
      <c r="EM71" s="637"/>
      <c r="EN71" s="637"/>
      <c r="EO71" s="637"/>
      <c r="EP71" s="637"/>
      <c r="EQ71" s="637"/>
      <c r="ER71" s="638"/>
      <c r="ES71" s="680" t="s">
        <v>115</v>
      </c>
      <c r="ET71" s="681"/>
      <c r="EU71" s="681"/>
      <c r="EV71" s="681"/>
      <c r="EW71" s="681"/>
      <c r="EX71" s="681"/>
      <c r="EY71" s="681"/>
      <c r="EZ71" s="681"/>
      <c r="FA71" s="681"/>
      <c r="FB71" s="681"/>
      <c r="FC71" s="681"/>
      <c r="FD71" s="681"/>
      <c r="FE71" s="682"/>
    </row>
    <row r="72" spans="1:161" x14ac:dyDescent="0.2">
      <c r="A72" s="613" t="s">
        <v>380</v>
      </c>
      <c r="B72" s="614"/>
      <c r="C72" s="614"/>
      <c r="D72" s="614"/>
      <c r="E72" s="614"/>
      <c r="F72" s="614"/>
      <c r="G72" s="614"/>
      <c r="H72" s="614"/>
      <c r="I72" s="614"/>
      <c r="J72" s="614"/>
      <c r="K72" s="614"/>
      <c r="L72" s="614"/>
      <c r="M72" s="614"/>
      <c r="N72" s="614"/>
      <c r="O72" s="614"/>
      <c r="P72" s="614"/>
      <c r="Q72" s="614"/>
      <c r="R72" s="614"/>
      <c r="S72" s="614"/>
      <c r="T72" s="614"/>
      <c r="U72" s="614"/>
      <c r="V72" s="614"/>
      <c r="W72" s="614"/>
      <c r="X72" s="614"/>
      <c r="Y72" s="614"/>
      <c r="Z72" s="614"/>
      <c r="AA72" s="614"/>
      <c r="AB72" s="614"/>
      <c r="AC72" s="614"/>
      <c r="AD72" s="614"/>
      <c r="AE72" s="614"/>
      <c r="AF72" s="614"/>
      <c r="AG72" s="614"/>
      <c r="AH72" s="614"/>
      <c r="AI72" s="614"/>
      <c r="AJ72" s="614"/>
      <c r="AK72" s="614"/>
      <c r="AL72" s="614"/>
      <c r="AM72" s="614"/>
      <c r="AN72" s="614"/>
      <c r="AO72" s="614"/>
      <c r="AP72" s="614"/>
      <c r="AQ72" s="614"/>
      <c r="AR72" s="614"/>
      <c r="AS72" s="614"/>
      <c r="AT72" s="614"/>
      <c r="AU72" s="614"/>
      <c r="AV72" s="614"/>
      <c r="AW72" s="614"/>
      <c r="AX72" s="614"/>
      <c r="AY72" s="614"/>
      <c r="AZ72" s="614"/>
      <c r="BA72" s="614"/>
      <c r="BB72" s="614"/>
      <c r="BC72" s="614"/>
      <c r="BD72" s="614"/>
      <c r="BE72" s="614"/>
      <c r="BF72" s="614"/>
      <c r="BG72" s="614"/>
      <c r="BH72" s="614"/>
      <c r="BI72" s="614"/>
      <c r="BJ72" s="614"/>
      <c r="BK72" s="614"/>
      <c r="BL72" s="614"/>
      <c r="BM72" s="614"/>
      <c r="BN72" s="614"/>
      <c r="BO72" s="614"/>
      <c r="BP72" s="614"/>
      <c r="BQ72" s="614"/>
      <c r="BR72" s="614"/>
      <c r="BS72" s="614"/>
      <c r="BT72" s="614"/>
      <c r="BU72" s="614"/>
      <c r="BV72" s="614"/>
      <c r="BW72" s="614"/>
      <c r="BX72" s="615" t="s">
        <v>357</v>
      </c>
      <c r="BY72" s="616"/>
      <c r="BZ72" s="616"/>
      <c r="CA72" s="616"/>
      <c r="CB72" s="616"/>
      <c r="CC72" s="616"/>
      <c r="CD72" s="616"/>
      <c r="CE72" s="617"/>
      <c r="CF72" s="618" t="s">
        <v>212</v>
      </c>
      <c r="CG72" s="616"/>
      <c r="CH72" s="616"/>
      <c r="CI72" s="616"/>
      <c r="CJ72" s="616"/>
      <c r="CK72" s="616"/>
      <c r="CL72" s="616"/>
      <c r="CM72" s="616"/>
      <c r="CN72" s="616"/>
      <c r="CO72" s="616"/>
      <c r="CP72" s="616"/>
      <c r="CQ72" s="616"/>
      <c r="CR72" s="617"/>
      <c r="CS72" s="699"/>
      <c r="CT72" s="700"/>
      <c r="CU72" s="700"/>
      <c r="CV72" s="700"/>
      <c r="CW72" s="700"/>
      <c r="CX72" s="700"/>
      <c r="CY72" s="700"/>
      <c r="CZ72" s="700"/>
      <c r="DA72" s="700"/>
      <c r="DB72" s="700"/>
      <c r="DC72" s="700"/>
      <c r="DD72" s="700"/>
      <c r="DE72" s="701"/>
      <c r="DF72" s="636"/>
      <c r="DG72" s="637"/>
      <c r="DH72" s="637"/>
      <c r="DI72" s="637"/>
      <c r="DJ72" s="637"/>
      <c r="DK72" s="637"/>
      <c r="DL72" s="637"/>
      <c r="DM72" s="637"/>
      <c r="DN72" s="637"/>
      <c r="DO72" s="637"/>
      <c r="DP72" s="637"/>
      <c r="DQ72" s="637"/>
      <c r="DR72" s="638"/>
      <c r="DS72" s="636"/>
      <c r="DT72" s="637"/>
      <c r="DU72" s="637"/>
      <c r="DV72" s="637"/>
      <c r="DW72" s="637"/>
      <c r="DX72" s="637"/>
      <c r="DY72" s="637"/>
      <c r="DZ72" s="637"/>
      <c r="EA72" s="637"/>
      <c r="EB72" s="637"/>
      <c r="EC72" s="637"/>
      <c r="ED72" s="637"/>
      <c r="EE72" s="638"/>
      <c r="EF72" s="646"/>
      <c r="EG72" s="647"/>
      <c r="EH72" s="647"/>
      <c r="EI72" s="647"/>
      <c r="EJ72" s="647"/>
      <c r="EK72" s="647"/>
      <c r="EL72" s="647"/>
      <c r="EM72" s="647"/>
      <c r="EN72" s="647"/>
      <c r="EO72" s="647"/>
      <c r="EP72" s="647"/>
      <c r="EQ72" s="647"/>
      <c r="ER72" s="648"/>
      <c r="ES72" s="680" t="s">
        <v>115</v>
      </c>
      <c r="ET72" s="681"/>
      <c r="EU72" s="681"/>
      <c r="EV72" s="681"/>
      <c r="EW72" s="681"/>
      <c r="EX72" s="681"/>
      <c r="EY72" s="681"/>
      <c r="EZ72" s="681"/>
      <c r="FA72" s="681"/>
      <c r="FB72" s="681"/>
      <c r="FC72" s="681"/>
      <c r="FD72" s="681"/>
      <c r="FE72" s="682"/>
    </row>
    <row r="73" spans="1:161" x14ac:dyDescent="0.2">
      <c r="A73" s="613" t="s">
        <v>380</v>
      </c>
      <c r="B73" s="614"/>
      <c r="C73" s="614"/>
      <c r="D73" s="614"/>
      <c r="E73" s="614"/>
      <c r="F73" s="614"/>
      <c r="G73" s="614"/>
      <c r="H73" s="614"/>
      <c r="I73" s="614"/>
      <c r="J73" s="614"/>
      <c r="K73" s="614"/>
      <c r="L73" s="614"/>
      <c r="M73" s="614"/>
      <c r="N73" s="614"/>
      <c r="O73" s="614"/>
      <c r="P73" s="614"/>
      <c r="Q73" s="614"/>
      <c r="R73" s="614"/>
      <c r="S73" s="614"/>
      <c r="T73" s="614"/>
      <c r="U73" s="614"/>
      <c r="V73" s="614"/>
      <c r="W73" s="614"/>
      <c r="X73" s="614"/>
      <c r="Y73" s="614"/>
      <c r="Z73" s="614"/>
      <c r="AA73" s="614"/>
      <c r="AB73" s="614"/>
      <c r="AC73" s="614"/>
      <c r="AD73" s="614"/>
      <c r="AE73" s="614"/>
      <c r="AF73" s="614"/>
      <c r="AG73" s="614"/>
      <c r="AH73" s="614"/>
      <c r="AI73" s="614"/>
      <c r="AJ73" s="614"/>
      <c r="AK73" s="614"/>
      <c r="AL73" s="614"/>
      <c r="AM73" s="614"/>
      <c r="AN73" s="614"/>
      <c r="AO73" s="614"/>
      <c r="AP73" s="614"/>
      <c r="AQ73" s="614"/>
      <c r="AR73" s="614"/>
      <c r="AS73" s="614"/>
      <c r="AT73" s="614"/>
      <c r="AU73" s="614"/>
      <c r="AV73" s="614"/>
      <c r="AW73" s="614"/>
      <c r="AX73" s="614"/>
      <c r="AY73" s="614"/>
      <c r="AZ73" s="614"/>
      <c r="BA73" s="614"/>
      <c r="BB73" s="614"/>
      <c r="BC73" s="614"/>
      <c r="BD73" s="614"/>
      <c r="BE73" s="614"/>
      <c r="BF73" s="614"/>
      <c r="BG73" s="614"/>
      <c r="BH73" s="614"/>
      <c r="BI73" s="614"/>
      <c r="BJ73" s="614"/>
      <c r="BK73" s="614"/>
      <c r="BL73" s="614"/>
      <c r="BM73" s="614"/>
      <c r="BN73" s="614"/>
      <c r="BO73" s="614"/>
      <c r="BP73" s="614"/>
      <c r="BQ73" s="614"/>
      <c r="BR73" s="614"/>
      <c r="BS73" s="614"/>
      <c r="BT73" s="614"/>
      <c r="BU73" s="614"/>
      <c r="BV73" s="614"/>
      <c r="BW73" s="614"/>
      <c r="BX73" s="615" t="s">
        <v>357</v>
      </c>
      <c r="BY73" s="616"/>
      <c r="BZ73" s="616"/>
      <c r="CA73" s="616"/>
      <c r="CB73" s="616"/>
      <c r="CC73" s="616"/>
      <c r="CD73" s="616"/>
      <c r="CE73" s="617"/>
      <c r="CF73" s="618" t="s">
        <v>212</v>
      </c>
      <c r="CG73" s="616"/>
      <c r="CH73" s="616"/>
      <c r="CI73" s="616"/>
      <c r="CJ73" s="616"/>
      <c r="CK73" s="616"/>
      <c r="CL73" s="616"/>
      <c r="CM73" s="616"/>
      <c r="CN73" s="616"/>
      <c r="CO73" s="616"/>
      <c r="CP73" s="616"/>
      <c r="CQ73" s="616"/>
      <c r="CR73" s="617"/>
      <c r="CS73" s="699"/>
      <c r="CT73" s="700"/>
      <c r="CU73" s="700"/>
      <c r="CV73" s="700"/>
      <c r="CW73" s="700"/>
      <c r="CX73" s="700"/>
      <c r="CY73" s="700"/>
      <c r="CZ73" s="700"/>
      <c r="DA73" s="700"/>
      <c r="DB73" s="700"/>
      <c r="DC73" s="700"/>
      <c r="DD73" s="700"/>
      <c r="DE73" s="701"/>
      <c r="DF73" s="636"/>
      <c r="DG73" s="637"/>
      <c r="DH73" s="637"/>
      <c r="DI73" s="637"/>
      <c r="DJ73" s="637"/>
      <c r="DK73" s="637"/>
      <c r="DL73" s="637"/>
      <c r="DM73" s="637"/>
      <c r="DN73" s="637"/>
      <c r="DO73" s="637"/>
      <c r="DP73" s="637"/>
      <c r="DQ73" s="637"/>
      <c r="DR73" s="638"/>
      <c r="DS73" s="636"/>
      <c r="DT73" s="637"/>
      <c r="DU73" s="637"/>
      <c r="DV73" s="637"/>
      <c r="DW73" s="637"/>
      <c r="DX73" s="637"/>
      <c r="DY73" s="637"/>
      <c r="DZ73" s="637"/>
      <c r="EA73" s="637"/>
      <c r="EB73" s="637"/>
      <c r="EC73" s="637"/>
      <c r="ED73" s="637"/>
      <c r="EE73" s="638"/>
      <c r="EF73" s="646"/>
      <c r="EG73" s="647"/>
      <c r="EH73" s="647"/>
      <c r="EI73" s="647"/>
      <c r="EJ73" s="647"/>
      <c r="EK73" s="647"/>
      <c r="EL73" s="647"/>
      <c r="EM73" s="647"/>
      <c r="EN73" s="647"/>
      <c r="EO73" s="647"/>
      <c r="EP73" s="647"/>
      <c r="EQ73" s="647"/>
      <c r="ER73" s="648"/>
      <c r="ES73" s="680" t="s">
        <v>115</v>
      </c>
      <c r="ET73" s="681"/>
      <c r="EU73" s="681"/>
      <c r="EV73" s="681"/>
      <c r="EW73" s="681"/>
      <c r="EX73" s="681"/>
      <c r="EY73" s="681"/>
      <c r="EZ73" s="681"/>
      <c r="FA73" s="681"/>
      <c r="FB73" s="681"/>
      <c r="FC73" s="681"/>
      <c r="FD73" s="681"/>
      <c r="FE73" s="682"/>
    </row>
    <row r="74" spans="1:161" x14ac:dyDescent="0.2">
      <c r="A74" s="613" t="s">
        <v>359</v>
      </c>
      <c r="B74" s="614"/>
      <c r="C74" s="614"/>
      <c r="D74" s="614"/>
      <c r="E74" s="614"/>
      <c r="F74" s="614"/>
      <c r="G74" s="614"/>
      <c r="H74" s="614"/>
      <c r="I74" s="614"/>
      <c r="J74" s="614"/>
      <c r="K74" s="614"/>
      <c r="L74" s="614"/>
      <c r="M74" s="614"/>
      <c r="N74" s="614"/>
      <c r="O74" s="614"/>
      <c r="P74" s="614"/>
      <c r="Q74" s="614"/>
      <c r="R74" s="614"/>
      <c r="S74" s="614"/>
      <c r="T74" s="614"/>
      <c r="U74" s="614"/>
      <c r="V74" s="614"/>
      <c r="W74" s="614"/>
      <c r="X74" s="614"/>
      <c r="Y74" s="614"/>
      <c r="Z74" s="614"/>
      <c r="AA74" s="614"/>
      <c r="AB74" s="614"/>
      <c r="AC74" s="614"/>
      <c r="AD74" s="614"/>
      <c r="AE74" s="614"/>
      <c r="AF74" s="614"/>
      <c r="AG74" s="614"/>
      <c r="AH74" s="614"/>
      <c r="AI74" s="614"/>
      <c r="AJ74" s="614"/>
      <c r="AK74" s="614"/>
      <c r="AL74" s="614"/>
      <c r="AM74" s="614"/>
      <c r="AN74" s="614"/>
      <c r="AO74" s="614"/>
      <c r="AP74" s="614"/>
      <c r="AQ74" s="614"/>
      <c r="AR74" s="614"/>
      <c r="AS74" s="614"/>
      <c r="AT74" s="614"/>
      <c r="AU74" s="614"/>
      <c r="AV74" s="614"/>
      <c r="AW74" s="614"/>
      <c r="AX74" s="614"/>
      <c r="AY74" s="614"/>
      <c r="AZ74" s="614"/>
      <c r="BA74" s="614"/>
      <c r="BB74" s="614"/>
      <c r="BC74" s="614"/>
      <c r="BD74" s="614"/>
      <c r="BE74" s="614"/>
      <c r="BF74" s="614"/>
      <c r="BG74" s="614"/>
      <c r="BH74" s="614"/>
      <c r="BI74" s="614"/>
      <c r="BJ74" s="614"/>
      <c r="BK74" s="614"/>
      <c r="BL74" s="614"/>
      <c r="BM74" s="614"/>
      <c r="BN74" s="614"/>
      <c r="BO74" s="614"/>
      <c r="BP74" s="614"/>
      <c r="BQ74" s="614"/>
      <c r="BR74" s="614"/>
      <c r="BS74" s="614"/>
      <c r="BT74" s="614"/>
      <c r="BU74" s="614"/>
      <c r="BV74" s="614"/>
      <c r="BW74" s="614"/>
      <c r="BX74" s="615" t="s">
        <v>543</v>
      </c>
      <c r="BY74" s="616"/>
      <c r="BZ74" s="616"/>
      <c r="CA74" s="616"/>
      <c r="CB74" s="616"/>
      <c r="CC74" s="616"/>
      <c r="CD74" s="616"/>
      <c r="CE74" s="617"/>
      <c r="CF74" s="618" t="s">
        <v>212</v>
      </c>
      <c r="CG74" s="616"/>
      <c r="CH74" s="616"/>
      <c r="CI74" s="616"/>
      <c r="CJ74" s="616"/>
      <c r="CK74" s="616"/>
      <c r="CL74" s="616"/>
      <c r="CM74" s="616"/>
      <c r="CN74" s="616"/>
      <c r="CO74" s="616"/>
      <c r="CP74" s="616"/>
      <c r="CQ74" s="616"/>
      <c r="CR74" s="617"/>
      <c r="CS74" s="699"/>
      <c r="CT74" s="700"/>
      <c r="CU74" s="700"/>
      <c r="CV74" s="700"/>
      <c r="CW74" s="700"/>
      <c r="CX74" s="700"/>
      <c r="CY74" s="700"/>
      <c r="CZ74" s="700"/>
      <c r="DA74" s="700"/>
      <c r="DB74" s="700"/>
      <c r="DC74" s="700"/>
      <c r="DD74" s="700"/>
      <c r="DE74" s="701"/>
      <c r="DF74" s="636"/>
      <c r="DG74" s="637"/>
      <c r="DH74" s="637"/>
      <c r="DI74" s="637"/>
      <c r="DJ74" s="637"/>
      <c r="DK74" s="637"/>
      <c r="DL74" s="637"/>
      <c r="DM74" s="637"/>
      <c r="DN74" s="637"/>
      <c r="DO74" s="637"/>
      <c r="DP74" s="637"/>
      <c r="DQ74" s="637"/>
      <c r="DR74" s="638"/>
      <c r="DS74" s="636"/>
      <c r="DT74" s="637"/>
      <c r="DU74" s="637"/>
      <c r="DV74" s="637"/>
      <c r="DW74" s="637"/>
      <c r="DX74" s="637"/>
      <c r="DY74" s="637"/>
      <c r="DZ74" s="637"/>
      <c r="EA74" s="637"/>
      <c r="EB74" s="637"/>
      <c r="EC74" s="637"/>
      <c r="ED74" s="637"/>
      <c r="EE74" s="638"/>
      <c r="EF74" s="646"/>
      <c r="EG74" s="647"/>
      <c r="EH74" s="647"/>
      <c r="EI74" s="647"/>
      <c r="EJ74" s="647"/>
      <c r="EK74" s="647"/>
      <c r="EL74" s="647"/>
      <c r="EM74" s="647"/>
      <c r="EN74" s="647"/>
      <c r="EO74" s="647"/>
      <c r="EP74" s="647"/>
      <c r="EQ74" s="647"/>
      <c r="ER74" s="648"/>
      <c r="ES74" s="680" t="s">
        <v>115</v>
      </c>
      <c r="ET74" s="681"/>
      <c r="EU74" s="681"/>
      <c r="EV74" s="681"/>
      <c r="EW74" s="681"/>
      <c r="EX74" s="681"/>
      <c r="EY74" s="681"/>
      <c r="EZ74" s="681"/>
      <c r="FA74" s="681"/>
      <c r="FB74" s="681"/>
      <c r="FC74" s="681"/>
      <c r="FD74" s="681"/>
      <c r="FE74" s="682"/>
    </row>
    <row r="75" spans="1:161" x14ac:dyDescent="0.2">
      <c r="A75" s="613" t="s">
        <v>213</v>
      </c>
      <c r="B75" s="614"/>
      <c r="C75" s="614"/>
      <c r="D75" s="614"/>
      <c r="E75" s="614"/>
      <c r="F75" s="614"/>
      <c r="G75" s="614"/>
      <c r="H75" s="614"/>
      <c r="I75" s="614"/>
      <c r="J75" s="614"/>
      <c r="K75" s="614"/>
      <c r="L75" s="614"/>
      <c r="M75" s="614"/>
      <c r="N75" s="614"/>
      <c r="O75" s="614"/>
      <c r="P75" s="614"/>
      <c r="Q75" s="614"/>
      <c r="R75" s="614"/>
      <c r="S75" s="614"/>
      <c r="T75" s="614"/>
      <c r="U75" s="614"/>
      <c r="V75" s="614"/>
      <c r="W75" s="614"/>
      <c r="X75" s="614"/>
      <c r="Y75" s="614"/>
      <c r="Z75" s="614"/>
      <c r="AA75" s="614"/>
      <c r="AB75" s="614"/>
      <c r="AC75" s="614"/>
      <c r="AD75" s="614"/>
      <c r="AE75" s="614"/>
      <c r="AF75" s="614"/>
      <c r="AG75" s="614"/>
      <c r="AH75" s="614"/>
      <c r="AI75" s="614"/>
      <c r="AJ75" s="614"/>
      <c r="AK75" s="614"/>
      <c r="AL75" s="614"/>
      <c r="AM75" s="614"/>
      <c r="AN75" s="614"/>
      <c r="AO75" s="614"/>
      <c r="AP75" s="614"/>
      <c r="AQ75" s="614"/>
      <c r="AR75" s="614"/>
      <c r="AS75" s="614"/>
      <c r="AT75" s="614"/>
      <c r="AU75" s="614"/>
      <c r="AV75" s="614"/>
      <c r="AW75" s="614"/>
      <c r="AX75" s="614"/>
      <c r="AY75" s="614"/>
      <c r="AZ75" s="614"/>
      <c r="BA75" s="614"/>
      <c r="BB75" s="614"/>
      <c r="BC75" s="614"/>
      <c r="BD75" s="614"/>
      <c r="BE75" s="614"/>
      <c r="BF75" s="614"/>
      <c r="BG75" s="614"/>
      <c r="BH75" s="614"/>
      <c r="BI75" s="614"/>
      <c r="BJ75" s="614"/>
      <c r="BK75" s="614"/>
      <c r="BL75" s="614"/>
      <c r="BM75" s="614"/>
      <c r="BN75" s="614"/>
      <c r="BO75" s="614"/>
      <c r="BP75" s="614"/>
      <c r="BQ75" s="614"/>
      <c r="BR75" s="614"/>
      <c r="BS75" s="614"/>
      <c r="BT75" s="614"/>
      <c r="BU75" s="614"/>
      <c r="BV75" s="614"/>
      <c r="BW75" s="614"/>
      <c r="BX75" s="615" t="s">
        <v>214</v>
      </c>
      <c r="BY75" s="616"/>
      <c r="BZ75" s="616"/>
      <c r="CA75" s="616"/>
      <c r="CB75" s="616"/>
      <c r="CC75" s="616"/>
      <c r="CD75" s="616"/>
      <c r="CE75" s="617"/>
      <c r="CF75" s="618" t="s">
        <v>215</v>
      </c>
      <c r="CG75" s="616"/>
      <c r="CH75" s="616"/>
      <c r="CI75" s="616"/>
      <c r="CJ75" s="616"/>
      <c r="CK75" s="616"/>
      <c r="CL75" s="616"/>
      <c r="CM75" s="616"/>
      <c r="CN75" s="616"/>
      <c r="CO75" s="616"/>
      <c r="CP75" s="616"/>
      <c r="CQ75" s="616"/>
      <c r="CR75" s="617"/>
      <c r="CS75" s="669"/>
      <c r="CT75" s="670"/>
      <c r="CU75" s="670"/>
      <c r="CV75" s="670"/>
      <c r="CW75" s="670"/>
      <c r="CX75" s="670"/>
      <c r="CY75" s="670"/>
      <c r="CZ75" s="670"/>
      <c r="DA75" s="670"/>
      <c r="DB75" s="670"/>
      <c r="DC75" s="670"/>
      <c r="DD75" s="670"/>
      <c r="DE75" s="671"/>
      <c r="DF75" s="669"/>
      <c r="DG75" s="670"/>
      <c r="DH75" s="670"/>
      <c r="DI75" s="670"/>
      <c r="DJ75" s="670"/>
      <c r="DK75" s="670"/>
      <c r="DL75" s="670"/>
      <c r="DM75" s="670"/>
      <c r="DN75" s="670"/>
      <c r="DO75" s="670"/>
      <c r="DP75" s="670"/>
      <c r="DQ75" s="670"/>
      <c r="DR75" s="671"/>
      <c r="DS75" s="669"/>
      <c r="DT75" s="670"/>
      <c r="DU75" s="670"/>
      <c r="DV75" s="670"/>
      <c r="DW75" s="670"/>
      <c r="DX75" s="670"/>
      <c r="DY75" s="670"/>
      <c r="DZ75" s="670"/>
      <c r="EA75" s="670"/>
      <c r="EB75" s="670"/>
      <c r="EC75" s="670"/>
      <c r="ED75" s="670"/>
      <c r="EE75" s="671"/>
      <c r="EF75" s="669"/>
      <c r="EG75" s="670"/>
      <c r="EH75" s="670"/>
      <c r="EI75" s="670"/>
      <c r="EJ75" s="670"/>
      <c r="EK75" s="670"/>
      <c r="EL75" s="670"/>
      <c r="EM75" s="670"/>
      <c r="EN75" s="670"/>
      <c r="EO75" s="670"/>
      <c r="EP75" s="670"/>
      <c r="EQ75" s="670"/>
      <c r="ER75" s="671"/>
      <c r="ES75" s="680" t="s">
        <v>115</v>
      </c>
      <c r="ET75" s="681"/>
      <c r="EU75" s="681"/>
      <c r="EV75" s="681"/>
      <c r="EW75" s="681"/>
      <c r="EX75" s="681"/>
      <c r="EY75" s="681"/>
      <c r="EZ75" s="681"/>
      <c r="FA75" s="681"/>
      <c r="FB75" s="681"/>
      <c r="FC75" s="681"/>
      <c r="FD75" s="681"/>
      <c r="FE75" s="682"/>
    </row>
    <row r="76" spans="1:161" x14ac:dyDescent="0.2">
      <c r="A76" s="613" t="s">
        <v>213</v>
      </c>
      <c r="B76" s="614"/>
      <c r="C76" s="614"/>
      <c r="D76" s="614"/>
      <c r="E76" s="614"/>
      <c r="F76" s="614"/>
      <c r="G76" s="614"/>
      <c r="H76" s="614"/>
      <c r="I76" s="614"/>
      <c r="J76" s="614"/>
      <c r="K76" s="614"/>
      <c r="L76" s="614"/>
      <c r="M76" s="614"/>
      <c r="N76" s="614"/>
      <c r="O76" s="614"/>
      <c r="P76" s="614"/>
      <c r="Q76" s="614"/>
      <c r="R76" s="614"/>
      <c r="S76" s="614"/>
      <c r="T76" s="614"/>
      <c r="U76" s="614"/>
      <c r="V76" s="614"/>
      <c r="W76" s="614"/>
      <c r="X76" s="614"/>
      <c r="Y76" s="614"/>
      <c r="Z76" s="614"/>
      <c r="AA76" s="614"/>
      <c r="AB76" s="614"/>
      <c r="AC76" s="614"/>
      <c r="AD76" s="614"/>
      <c r="AE76" s="614"/>
      <c r="AF76" s="614"/>
      <c r="AG76" s="614"/>
      <c r="AH76" s="614"/>
      <c r="AI76" s="614"/>
      <c r="AJ76" s="614"/>
      <c r="AK76" s="614"/>
      <c r="AL76" s="614"/>
      <c r="AM76" s="614"/>
      <c r="AN76" s="614"/>
      <c r="AO76" s="614"/>
      <c r="AP76" s="614"/>
      <c r="AQ76" s="614"/>
      <c r="AR76" s="614"/>
      <c r="AS76" s="614"/>
      <c r="AT76" s="614"/>
      <c r="AU76" s="614"/>
      <c r="AV76" s="614"/>
      <c r="AW76" s="614"/>
      <c r="AX76" s="614"/>
      <c r="AY76" s="614"/>
      <c r="AZ76" s="614"/>
      <c r="BA76" s="614"/>
      <c r="BB76" s="614"/>
      <c r="BC76" s="614"/>
      <c r="BD76" s="614"/>
      <c r="BE76" s="614"/>
      <c r="BF76" s="614"/>
      <c r="BG76" s="614"/>
      <c r="BH76" s="614"/>
      <c r="BI76" s="614"/>
      <c r="BJ76" s="614"/>
      <c r="BK76" s="614"/>
      <c r="BL76" s="614"/>
      <c r="BM76" s="614"/>
      <c r="BN76" s="614"/>
      <c r="BO76" s="614"/>
      <c r="BP76" s="614"/>
      <c r="BQ76" s="614"/>
      <c r="BR76" s="614"/>
      <c r="BS76" s="614"/>
      <c r="BT76" s="614"/>
      <c r="BU76" s="614"/>
      <c r="BV76" s="614"/>
      <c r="BW76" s="614"/>
      <c r="BX76" s="615" t="s">
        <v>545</v>
      </c>
      <c r="BY76" s="616"/>
      <c r="BZ76" s="616"/>
      <c r="CA76" s="616"/>
      <c r="CB76" s="616"/>
      <c r="CC76" s="616"/>
      <c r="CD76" s="616"/>
      <c r="CE76" s="617"/>
      <c r="CF76" s="618" t="s">
        <v>215</v>
      </c>
      <c r="CG76" s="616"/>
      <c r="CH76" s="616"/>
      <c r="CI76" s="616"/>
      <c r="CJ76" s="616"/>
      <c r="CK76" s="616"/>
      <c r="CL76" s="616"/>
      <c r="CM76" s="616"/>
      <c r="CN76" s="616"/>
      <c r="CO76" s="616"/>
      <c r="CP76" s="616"/>
      <c r="CQ76" s="616"/>
      <c r="CR76" s="617"/>
      <c r="CS76" s="636"/>
      <c r="CT76" s="637"/>
      <c r="CU76" s="637"/>
      <c r="CV76" s="637"/>
      <c r="CW76" s="637"/>
      <c r="CX76" s="637"/>
      <c r="CY76" s="637"/>
      <c r="CZ76" s="637"/>
      <c r="DA76" s="637"/>
      <c r="DB76" s="637"/>
      <c r="DC76" s="637"/>
      <c r="DD76" s="637"/>
      <c r="DE76" s="638"/>
      <c r="DF76" s="636"/>
      <c r="DG76" s="637"/>
      <c r="DH76" s="637"/>
      <c r="DI76" s="637"/>
      <c r="DJ76" s="637"/>
      <c r="DK76" s="637"/>
      <c r="DL76" s="637"/>
      <c r="DM76" s="637"/>
      <c r="DN76" s="637"/>
      <c r="DO76" s="637"/>
      <c r="DP76" s="637"/>
      <c r="DQ76" s="637"/>
      <c r="DR76" s="638"/>
      <c r="DS76" s="636"/>
      <c r="DT76" s="637"/>
      <c r="DU76" s="637"/>
      <c r="DV76" s="637"/>
      <c r="DW76" s="637"/>
      <c r="DX76" s="637"/>
      <c r="DY76" s="637"/>
      <c r="DZ76" s="637"/>
      <c r="EA76" s="637"/>
      <c r="EB76" s="637"/>
      <c r="EC76" s="637"/>
      <c r="ED76" s="637"/>
      <c r="EE76" s="638"/>
      <c r="EF76" s="636"/>
      <c r="EG76" s="637"/>
      <c r="EH76" s="637"/>
      <c r="EI76" s="637"/>
      <c r="EJ76" s="637"/>
      <c r="EK76" s="637"/>
      <c r="EL76" s="637"/>
      <c r="EM76" s="637"/>
      <c r="EN76" s="637"/>
      <c r="EO76" s="637"/>
      <c r="EP76" s="637"/>
      <c r="EQ76" s="637"/>
      <c r="ER76" s="638"/>
      <c r="ES76" s="680" t="s">
        <v>115</v>
      </c>
      <c r="ET76" s="681"/>
      <c r="EU76" s="681"/>
      <c r="EV76" s="681"/>
      <c r="EW76" s="681"/>
      <c r="EX76" s="681"/>
      <c r="EY76" s="681"/>
      <c r="EZ76" s="681"/>
      <c r="FA76" s="681"/>
      <c r="FB76" s="681"/>
      <c r="FC76" s="681"/>
      <c r="FD76" s="681"/>
      <c r="FE76" s="682"/>
    </row>
    <row r="77" spans="1:161" x14ac:dyDescent="0.2">
      <c r="A77" s="613" t="s">
        <v>216</v>
      </c>
      <c r="B77" s="613"/>
      <c r="C77" s="613"/>
      <c r="D77" s="613"/>
      <c r="E77" s="613"/>
      <c r="F77" s="613"/>
      <c r="G77" s="613"/>
      <c r="H77" s="613"/>
      <c r="I77" s="613"/>
      <c r="J77" s="613"/>
      <c r="K77" s="613"/>
      <c r="L77" s="613"/>
      <c r="M77" s="613"/>
      <c r="N77" s="613"/>
      <c r="O77" s="613"/>
      <c r="P77" s="613"/>
      <c r="Q77" s="613"/>
      <c r="R77" s="613"/>
      <c r="S77" s="613"/>
      <c r="T77" s="613"/>
      <c r="U77" s="613"/>
      <c r="V77" s="613"/>
      <c r="W77" s="613"/>
      <c r="X77" s="613"/>
      <c r="Y77" s="613"/>
      <c r="Z77" s="613"/>
      <c r="AA77" s="613"/>
      <c r="AB77" s="613"/>
      <c r="AC77" s="613"/>
      <c r="AD77" s="613"/>
      <c r="AE77" s="613"/>
      <c r="AF77" s="613"/>
      <c r="AG77" s="613"/>
      <c r="AH77" s="613"/>
      <c r="AI77" s="613"/>
      <c r="AJ77" s="613"/>
      <c r="AK77" s="613"/>
      <c r="AL77" s="613"/>
      <c r="AM77" s="613"/>
      <c r="AN77" s="613"/>
      <c r="AO77" s="613"/>
      <c r="AP77" s="613"/>
      <c r="AQ77" s="613"/>
      <c r="AR77" s="613"/>
      <c r="AS77" s="613"/>
      <c r="AT77" s="613"/>
      <c r="AU77" s="613"/>
      <c r="AV77" s="613"/>
      <c r="AW77" s="613"/>
      <c r="AX77" s="613"/>
      <c r="AY77" s="613"/>
      <c r="AZ77" s="613"/>
      <c r="BA77" s="613"/>
      <c r="BB77" s="613"/>
      <c r="BC77" s="613"/>
      <c r="BD77" s="613"/>
      <c r="BE77" s="613"/>
      <c r="BF77" s="613"/>
      <c r="BG77" s="613"/>
      <c r="BH77" s="613"/>
      <c r="BI77" s="613"/>
      <c r="BJ77" s="613"/>
      <c r="BK77" s="613"/>
      <c r="BL77" s="613"/>
      <c r="BM77" s="613"/>
      <c r="BN77" s="613"/>
      <c r="BO77" s="613"/>
      <c r="BP77" s="613"/>
      <c r="BQ77" s="613"/>
      <c r="BR77" s="613"/>
      <c r="BS77" s="613"/>
      <c r="BT77" s="613"/>
      <c r="BU77" s="613"/>
      <c r="BV77" s="613"/>
      <c r="BW77" s="642"/>
      <c r="BX77" s="615" t="s">
        <v>569</v>
      </c>
      <c r="BY77" s="616"/>
      <c r="BZ77" s="616"/>
      <c r="CA77" s="616"/>
      <c r="CB77" s="616"/>
      <c r="CC77" s="616"/>
      <c r="CD77" s="616"/>
      <c r="CE77" s="617"/>
      <c r="CF77" s="618" t="s">
        <v>218</v>
      </c>
      <c r="CG77" s="616"/>
      <c r="CH77" s="616"/>
      <c r="CI77" s="616"/>
      <c r="CJ77" s="616"/>
      <c r="CK77" s="616"/>
      <c r="CL77" s="616"/>
      <c r="CM77" s="616"/>
      <c r="CN77" s="616"/>
      <c r="CO77" s="616"/>
      <c r="CP77" s="616"/>
      <c r="CQ77" s="341"/>
      <c r="CR77" s="343"/>
      <c r="CS77" s="636"/>
      <c r="CT77" s="637"/>
      <c r="CU77" s="637"/>
      <c r="CV77" s="637"/>
      <c r="CW77" s="637"/>
      <c r="CX77" s="637"/>
      <c r="CY77" s="637"/>
      <c r="CZ77" s="637"/>
      <c r="DA77" s="637"/>
      <c r="DB77" s="637"/>
      <c r="DC77" s="637"/>
      <c r="DD77" s="637"/>
      <c r="DE77" s="638"/>
      <c r="DF77" s="352"/>
      <c r="DG77" s="310"/>
      <c r="DH77" s="310"/>
      <c r="DI77" s="310"/>
      <c r="DJ77" s="310"/>
      <c r="DK77" s="310"/>
      <c r="DL77" s="310"/>
      <c r="DM77" s="310"/>
      <c r="DN77" s="310"/>
      <c r="DO77" s="310"/>
      <c r="DP77" s="310"/>
      <c r="DQ77" s="310"/>
      <c r="DR77" s="311"/>
      <c r="DS77" s="352"/>
      <c r="DT77" s="353"/>
      <c r="DU77" s="353"/>
      <c r="DV77" s="353"/>
      <c r="DW77" s="353"/>
      <c r="DX77" s="353"/>
      <c r="DY77" s="353"/>
      <c r="DZ77" s="353"/>
      <c r="EA77" s="353"/>
      <c r="EB77" s="353"/>
      <c r="EC77" s="353"/>
      <c r="ED77" s="353"/>
      <c r="EE77" s="354"/>
      <c r="EF77" s="352"/>
      <c r="EG77" s="353"/>
      <c r="EH77" s="353"/>
      <c r="EI77" s="353"/>
      <c r="EJ77" s="353"/>
      <c r="EK77" s="353"/>
      <c r="EL77" s="353"/>
      <c r="EM77" s="353"/>
      <c r="EN77" s="353"/>
      <c r="EO77" s="353"/>
      <c r="EP77" s="353"/>
      <c r="EQ77" s="353"/>
      <c r="ER77" s="354"/>
      <c r="ES77" s="344"/>
      <c r="ET77" s="345"/>
      <c r="EU77" s="345"/>
      <c r="EV77" s="345"/>
      <c r="EW77" s="345"/>
      <c r="EX77" s="345"/>
      <c r="EY77" s="345"/>
      <c r="EZ77" s="345"/>
      <c r="FA77" s="345"/>
      <c r="FB77" s="345"/>
      <c r="FC77" s="345"/>
      <c r="FD77" s="345"/>
      <c r="FE77" s="346"/>
    </row>
    <row r="78" spans="1:161" x14ac:dyDescent="0.2">
      <c r="A78" s="613" t="s">
        <v>216</v>
      </c>
      <c r="B78" s="614"/>
      <c r="C78" s="614"/>
      <c r="D78" s="614"/>
      <c r="E78" s="614"/>
      <c r="F78" s="614"/>
      <c r="G78" s="614"/>
      <c r="H78" s="614"/>
      <c r="I78" s="614"/>
      <c r="J78" s="614"/>
      <c r="K78" s="614"/>
      <c r="L78" s="614"/>
      <c r="M78" s="614"/>
      <c r="N78" s="614"/>
      <c r="O78" s="614"/>
      <c r="P78" s="614"/>
      <c r="Q78" s="614"/>
      <c r="R78" s="614"/>
      <c r="S78" s="614"/>
      <c r="T78" s="614"/>
      <c r="U78" s="614"/>
      <c r="V78" s="614"/>
      <c r="W78" s="614"/>
      <c r="X78" s="614"/>
      <c r="Y78" s="614"/>
      <c r="Z78" s="614"/>
      <c r="AA78" s="614"/>
      <c r="AB78" s="614"/>
      <c r="AC78" s="614"/>
      <c r="AD78" s="614"/>
      <c r="AE78" s="614"/>
      <c r="AF78" s="614"/>
      <c r="AG78" s="614"/>
      <c r="AH78" s="614"/>
      <c r="AI78" s="614"/>
      <c r="AJ78" s="614"/>
      <c r="AK78" s="614"/>
      <c r="AL78" s="614"/>
      <c r="AM78" s="614"/>
      <c r="AN78" s="614"/>
      <c r="AO78" s="614"/>
      <c r="AP78" s="614"/>
      <c r="AQ78" s="614"/>
      <c r="AR78" s="614"/>
      <c r="AS78" s="614"/>
      <c r="AT78" s="614"/>
      <c r="AU78" s="614"/>
      <c r="AV78" s="614"/>
      <c r="AW78" s="614"/>
      <c r="AX78" s="614"/>
      <c r="AY78" s="614"/>
      <c r="AZ78" s="614"/>
      <c r="BA78" s="614"/>
      <c r="BB78" s="614"/>
      <c r="BC78" s="614"/>
      <c r="BD78" s="614"/>
      <c r="BE78" s="614"/>
      <c r="BF78" s="614"/>
      <c r="BG78" s="614"/>
      <c r="BH78" s="614"/>
      <c r="BI78" s="614"/>
      <c r="BJ78" s="614"/>
      <c r="BK78" s="614"/>
      <c r="BL78" s="614"/>
      <c r="BM78" s="614"/>
      <c r="BN78" s="614"/>
      <c r="BO78" s="614"/>
      <c r="BP78" s="614"/>
      <c r="BQ78" s="614"/>
      <c r="BR78" s="614"/>
      <c r="BS78" s="614"/>
      <c r="BT78" s="614"/>
      <c r="BU78" s="614"/>
      <c r="BV78" s="614"/>
      <c r="BW78" s="614"/>
      <c r="BX78" s="615" t="s">
        <v>569</v>
      </c>
      <c r="BY78" s="616"/>
      <c r="BZ78" s="616"/>
      <c r="CA78" s="616"/>
      <c r="CB78" s="616"/>
      <c r="CC78" s="616"/>
      <c r="CD78" s="616"/>
      <c r="CE78" s="617"/>
      <c r="CF78" s="618" t="s">
        <v>218</v>
      </c>
      <c r="CG78" s="616"/>
      <c r="CH78" s="616"/>
      <c r="CI78" s="616"/>
      <c r="CJ78" s="616"/>
      <c r="CK78" s="616"/>
      <c r="CL78" s="616"/>
      <c r="CM78" s="616"/>
      <c r="CN78" s="616"/>
      <c r="CO78" s="616"/>
      <c r="CP78" s="616"/>
      <c r="CQ78" s="616"/>
      <c r="CR78" s="617"/>
      <c r="CS78" s="636"/>
      <c r="CT78" s="637"/>
      <c r="CU78" s="637"/>
      <c r="CV78" s="637"/>
      <c r="CW78" s="637"/>
      <c r="CX78" s="637"/>
      <c r="CY78" s="637"/>
      <c r="CZ78" s="637"/>
      <c r="DA78" s="637"/>
      <c r="DB78" s="637"/>
      <c r="DC78" s="637"/>
      <c r="DD78" s="637"/>
      <c r="DE78" s="638"/>
      <c r="DF78" s="636"/>
      <c r="DG78" s="637"/>
      <c r="DH78" s="637"/>
      <c r="DI78" s="637"/>
      <c r="DJ78" s="637"/>
      <c r="DK78" s="637"/>
      <c r="DL78" s="637"/>
      <c r="DM78" s="637"/>
      <c r="DN78" s="637"/>
      <c r="DO78" s="637"/>
      <c r="DP78" s="637"/>
      <c r="DQ78" s="637"/>
      <c r="DR78" s="638"/>
      <c r="DS78" s="636"/>
      <c r="DT78" s="637"/>
      <c r="DU78" s="637"/>
      <c r="DV78" s="637"/>
      <c r="DW78" s="637"/>
      <c r="DX78" s="637"/>
      <c r="DY78" s="637"/>
      <c r="DZ78" s="637"/>
      <c r="EA78" s="637"/>
      <c r="EB78" s="637"/>
      <c r="EC78" s="637"/>
      <c r="ED78" s="637"/>
      <c r="EE78" s="638"/>
      <c r="EF78" s="636"/>
      <c r="EG78" s="637"/>
      <c r="EH78" s="637"/>
      <c r="EI78" s="637"/>
      <c r="EJ78" s="637"/>
      <c r="EK78" s="637"/>
      <c r="EL78" s="637"/>
      <c r="EM78" s="637"/>
      <c r="EN78" s="637"/>
      <c r="EO78" s="637"/>
      <c r="EP78" s="637"/>
      <c r="EQ78" s="637"/>
      <c r="ER78" s="638"/>
      <c r="ES78" s="680" t="s">
        <v>115</v>
      </c>
      <c r="ET78" s="681"/>
      <c r="EU78" s="681"/>
      <c r="EV78" s="681"/>
      <c r="EW78" s="681"/>
      <c r="EX78" s="681"/>
      <c r="EY78" s="681"/>
      <c r="EZ78" s="681"/>
      <c r="FA78" s="681"/>
      <c r="FB78" s="681"/>
      <c r="FC78" s="681"/>
      <c r="FD78" s="681"/>
      <c r="FE78" s="682"/>
    </row>
    <row r="79" spans="1:161" x14ac:dyDescent="0.2">
      <c r="A79" s="613" t="s">
        <v>219</v>
      </c>
      <c r="B79" s="614"/>
      <c r="C79" s="614"/>
      <c r="D79" s="614"/>
      <c r="E79" s="614"/>
      <c r="F79" s="614"/>
      <c r="G79" s="614"/>
      <c r="H79" s="614"/>
      <c r="I79" s="614"/>
      <c r="J79" s="614"/>
      <c r="K79" s="614"/>
      <c r="L79" s="614"/>
      <c r="M79" s="614"/>
      <c r="N79" s="614"/>
      <c r="O79" s="614"/>
      <c r="P79" s="614"/>
      <c r="Q79" s="614"/>
      <c r="R79" s="614"/>
      <c r="S79" s="614"/>
      <c r="T79" s="614"/>
      <c r="U79" s="614"/>
      <c r="V79" s="614"/>
      <c r="W79" s="614"/>
      <c r="X79" s="614"/>
      <c r="Y79" s="614"/>
      <c r="Z79" s="614"/>
      <c r="AA79" s="614"/>
      <c r="AB79" s="614"/>
      <c r="AC79" s="614"/>
      <c r="AD79" s="614"/>
      <c r="AE79" s="614"/>
      <c r="AF79" s="614"/>
      <c r="AG79" s="614"/>
      <c r="AH79" s="614"/>
      <c r="AI79" s="614"/>
      <c r="AJ79" s="614"/>
      <c r="AK79" s="614"/>
      <c r="AL79" s="614"/>
      <c r="AM79" s="614"/>
      <c r="AN79" s="614"/>
      <c r="AO79" s="614"/>
      <c r="AP79" s="614"/>
      <c r="AQ79" s="614"/>
      <c r="AR79" s="614"/>
      <c r="AS79" s="614"/>
      <c r="AT79" s="614"/>
      <c r="AU79" s="614"/>
      <c r="AV79" s="614"/>
      <c r="AW79" s="614"/>
      <c r="AX79" s="614"/>
      <c r="AY79" s="614"/>
      <c r="AZ79" s="614"/>
      <c r="BA79" s="614"/>
      <c r="BB79" s="614"/>
      <c r="BC79" s="614"/>
      <c r="BD79" s="614"/>
      <c r="BE79" s="614"/>
      <c r="BF79" s="614"/>
      <c r="BG79" s="614"/>
      <c r="BH79" s="614"/>
      <c r="BI79" s="614"/>
      <c r="BJ79" s="614"/>
      <c r="BK79" s="614"/>
      <c r="BL79" s="614"/>
      <c r="BM79" s="614"/>
      <c r="BN79" s="614"/>
      <c r="BO79" s="614"/>
      <c r="BP79" s="614"/>
      <c r="BQ79" s="614"/>
      <c r="BR79" s="614"/>
      <c r="BS79" s="614"/>
      <c r="BT79" s="614"/>
      <c r="BU79" s="614"/>
      <c r="BV79" s="614"/>
      <c r="BW79" s="614"/>
      <c r="BX79" s="615" t="s">
        <v>220</v>
      </c>
      <c r="BY79" s="616"/>
      <c r="BZ79" s="616"/>
      <c r="CA79" s="616"/>
      <c r="CB79" s="616"/>
      <c r="CC79" s="616"/>
      <c r="CD79" s="616"/>
      <c r="CE79" s="617"/>
      <c r="CF79" s="618" t="s">
        <v>115</v>
      </c>
      <c r="CG79" s="616"/>
      <c r="CH79" s="616"/>
      <c r="CI79" s="616"/>
      <c r="CJ79" s="616"/>
      <c r="CK79" s="616"/>
      <c r="CL79" s="616"/>
      <c r="CM79" s="616"/>
      <c r="CN79" s="616"/>
      <c r="CO79" s="616"/>
      <c r="CP79" s="616"/>
      <c r="CQ79" s="616"/>
      <c r="CR79" s="617"/>
      <c r="CS79" s="669"/>
      <c r="CT79" s="670"/>
      <c r="CU79" s="670"/>
      <c r="CV79" s="670"/>
      <c r="CW79" s="670"/>
      <c r="CX79" s="670"/>
      <c r="CY79" s="670"/>
      <c r="CZ79" s="670"/>
      <c r="DA79" s="670"/>
      <c r="DB79" s="670"/>
      <c r="DC79" s="670"/>
      <c r="DD79" s="670"/>
      <c r="DE79" s="671"/>
      <c r="DF79" s="669"/>
      <c r="DG79" s="670"/>
      <c r="DH79" s="670"/>
      <c r="DI79" s="670"/>
      <c r="DJ79" s="670"/>
      <c r="DK79" s="670"/>
      <c r="DL79" s="670"/>
      <c r="DM79" s="670"/>
      <c r="DN79" s="670"/>
      <c r="DO79" s="670"/>
      <c r="DP79" s="670"/>
      <c r="DQ79" s="670"/>
      <c r="DR79" s="671"/>
      <c r="DS79" s="669"/>
      <c r="DT79" s="670"/>
      <c r="DU79" s="670"/>
      <c r="DV79" s="670"/>
      <c r="DW79" s="670"/>
      <c r="DX79" s="670"/>
      <c r="DY79" s="670"/>
      <c r="DZ79" s="670"/>
      <c r="EA79" s="670"/>
      <c r="EB79" s="670"/>
      <c r="EC79" s="670"/>
      <c r="ED79" s="670"/>
      <c r="EE79" s="671"/>
      <c r="EF79" s="669"/>
      <c r="EG79" s="670"/>
      <c r="EH79" s="670"/>
      <c r="EI79" s="670"/>
      <c r="EJ79" s="670"/>
      <c r="EK79" s="670"/>
      <c r="EL79" s="670"/>
      <c r="EM79" s="670"/>
      <c r="EN79" s="670"/>
      <c r="EO79" s="670"/>
      <c r="EP79" s="670"/>
      <c r="EQ79" s="670"/>
      <c r="ER79" s="671"/>
      <c r="ES79" s="680" t="s">
        <v>115</v>
      </c>
      <c r="ET79" s="681"/>
      <c r="EU79" s="681"/>
      <c r="EV79" s="681"/>
      <c r="EW79" s="681"/>
      <c r="EX79" s="681"/>
      <c r="EY79" s="681"/>
      <c r="EZ79" s="681"/>
      <c r="FA79" s="681"/>
      <c r="FB79" s="681"/>
      <c r="FC79" s="681"/>
      <c r="FD79" s="681"/>
      <c r="FE79" s="682"/>
    </row>
    <row r="80" spans="1:161" x14ac:dyDescent="0.2">
      <c r="A80" s="613" t="s">
        <v>221</v>
      </c>
      <c r="B80" s="614"/>
      <c r="C80" s="614"/>
      <c r="D80" s="614"/>
      <c r="E80" s="614"/>
      <c r="F80" s="614"/>
      <c r="G80" s="614"/>
      <c r="H80" s="614"/>
      <c r="I80" s="614"/>
      <c r="J80" s="614"/>
      <c r="K80" s="614"/>
      <c r="L80" s="614"/>
      <c r="M80" s="614"/>
      <c r="N80" s="614"/>
      <c r="O80" s="614"/>
      <c r="P80" s="614"/>
      <c r="Q80" s="614"/>
      <c r="R80" s="614"/>
      <c r="S80" s="614"/>
      <c r="T80" s="614"/>
      <c r="U80" s="614"/>
      <c r="V80" s="614"/>
      <c r="W80" s="614"/>
      <c r="X80" s="614"/>
      <c r="Y80" s="614"/>
      <c r="Z80" s="614"/>
      <c r="AA80" s="614"/>
      <c r="AB80" s="614"/>
      <c r="AC80" s="614"/>
      <c r="AD80" s="614"/>
      <c r="AE80" s="614"/>
      <c r="AF80" s="614"/>
      <c r="AG80" s="614"/>
      <c r="AH80" s="614"/>
      <c r="AI80" s="614"/>
      <c r="AJ80" s="614"/>
      <c r="AK80" s="614"/>
      <c r="AL80" s="614"/>
      <c r="AM80" s="614"/>
      <c r="AN80" s="614"/>
      <c r="AO80" s="614"/>
      <c r="AP80" s="614"/>
      <c r="AQ80" s="614"/>
      <c r="AR80" s="614"/>
      <c r="AS80" s="614"/>
      <c r="AT80" s="614"/>
      <c r="AU80" s="614"/>
      <c r="AV80" s="614"/>
      <c r="AW80" s="614"/>
      <c r="AX80" s="614"/>
      <c r="AY80" s="614"/>
      <c r="AZ80" s="614"/>
      <c r="BA80" s="614"/>
      <c r="BB80" s="614"/>
      <c r="BC80" s="614"/>
      <c r="BD80" s="614"/>
      <c r="BE80" s="614"/>
      <c r="BF80" s="614"/>
      <c r="BG80" s="614"/>
      <c r="BH80" s="614"/>
      <c r="BI80" s="614"/>
      <c r="BJ80" s="614"/>
      <c r="BK80" s="614"/>
      <c r="BL80" s="614"/>
      <c r="BM80" s="614"/>
      <c r="BN80" s="614"/>
      <c r="BO80" s="614"/>
      <c r="BP80" s="614"/>
      <c r="BQ80" s="614"/>
      <c r="BR80" s="614"/>
      <c r="BS80" s="614"/>
      <c r="BT80" s="614"/>
      <c r="BU80" s="614"/>
      <c r="BV80" s="614"/>
      <c r="BW80" s="614"/>
      <c r="BX80" s="615" t="s">
        <v>222</v>
      </c>
      <c r="BY80" s="616"/>
      <c r="BZ80" s="616"/>
      <c r="CA80" s="616"/>
      <c r="CB80" s="616"/>
      <c r="CC80" s="616"/>
      <c r="CD80" s="616"/>
      <c r="CE80" s="617"/>
      <c r="CF80" s="618" t="s">
        <v>223</v>
      </c>
      <c r="CG80" s="616"/>
      <c r="CH80" s="616"/>
      <c r="CI80" s="616"/>
      <c r="CJ80" s="616"/>
      <c r="CK80" s="616"/>
      <c r="CL80" s="616"/>
      <c r="CM80" s="616"/>
      <c r="CN80" s="616"/>
      <c r="CO80" s="616"/>
      <c r="CP80" s="616"/>
      <c r="CQ80" s="616"/>
      <c r="CR80" s="617"/>
      <c r="CS80" s="669"/>
      <c r="CT80" s="670"/>
      <c r="CU80" s="670"/>
      <c r="CV80" s="670"/>
      <c r="CW80" s="670"/>
      <c r="CX80" s="670"/>
      <c r="CY80" s="670"/>
      <c r="CZ80" s="670"/>
      <c r="DA80" s="670"/>
      <c r="DB80" s="670"/>
      <c r="DC80" s="670"/>
      <c r="DD80" s="670"/>
      <c r="DE80" s="671"/>
      <c r="DF80" s="669"/>
      <c r="DG80" s="670"/>
      <c r="DH80" s="670"/>
      <c r="DI80" s="670"/>
      <c r="DJ80" s="670"/>
      <c r="DK80" s="670"/>
      <c r="DL80" s="670"/>
      <c r="DM80" s="670"/>
      <c r="DN80" s="670"/>
      <c r="DO80" s="670"/>
      <c r="DP80" s="670"/>
      <c r="DQ80" s="670"/>
      <c r="DR80" s="671"/>
      <c r="DS80" s="669"/>
      <c r="DT80" s="670"/>
      <c r="DU80" s="670"/>
      <c r="DV80" s="670"/>
      <c r="DW80" s="670"/>
      <c r="DX80" s="670"/>
      <c r="DY80" s="670"/>
      <c r="DZ80" s="670"/>
      <c r="EA80" s="670"/>
      <c r="EB80" s="670"/>
      <c r="EC80" s="670"/>
      <c r="ED80" s="670"/>
      <c r="EE80" s="671"/>
      <c r="EF80" s="669"/>
      <c r="EG80" s="670"/>
      <c r="EH80" s="670"/>
      <c r="EI80" s="670"/>
      <c r="EJ80" s="670"/>
      <c r="EK80" s="670"/>
      <c r="EL80" s="670"/>
      <c r="EM80" s="670"/>
      <c r="EN80" s="670"/>
      <c r="EO80" s="670"/>
      <c r="EP80" s="670"/>
      <c r="EQ80" s="670"/>
      <c r="ER80" s="671"/>
      <c r="ES80" s="680" t="s">
        <v>115</v>
      </c>
      <c r="ET80" s="681"/>
      <c r="EU80" s="681"/>
      <c r="EV80" s="681"/>
      <c r="EW80" s="681"/>
      <c r="EX80" s="681"/>
      <c r="EY80" s="681"/>
      <c r="EZ80" s="681"/>
      <c r="FA80" s="681"/>
      <c r="FB80" s="681"/>
      <c r="FC80" s="681"/>
      <c r="FD80" s="681"/>
      <c r="FE80" s="682"/>
    </row>
    <row r="81" spans="1:165" x14ac:dyDescent="0.2">
      <c r="A81" s="613" t="s">
        <v>224</v>
      </c>
      <c r="B81" s="614"/>
      <c r="C81" s="614"/>
      <c r="D81" s="614"/>
      <c r="E81" s="614"/>
      <c r="F81" s="614"/>
      <c r="G81" s="614"/>
      <c r="H81" s="614"/>
      <c r="I81" s="614"/>
      <c r="J81" s="614"/>
      <c r="K81" s="614"/>
      <c r="L81" s="614"/>
      <c r="M81" s="614"/>
      <c r="N81" s="614"/>
      <c r="O81" s="614"/>
      <c r="P81" s="614"/>
      <c r="Q81" s="614"/>
      <c r="R81" s="614"/>
      <c r="S81" s="614"/>
      <c r="T81" s="614"/>
      <c r="U81" s="614"/>
      <c r="V81" s="614"/>
      <c r="W81" s="614"/>
      <c r="X81" s="614"/>
      <c r="Y81" s="614"/>
      <c r="Z81" s="614"/>
      <c r="AA81" s="614"/>
      <c r="AB81" s="614"/>
      <c r="AC81" s="614"/>
      <c r="AD81" s="614"/>
      <c r="AE81" s="614"/>
      <c r="AF81" s="614"/>
      <c r="AG81" s="614"/>
      <c r="AH81" s="614"/>
      <c r="AI81" s="614"/>
      <c r="AJ81" s="614"/>
      <c r="AK81" s="614"/>
      <c r="AL81" s="614"/>
      <c r="AM81" s="614"/>
      <c r="AN81" s="614"/>
      <c r="AO81" s="614"/>
      <c r="AP81" s="614"/>
      <c r="AQ81" s="614"/>
      <c r="AR81" s="614"/>
      <c r="AS81" s="614"/>
      <c r="AT81" s="614"/>
      <c r="AU81" s="614"/>
      <c r="AV81" s="614"/>
      <c r="AW81" s="614"/>
      <c r="AX81" s="614"/>
      <c r="AY81" s="614"/>
      <c r="AZ81" s="614"/>
      <c r="BA81" s="614"/>
      <c r="BB81" s="614"/>
      <c r="BC81" s="614"/>
      <c r="BD81" s="614"/>
      <c r="BE81" s="614"/>
      <c r="BF81" s="614"/>
      <c r="BG81" s="614"/>
      <c r="BH81" s="614"/>
      <c r="BI81" s="614"/>
      <c r="BJ81" s="614"/>
      <c r="BK81" s="614"/>
      <c r="BL81" s="614"/>
      <c r="BM81" s="614"/>
      <c r="BN81" s="614"/>
      <c r="BO81" s="614"/>
      <c r="BP81" s="614"/>
      <c r="BQ81" s="614"/>
      <c r="BR81" s="614"/>
      <c r="BS81" s="614"/>
      <c r="BT81" s="614"/>
      <c r="BU81" s="614"/>
      <c r="BV81" s="614"/>
      <c r="BW81" s="614"/>
      <c r="BX81" s="615" t="s">
        <v>225</v>
      </c>
      <c r="BY81" s="616"/>
      <c r="BZ81" s="616"/>
      <c r="CA81" s="616"/>
      <c r="CB81" s="616"/>
      <c r="CC81" s="616"/>
      <c r="CD81" s="616"/>
      <c r="CE81" s="617"/>
      <c r="CF81" s="618" t="s">
        <v>226</v>
      </c>
      <c r="CG81" s="616"/>
      <c r="CH81" s="616"/>
      <c r="CI81" s="616"/>
      <c r="CJ81" s="616"/>
      <c r="CK81" s="616"/>
      <c r="CL81" s="616"/>
      <c r="CM81" s="616"/>
      <c r="CN81" s="616"/>
      <c r="CO81" s="616"/>
      <c r="CP81" s="616"/>
      <c r="CQ81" s="616"/>
      <c r="CR81" s="617"/>
      <c r="CS81" s="669"/>
      <c r="CT81" s="670"/>
      <c r="CU81" s="670"/>
      <c r="CV81" s="670"/>
      <c r="CW81" s="670"/>
      <c r="CX81" s="670"/>
      <c r="CY81" s="670"/>
      <c r="CZ81" s="670"/>
      <c r="DA81" s="670"/>
      <c r="DB81" s="670"/>
      <c r="DC81" s="670"/>
      <c r="DD81" s="670"/>
      <c r="DE81" s="671"/>
      <c r="DF81" s="669"/>
      <c r="DG81" s="670"/>
      <c r="DH81" s="670"/>
      <c r="DI81" s="670"/>
      <c r="DJ81" s="670"/>
      <c r="DK81" s="670"/>
      <c r="DL81" s="670"/>
      <c r="DM81" s="670"/>
      <c r="DN81" s="670"/>
      <c r="DO81" s="670"/>
      <c r="DP81" s="670"/>
      <c r="DQ81" s="670"/>
      <c r="DR81" s="671"/>
      <c r="DS81" s="669"/>
      <c r="DT81" s="670"/>
      <c r="DU81" s="670"/>
      <c r="DV81" s="670"/>
      <c r="DW81" s="670"/>
      <c r="DX81" s="670"/>
      <c r="DY81" s="670"/>
      <c r="DZ81" s="670"/>
      <c r="EA81" s="670"/>
      <c r="EB81" s="670"/>
      <c r="EC81" s="670"/>
      <c r="ED81" s="670"/>
      <c r="EE81" s="671"/>
      <c r="EF81" s="669"/>
      <c r="EG81" s="670"/>
      <c r="EH81" s="670"/>
      <c r="EI81" s="670"/>
      <c r="EJ81" s="670"/>
      <c r="EK81" s="670"/>
      <c r="EL81" s="670"/>
      <c r="EM81" s="670"/>
      <c r="EN81" s="670"/>
      <c r="EO81" s="670"/>
      <c r="EP81" s="670"/>
      <c r="EQ81" s="670"/>
      <c r="ER81" s="671"/>
      <c r="ES81" s="680" t="s">
        <v>115</v>
      </c>
      <c r="ET81" s="681"/>
      <c r="EU81" s="681"/>
      <c r="EV81" s="681"/>
      <c r="EW81" s="681"/>
      <c r="EX81" s="681"/>
      <c r="EY81" s="681"/>
      <c r="EZ81" s="681"/>
      <c r="FA81" s="681"/>
      <c r="FB81" s="681"/>
      <c r="FC81" s="681"/>
      <c r="FD81" s="681"/>
      <c r="FE81" s="682"/>
    </row>
    <row r="82" spans="1:165" x14ac:dyDescent="0.2">
      <c r="A82" s="613" t="s">
        <v>227</v>
      </c>
      <c r="B82" s="614"/>
      <c r="C82" s="614"/>
      <c r="D82" s="614"/>
      <c r="E82" s="614"/>
      <c r="F82" s="614"/>
      <c r="G82" s="614"/>
      <c r="H82" s="614"/>
      <c r="I82" s="614"/>
      <c r="J82" s="614"/>
      <c r="K82" s="614"/>
      <c r="L82" s="614"/>
      <c r="M82" s="614"/>
      <c r="N82" s="614"/>
      <c r="O82" s="614"/>
      <c r="P82" s="614"/>
      <c r="Q82" s="614"/>
      <c r="R82" s="614"/>
      <c r="S82" s="614"/>
      <c r="T82" s="614"/>
      <c r="U82" s="614"/>
      <c r="V82" s="614"/>
      <c r="W82" s="614"/>
      <c r="X82" s="614"/>
      <c r="Y82" s="614"/>
      <c r="Z82" s="614"/>
      <c r="AA82" s="614"/>
      <c r="AB82" s="614"/>
      <c r="AC82" s="614"/>
      <c r="AD82" s="614"/>
      <c r="AE82" s="614"/>
      <c r="AF82" s="614"/>
      <c r="AG82" s="614"/>
      <c r="AH82" s="614"/>
      <c r="AI82" s="614"/>
      <c r="AJ82" s="614"/>
      <c r="AK82" s="614"/>
      <c r="AL82" s="614"/>
      <c r="AM82" s="614"/>
      <c r="AN82" s="614"/>
      <c r="AO82" s="614"/>
      <c r="AP82" s="614"/>
      <c r="AQ82" s="614"/>
      <c r="AR82" s="614"/>
      <c r="AS82" s="614"/>
      <c r="AT82" s="614"/>
      <c r="AU82" s="614"/>
      <c r="AV82" s="614"/>
      <c r="AW82" s="614"/>
      <c r="AX82" s="614"/>
      <c r="AY82" s="614"/>
      <c r="AZ82" s="614"/>
      <c r="BA82" s="614"/>
      <c r="BB82" s="614"/>
      <c r="BC82" s="614"/>
      <c r="BD82" s="614"/>
      <c r="BE82" s="614"/>
      <c r="BF82" s="614"/>
      <c r="BG82" s="614"/>
      <c r="BH82" s="614"/>
      <c r="BI82" s="614"/>
      <c r="BJ82" s="614"/>
      <c r="BK82" s="614"/>
      <c r="BL82" s="614"/>
      <c r="BM82" s="614"/>
      <c r="BN82" s="614"/>
      <c r="BO82" s="614"/>
      <c r="BP82" s="614"/>
      <c r="BQ82" s="614"/>
      <c r="BR82" s="614"/>
      <c r="BS82" s="614"/>
      <c r="BT82" s="614"/>
      <c r="BU82" s="614"/>
      <c r="BV82" s="614"/>
      <c r="BW82" s="614"/>
      <c r="BX82" s="615" t="s">
        <v>228</v>
      </c>
      <c r="BY82" s="616"/>
      <c r="BZ82" s="616"/>
      <c r="CA82" s="616"/>
      <c r="CB82" s="616"/>
      <c r="CC82" s="616"/>
      <c r="CD82" s="616"/>
      <c r="CE82" s="617"/>
      <c r="CF82" s="618" t="s">
        <v>229</v>
      </c>
      <c r="CG82" s="616"/>
      <c r="CH82" s="616"/>
      <c r="CI82" s="616"/>
      <c r="CJ82" s="616"/>
      <c r="CK82" s="616"/>
      <c r="CL82" s="616"/>
      <c r="CM82" s="616"/>
      <c r="CN82" s="616"/>
      <c r="CO82" s="616"/>
      <c r="CP82" s="616"/>
      <c r="CQ82" s="616"/>
      <c r="CR82" s="617"/>
      <c r="CS82" s="669"/>
      <c r="CT82" s="670"/>
      <c r="CU82" s="670"/>
      <c r="CV82" s="670"/>
      <c r="CW82" s="670"/>
      <c r="CX82" s="670"/>
      <c r="CY82" s="670"/>
      <c r="CZ82" s="670"/>
      <c r="DA82" s="670"/>
      <c r="DB82" s="670"/>
      <c r="DC82" s="670"/>
      <c r="DD82" s="670"/>
      <c r="DE82" s="671"/>
      <c r="DF82" s="669"/>
      <c r="DG82" s="670"/>
      <c r="DH82" s="670"/>
      <c r="DI82" s="670"/>
      <c r="DJ82" s="670"/>
      <c r="DK82" s="670"/>
      <c r="DL82" s="670"/>
      <c r="DM82" s="670"/>
      <c r="DN82" s="670"/>
      <c r="DO82" s="670"/>
      <c r="DP82" s="670"/>
      <c r="DQ82" s="670"/>
      <c r="DR82" s="671"/>
      <c r="DS82" s="669"/>
      <c r="DT82" s="670"/>
      <c r="DU82" s="670"/>
      <c r="DV82" s="670"/>
      <c r="DW82" s="670"/>
      <c r="DX82" s="670"/>
      <c r="DY82" s="670"/>
      <c r="DZ82" s="670"/>
      <c r="EA82" s="670"/>
      <c r="EB82" s="670"/>
      <c r="EC82" s="670"/>
      <c r="ED82" s="670"/>
      <c r="EE82" s="671"/>
      <c r="EF82" s="669"/>
      <c r="EG82" s="670"/>
      <c r="EH82" s="670"/>
      <c r="EI82" s="670"/>
      <c r="EJ82" s="670"/>
      <c r="EK82" s="670"/>
      <c r="EL82" s="670"/>
      <c r="EM82" s="670"/>
      <c r="EN82" s="670"/>
      <c r="EO82" s="670"/>
      <c r="EP82" s="670"/>
      <c r="EQ82" s="670"/>
      <c r="ER82" s="671"/>
      <c r="ES82" s="680" t="s">
        <v>115</v>
      </c>
      <c r="ET82" s="681"/>
      <c r="EU82" s="681"/>
      <c r="EV82" s="681"/>
      <c r="EW82" s="681"/>
      <c r="EX82" s="681"/>
      <c r="EY82" s="681"/>
      <c r="EZ82" s="681"/>
      <c r="FA82" s="681"/>
      <c r="FB82" s="681"/>
      <c r="FC82" s="681"/>
      <c r="FD82" s="681"/>
      <c r="FE82" s="682"/>
    </row>
    <row r="83" spans="1:165" x14ac:dyDescent="0.2">
      <c r="A83" s="613" t="s">
        <v>230</v>
      </c>
      <c r="B83" s="614"/>
      <c r="C83" s="614"/>
      <c r="D83" s="614"/>
      <c r="E83" s="614"/>
      <c r="F83" s="614"/>
      <c r="G83" s="614"/>
      <c r="H83" s="614"/>
      <c r="I83" s="614"/>
      <c r="J83" s="614"/>
      <c r="K83" s="614"/>
      <c r="L83" s="614"/>
      <c r="M83" s="614"/>
      <c r="N83" s="614"/>
      <c r="O83" s="614"/>
      <c r="P83" s="614"/>
      <c r="Q83" s="614"/>
      <c r="R83" s="614"/>
      <c r="S83" s="614"/>
      <c r="T83" s="614"/>
      <c r="U83" s="614"/>
      <c r="V83" s="614"/>
      <c r="W83" s="614"/>
      <c r="X83" s="614"/>
      <c r="Y83" s="614"/>
      <c r="Z83" s="614"/>
      <c r="AA83" s="614"/>
      <c r="AB83" s="614"/>
      <c r="AC83" s="614"/>
      <c r="AD83" s="614"/>
      <c r="AE83" s="614"/>
      <c r="AF83" s="614"/>
      <c r="AG83" s="614"/>
      <c r="AH83" s="614"/>
      <c r="AI83" s="614"/>
      <c r="AJ83" s="614"/>
      <c r="AK83" s="614"/>
      <c r="AL83" s="614"/>
      <c r="AM83" s="614"/>
      <c r="AN83" s="614"/>
      <c r="AO83" s="614"/>
      <c r="AP83" s="614"/>
      <c r="AQ83" s="614"/>
      <c r="AR83" s="614"/>
      <c r="AS83" s="614"/>
      <c r="AT83" s="614"/>
      <c r="AU83" s="614"/>
      <c r="AV83" s="614"/>
      <c r="AW83" s="614"/>
      <c r="AX83" s="614"/>
      <c r="AY83" s="614"/>
      <c r="AZ83" s="614"/>
      <c r="BA83" s="614"/>
      <c r="BB83" s="614"/>
      <c r="BC83" s="614"/>
      <c r="BD83" s="614"/>
      <c r="BE83" s="614"/>
      <c r="BF83" s="614"/>
      <c r="BG83" s="614"/>
      <c r="BH83" s="614"/>
      <c r="BI83" s="614"/>
      <c r="BJ83" s="614"/>
      <c r="BK83" s="614"/>
      <c r="BL83" s="614"/>
      <c r="BM83" s="614"/>
      <c r="BN83" s="614"/>
      <c r="BO83" s="614"/>
      <c r="BP83" s="614"/>
      <c r="BQ83" s="614"/>
      <c r="BR83" s="614"/>
      <c r="BS83" s="614"/>
      <c r="BT83" s="614"/>
      <c r="BU83" s="614"/>
      <c r="BV83" s="614"/>
      <c r="BW83" s="614"/>
      <c r="BX83" s="615" t="s">
        <v>231</v>
      </c>
      <c r="BY83" s="616"/>
      <c r="BZ83" s="616"/>
      <c r="CA83" s="616"/>
      <c r="CB83" s="616"/>
      <c r="CC83" s="616"/>
      <c r="CD83" s="616"/>
      <c r="CE83" s="617"/>
      <c r="CF83" s="618" t="s">
        <v>115</v>
      </c>
      <c r="CG83" s="616"/>
      <c r="CH83" s="616"/>
      <c r="CI83" s="616"/>
      <c r="CJ83" s="616"/>
      <c r="CK83" s="616"/>
      <c r="CL83" s="616"/>
      <c r="CM83" s="616"/>
      <c r="CN83" s="616"/>
      <c r="CO83" s="616"/>
      <c r="CP83" s="616"/>
      <c r="CQ83" s="616"/>
      <c r="CR83" s="617"/>
      <c r="CS83" s="646"/>
      <c r="CT83" s="647"/>
      <c r="CU83" s="647"/>
      <c r="CV83" s="647"/>
      <c r="CW83" s="647"/>
      <c r="CX83" s="647"/>
      <c r="CY83" s="647"/>
      <c r="CZ83" s="647"/>
      <c r="DA83" s="647"/>
      <c r="DB83" s="647"/>
      <c r="DC83" s="647"/>
      <c r="DD83" s="647"/>
      <c r="DE83" s="648"/>
      <c r="DF83" s="702">
        <f>DF84</f>
        <v>0</v>
      </c>
      <c r="DG83" s="703"/>
      <c r="DH83" s="703"/>
      <c r="DI83" s="703"/>
      <c r="DJ83" s="703"/>
      <c r="DK83" s="703"/>
      <c r="DL83" s="703"/>
      <c r="DM83" s="703"/>
      <c r="DN83" s="703"/>
      <c r="DO83" s="703"/>
      <c r="DP83" s="703"/>
      <c r="DQ83" s="703"/>
      <c r="DR83" s="704"/>
      <c r="DS83" s="702">
        <f>DF83</f>
        <v>0</v>
      </c>
      <c r="DT83" s="703"/>
      <c r="DU83" s="703"/>
      <c r="DV83" s="703"/>
      <c r="DW83" s="703"/>
      <c r="DX83" s="703"/>
      <c r="DY83" s="703"/>
      <c r="DZ83" s="703"/>
      <c r="EA83" s="703"/>
      <c r="EB83" s="703"/>
      <c r="EC83" s="703"/>
      <c r="ED83" s="703"/>
      <c r="EE83" s="704"/>
      <c r="EF83" s="702">
        <f>DF83</f>
        <v>0</v>
      </c>
      <c r="EG83" s="703"/>
      <c r="EH83" s="703"/>
      <c r="EI83" s="703"/>
      <c r="EJ83" s="703"/>
      <c r="EK83" s="703"/>
      <c r="EL83" s="703"/>
      <c r="EM83" s="703"/>
      <c r="EN83" s="703"/>
      <c r="EO83" s="703"/>
      <c r="EP83" s="703"/>
      <c r="EQ83" s="703"/>
      <c r="ER83" s="704"/>
      <c r="ES83" s="680" t="s">
        <v>115</v>
      </c>
      <c r="ET83" s="681"/>
      <c r="EU83" s="681"/>
      <c r="EV83" s="681"/>
      <c r="EW83" s="681"/>
      <c r="EX83" s="681"/>
      <c r="EY83" s="681"/>
      <c r="EZ83" s="681"/>
      <c r="FA83" s="681"/>
      <c r="FB83" s="681"/>
      <c r="FC83" s="681"/>
      <c r="FD83" s="681"/>
      <c r="FE83" s="682"/>
    </row>
    <row r="84" spans="1:165" x14ac:dyDescent="0.2">
      <c r="A84" s="613" t="s">
        <v>232</v>
      </c>
      <c r="B84" s="614"/>
      <c r="C84" s="614"/>
      <c r="D84" s="614"/>
      <c r="E84" s="614"/>
      <c r="F84" s="614"/>
      <c r="G84" s="614"/>
      <c r="H84" s="614"/>
      <c r="I84" s="614"/>
      <c r="J84" s="614"/>
      <c r="K84" s="614"/>
      <c r="L84" s="614"/>
      <c r="M84" s="614"/>
      <c r="N84" s="614"/>
      <c r="O84" s="614"/>
      <c r="P84" s="614"/>
      <c r="Q84" s="614"/>
      <c r="R84" s="614"/>
      <c r="S84" s="614"/>
      <c r="T84" s="614"/>
      <c r="U84" s="614"/>
      <c r="V84" s="614"/>
      <c r="W84" s="614"/>
      <c r="X84" s="614"/>
      <c r="Y84" s="614"/>
      <c r="Z84" s="614"/>
      <c r="AA84" s="614"/>
      <c r="AB84" s="614"/>
      <c r="AC84" s="614"/>
      <c r="AD84" s="614"/>
      <c r="AE84" s="614"/>
      <c r="AF84" s="614"/>
      <c r="AG84" s="614"/>
      <c r="AH84" s="614"/>
      <c r="AI84" s="614"/>
      <c r="AJ84" s="614"/>
      <c r="AK84" s="614"/>
      <c r="AL84" s="614"/>
      <c r="AM84" s="614"/>
      <c r="AN84" s="614"/>
      <c r="AO84" s="614"/>
      <c r="AP84" s="614"/>
      <c r="AQ84" s="614"/>
      <c r="AR84" s="614"/>
      <c r="AS84" s="614"/>
      <c r="AT84" s="614"/>
      <c r="AU84" s="614"/>
      <c r="AV84" s="614"/>
      <c r="AW84" s="614"/>
      <c r="AX84" s="614"/>
      <c r="AY84" s="614"/>
      <c r="AZ84" s="614"/>
      <c r="BA84" s="614"/>
      <c r="BB84" s="614"/>
      <c r="BC84" s="614"/>
      <c r="BD84" s="614"/>
      <c r="BE84" s="614"/>
      <c r="BF84" s="614"/>
      <c r="BG84" s="614"/>
      <c r="BH84" s="614"/>
      <c r="BI84" s="614"/>
      <c r="BJ84" s="614"/>
      <c r="BK84" s="614"/>
      <c r="BL84" s="614"/>
      <c r="BM84" s="614"/>
      <c r="BN84" s="614"/>
      <c r="BO84" s="614"/>
      <c r="BP84" s="614"/>
      <c r="BQ84" s="614"/>
      <c r="BR84" s="614"/>
      <c r="BS84" s="614"/>
      <c r="BT84" s="614"/>
      <c r="BU84" s="614"/>
      <c r="BV84" s="614"/>
      <c r="BW84" s="614"/>
      <c r="BX84" s="615" t="s">
        <v>233</v>
      </c>
      <c r="BY84" s="616"/>
      <c r="BZ84" s="616"/>
      <c r="CA84" s="616"/>
      <c r="CB84" s="616"/>
      <c r="CC84" s="616"/>
      <c r="CD84" s="616"/>
      <c r="CE84" s="617"/>
      <c r="CF84" s="618" t="s">
        <v>234</v>
      </c>
      <c r="CG84" s="616"/>
      <c r="CH84" s="616"/>
      <c r="CI84" s="616"/>
      <c r="CJ84" s="616"/>
      <c r="CK84" s="616"/>
      <c r="CL84" s="616"/>
      <c r="CM84" s="616"/>
      <c r="CN84" s="616"/>
      <c r="CO84" s="616"/>
      <c r="CP84" s="616"/>
      <c r="CQ84" s="616"/>
      <c r="CR84" s="617"/>
      <c r="CS84" s="699"/>
      <c r="CT84" s="700"/>
      <c r="CU84" s="700"/>
      <c r="CV84" s="700"/>
      <c r="CW84" s="700"/>
      <c r="CX84" s="700"/>
      <c r="CY84" s="700"/>
      <c r="CZ84" s="700"/>
      <c r="DA84" s="700"/>
      <c r="DB84" s="700"/>
      <c r="DC84" s="700"/>
      <c r="DD84" s="700"/>
      <c r="DE84" s="701"/>
      <c r="DF84" s="636"/>
      <c r="DG84" s="637"/>
      <c r="DH84" s="637"/>
      <c r="DI84" s="637"/>
      <c r="DJ84" s="637"/>
      <c r="DK84" s="637"/>
      <c r="DL84" s="637"/>
      <c r="DM84" s="637"/>
      <c r="DN84" s="637"/>
      <c r="DO84" s="637"/>
      <c r="DP84" s="637"/>
      <c r="DQ84" s="637"/>
      <c r="DR84" s="638"/>
      <c r="DS84" s="646"/>
      <c r="DT84" s="647"/>
      <c r="DU84" s="647"/>
      <c r="DV84" s="647"/>
      <c r="DW84" s="647"/>
      <c r="DX84" s="647"/>
      <c r="DY84" s="647"/>
      <c r="DZ84" s="647"/>
      <c r="EA84" s="647"/>
      <c r="EB84" s="647"/>
      <c r="EC84" s="647"/>
      <c r="ED84" s="647"/>
      <c r="EE84" s="648"/>
      <c r="EF84" s="646"/>
      <c r="EG84" s="647"/>
      <c r="EH84" s="647"/>
      <c r="EI84" s="647"/>
      <c r="EJ84" s="647"/>
      <c r="EK84" s="647"/>
      <c r="EL84" s="647"/>
      <c r="EM84" s="647"/>
      <c r="EN84" s="647"/>
      <c r="EO84" s="647"/>
      <c r="EP84" s="647"/>
      <c r="EQ84" s="647"/>
      <c r="ER84" s="648"/>
      <c r="ES84" s="680" t="s">
        <v>115</v>
      </c>
      <c r="ET84" s="681"/>
      <c r="EU84" s="681"/>
      <c r="EV84" s="681"/>
      <c r="EW84" s="681"/>
      <c r="EX84" s="681"/>
      <c r="EY84" s="681"/>
      <c r="EZ84" s="681"/>
      <c r="FA84" s="681"/>
      <c r="FB84" s="681"/>
      <c r="FC84" s="681"/>
      <c r="FD84" s="681"/>
      <c r="FE84" s="682"/>
    </row>
    <row r="85" spans="1:165" x14ac:dyDescent="0.2">
      <c r="A85" s="613" t="s">
        <v>235</v>
      </c>
      <c r="B85" s="614"/>
      <c r="C85" s="614"/>
      <c r="D85" s="614"/>
      <c r="E85" s="614"/>
      <c r="F85" s="614"/>
      <c r="G85" s="614"/>
      <c r="H85" s="614"/>
      <c r="I85" s="614"/>
      <c r="J85" s="614"/>
      <c r="K85" s="614"/>
      <c r="L85" s="614"/>
      <c r="M85" s="614"/>
      <c r="N85" s="614"/>
      <c r="O85" s="614"/>
      <c r="P85" s="614"/>
      <c r="Q85" s="614"/>
      <c r="R85" s="614"/>
      <c r="S85" s="614"/>
      <c r="T85" s="614"/>
      <c r="U85" s="614"/>
      <c r="V85" s="614"/>
      <c r="W85" s="614"/>
      <c r="X85" s="614"/>
      <c r="Y85" s="614"/>
      <c r="Z85" s="614"/>
      <c r="AA85" s="614"/>
      <c r="AB85" s="614"/>
      <c r="AC85" s="614"/>
      <c r="AD85" s="614"/>
      <c r="AE85" s="614"/>
      <c r="AF85" s="614"/>
      <c r="AG85" s="614"/>
      <c r="AH85" s="614"/>
      <c r="AI85" s="614"/>
      <c r="AJ85" s="614"/>
      <c r="AK85" s="614"/>
      <c r="AL85" s="614"/>
      <c r="AM85" s="614"/>
      <c r="AN85" s="614"/>
      <c r="AO85" s="614"/>
      <c r="AP85" s="614"/>
      <c r="AQ85" s="614"/>
      <c r="AR85" s="614"/>
      <c r="AS85" s="614"/>
      <c r="AT85" s="614"/>
      <c r="AU85" s="614"/>
      <c r="AV85" s="614"/>
      <c r="AW85" s="614"/>
      <c r="AX85" s="614"/>
      <c r="AY85" s="614"/>
      <c r="AZ85" s="614"/>
      <c r="BA85" s="614"/>
      <c r="BB85" s="614"/>
      <c r="BC85" s="614"/>
      <c r="BD85" s="614"/>
      <c r="BE85" s="614"/>
      <c r="BF85" s="614"/>
      <c r="BG85" s="614"/>
      <c r="BH85" s="614"/>
      <c r="BI85" s="614"/>
      <c r="BJ85" s="614"/>
      <c r="BK85" s="614"/>
      <c r="BL85" s="614"/>
      <c r="BM85" s="614"/>
      <c r="BN85" s="614"/>
      <c r="BO85" s="614"/>
      <c r="BP85" s="614"/>
      <c r="BQ85" s="614"/>
      <c r="BR85" s="614"/>
      <c r="BS85" s="614"/>
      <c r="BT85" s="614"/>
      <c r="BU85" s="614"/>
      <c r="BV85" s="614"/>
      <c r="BW85" s="614"/>
      <c r="BX85" s="615" t="s">
        <v>236</v>
      </c>
      <c r="BY85" s="616"/>
      <c r="BZ85" s="616"/>
      <c r="CA85" s="616"/>
      <c r="CB85" s="616"/>
      <c r="CC85" s="616"/>
      <c r="CD85" s="616"/>
      <c r="CE85" s="617"/>
      <c r="CF85" s="618" t="s">
        <v>115</v>
      </c>
      <c r="CG85" s="616"/>
      <c r="CH85" s="616"/>
      <c r="CI85" s="616"/>
      <c r="CJ85" s="616"/>
      <c r="CK85" s="616"/>
      <c r="CL85" s="616"/>
      <c r="CM85" s="616"/>
      <c r="CN85" s="616"/>
      <c r="CO85" s="616"/>
      <c r="CP85" s="616"/>
      <c r="CQ85" s="616"/>
      <c r="CR85" s="617"/>
      <c r="CS85" s="646"/>
      <c r="CT85" s="647"/>
      <c r="CU85" s="647"/>
      <c r="CV85" s="647"/>
      <c r="CW85" s="647"/>
      <c r="CX85" s="647"/>
      <c r="CY85" s="647"/>
      <c r="CZ85" s="647"/>
      <c r="DA85" s="647"/>
      <c r="DB85" s="647"/>
      <c r="DC85" s="647"/>
      <c r="DD85" s="647"/>
      <c r="DE85" s="648"/>
      <c r="DF85" s="691">
        <f>SUM(DF89:DR96)</f>
        <v>176027.12</v>
      </c>
      <c r="DG85" s="692"/>
      <c r="DH85" s="692"/>
      <c r="DI85" s="692"/>
      <c r="DJ85" s="692"/>
      <c r="DK85" s="692"/>
      <c r="DL85" s="692"/>
      <c r="DM85" s="692"/>
      <c r="DN85" s="692"/>
      <c r="DO85" s="692"/>
      <c r="DP85" s="692"/>
      <c r="DQ85" s="692"/>
      <c r="DR85" s="693"/>
      <c r="DS85" s="691">
        <f>SUM(DS90:EE92)</f>
        <v>0</v>
      </c>
      <c r="DT85" s="692"/>
      <c r="DU85" s="692"/>
      <c r="DV85" s="692"/>
      <c r="DW85" s="692"/>
      <c r="DX85" s="692"/>
      <c r="DY85" s="692"/>
      <c r="DZ85" s="692"/>
      <c r="EA85" s="692"/>
      <c r="EB85" s="692"/>
      <c r="EC85" s="692"/>
      <c r="ED85" s="692"/>
      <c r="EE85" s="693"/>
      <c r="EF85" s="691">
        <f>SUM(EF90:ER92)</f>
        <v>0</v>
      </c>
      <c r="EG85" s="692"/>
      <c r="EH85" s="692"/>
      <c r="EI85" s="692"/>
      <c r="EJ85" s="692"/>
      <c r="EK85" s="692"/>
      <c r="EL85" s="692"/>
      <c r="EM85" s="692"/>
      <c r="EN85" s="692"/>
      <c r="EO85" s="692"/>
      <c r="EP85" s="692"/>
      <c r="EQ85" s="692"/>
      <c r="ER85" s="693"/>
      <c r="ES85" s="626"/>
      <c r="ET85" s="627"/>
      <c r="EU85" s="627"/>
      <c r="EV85" s="627"/>
      <c r="EW85" s="627"/>
      <c r="EX85" s="627"/>
      <c r="EY85" s="627"/>
      <c r="EZ85" s="627"/>
      <c r="FA85" s="627"/>
      <c r="FB85" s="627"/>
      <c r="FC85" s="627"/>
      <c r="FD85" s="627"/>
      <c r="FE85" s="628"/>
      <c r="FI85" s="358" t="s">
        <v>237</v>
      </c>
    </row>
    <row r="86" spans="1:165" x14ac:dyDescent="0.2">
      <c r="A86" s="613" t="s">
        <v>238</v>
      </c>
      <c r="B86" s="614"/>
      <c r="C86" s="614"/>
      <c r="D86" s="614"/>
      <c r="E86" s="614"/>
      <c r="F86" s="614"/>
      <c r="G86" s="614"/>
      <c r="H86" s="614"/>
      <c r="I86" s="614"/>
      <c r="J86" s="614"/>
      <c r="K86" s="614"/>
      <c r="L86" s="614"/>
      <c r="M86" s="614"/>
      <c r="N86" s="614"/>
      <c r="O86" s="614"/>
      <c r="P86" s="614"/>
      <c r="Q86" s="614"/>
      <c r="R86" s="614"/>
      <c r="S86" s="614"/>
      <c r="T86" s="614"/>
      <c r="U86" s="614"/>
      <c r="V86" s="614"/>
      <c r="W86" s="614"/>
      <c r="X86" s="614"/>
      <c r="Y86" s="614"/>
      <c r="Z86" s="614"/>
      <c r="AA86" s="614"/>
      <c r="AB86" s="614"/>
      <c r="AC86" s="614"/>
      <c r="AD86" s="614"/>
      <c r="AE86" s="614"/>
      <c r="AF86" s="614"/>
      <c r="AG86" s="614"/>
      <c r="AH86" s="614"/>
      <c r="AI86" s="614"/>
      <c r="AJ86" s="614"/>
      <c r="AK86" s="614"/>
      <c r="AL86" s="614"/>
      <c r="AM86" s="614"/>
      <c r="AN86" s="614"/>
      <c r="AO86" s="614"/>
      <c r="AP86" s="614"/>
      <c r="AQ86" s="614"/>
      <c r="AR86" s="614"/>
      <c r="AS86" s="614"/>
      <c r="AT86" s="614"/>
      <c r="AU86" s="614"/>
      <c r="AV86" s="614"/>
      <c r="AW86" s="614"/>
      <c r="AX86" s="614"/>
      <c r="AY86" s="614"/>
      <c r="AZ86" s="614"/>
      <c r="BA86" s="614"/>
      <c r="BB86" s="614"/>
      <c r="BC86" s="614"/>
      <c r="BD86" s="614"/>
      <c r="BE86" s="614"/>
      <c r="BF86" s="614"/>
      <c r="BG86" s="614"/>
      <c r="BH86" s="614"/>
      <c r="BI86" s="614"/>
      <c r="BJ86" s="614"/>
      <c r="BK86" s="614"/>
      <c r="BL86" s="614"/>
      <c r="BM86" s="614"/>
      <c r="BN86" s="614"/>
      <c r="BO86" s="614"/>
      <c r="BP86" s="614"/>
      <c r="BQ86" s="614"/>
      <c r="BR86" s="614"/>
      <c r="BS86" s="614"/>
      <c r="BT86" s="614"/>
      <c r="BU86" s="614"/>
      <c r="BV86" s="614"/>
      <c r="BW86" s="614"/>
      <c r="BX86" s="615" t="s">
        <v>239</v>
      </c>
      <c r="BY86" s="616"/>
      <c r="BZ86" s="616"/>
      <c r="CA86" s="616"/>
      <c r="CB86" s="616"/>
      <c r="CC86" s="616"/>
      <c r="CD86" s="616"/>
      <c r="CE86" s="617"/>
      <c r="CF86" s="618" t="s">
        <v>240</v>
      </c>
      <c r="CG86" s="616"/>
      <c r="CH86" s="616"/>
      <c r="CI86" s="616"/>
      <c r="CJ86" s="616"/>
      <c r="CK86" s="616"/>
      <c r="CL86" s="616"/>
      <c r="CM86" s="616"/>
      <c r="CN86" s="616"/>
      <c r="CO86" s="616"/>
      <c r="CP86" s="616"/>
      <c r="CQ86" s="616"/>
      <c r="CR86" s="617"/>
      <c r="CS86" s="669"/>
      <c r="CT86" s="670"/>
      <c r="CU86" s="670"/>
      <c r="CV86" s="670"/>
      <c r="CW86" s="670"/>
      <c r="CX86" s="670"/>
      <c r="CY86" s="670"/>
      <c r="CZ86" s="670"/>
      <c r="DA86" s="670"/>
      <c r="DB86" s="670"/>
      <c r="DC86" s="670"/>
      <c r="DD86" s="670"/>
      <c r="DE86" s="671"/>
      <c r="DF86" s="669"/>
      <c r="DG86" s="670"/>
      <c r="DH86" s="670"/>
      <c r="DI86" s="670"/>
      <c r="DJ86" s="670"/>
      <c r="DK86" s="670"/>
      <c r="DL86" s="670"/>
      <c r="DM86" s="670"/>
      <c r="DN86" s="670"/>
      <c r="DO86" s="670"/>
      <c r="DP86" s="670"/>
      <c r="DQ86" s="670"/>
      <c r="DR86" s="671"/>
      <c r="DS86" s="669"/>
      <c r="DT86" s="670"/>
      <c r="DU86" s="670"/>
      <c r="DV86" s="670"/>
      <c r="DW86" s="670"/>
      <c r="DX86" s="670"/>
      <c r="DY86" s="670"/>
      <c r="DZ86" s="670"/>
      <c r="EA86" s="670"/>
      <c r="EB86" s="670"/>
      <c r="EC86" s="670"/>
      <c r="ED86" s="670"/>
      <c r="EE86" s="671"/>
      <c r="EF86" s="669"/>
      <c r="EG86" s="670"/>
      <c r="EH86" s="670"/>
      <c r="EI86" s="670"/>
      <c r="EJ86" s="670"/>
      <c r="EK86" s="670"/>
      <c r="EL86" s="670"/>
      <c r="EM86" s="670"/>
      <c r="EN86" s="670"/>
      <c r="EO86" s="670"/>
      <c r="EP86" s="670"/>
      <c r="EQ86" s="670"/>
      <c r="ER86" s="671"/>
      <c r="ES86" s="626"/>
      <c r="ET86" s="627"/>
      <c r="EU86" s="627"/>
      <c r="EV86" s="627"/>
      <c r="EW86" s="627"/>
      <c r="EX86" s="627"/>
      <c r="EY86" s="627"/>
      <c r="EZ86" s="627"/>
      <c r="FA86" s="627"/>
      <c r="FB86" s="627"/>
      <c r="FC86" s="627"/>
      <c r="FD86" s="627"/>
      <c r="FE86" s="628"/>
    </row>
    <row r="87" spans="1:165" ht="12" thickBot="1" x14ac:dyDescent="0.25">
      <c r="A87" s="613" t="s">
        <v>241</v>
      </c>
      <c r="B87" s="614"/>
      <c r="C87" s="614"/>
      <c r="D87" s="614"/>
      <c r="E87" s="614"/>
      <c r="F87" s="614"/>
      <c r="G87" s="614"/>
      <c r="H87" s="614"/>
      <c r="I87" s="614"/>
      <c r="J87" s="614"/>
      <c r="K87" s="614"/>
      <c r="L87" s="614"/>
      <c r="M87" s="614"/>
      <c r="N87" s="614"/>
      <c r="O87" s="614"/>
      <c r="P87" s="614"/>
      <c r="Q87" s="614"/>
      <c r="R87" s="614"/>
      <c r="S87" s="614"/>
      <c r="T87" s="614"/>
      <c r="U87" s="614"/>
      <c r="V87" s="614"/>
      <c r="W87" s="614"/>
      <c r="X87" s="614"/>
      <c r="Y87" s="614"/>
      <c r="Z87" s="614"/>
      <c r="AA87" s="614"/>
      <c r="AB87" s="614"/>
      <c r="AC87" s="614"/>
      <c r="AD87" s="614"/>
      <c r="AE87" s="614"/>
      <c r="AF87" s="614"/>
      <c r="AG87" s="614"/>
      <c r="AH87" s="614"/>
      <c r="AI87" s="614"/>
      <c r="AJ87" s="614"/>
      <c r="AK87" s="614"/>
      <c r="AL87" s="614"/>
      <c r="AM87" s="614"/>
      <c r="AN87" s="614"/>
      <c r="AO87" s="614"/>
      <c r="AP87" s="614"/>
      <c r="AQ87" s="614"/>
      <c r="AR87" s="614"/>
      <c r="AS87" s="614"/>
      <c r="AT87" s="614"/>
      <c r="AU87" s="614"/>
      <c r="AV87" s="614"/>
      <c r="AW87" s="614"/>
      <c r="AX87" s="614"/>
      <c r="AY87" s="614"/>
      <c r="AZ87" s="614"/>
      <c r="BA87" s="614"/>
      <c r="BB87" s="614"/>
      <c r="BC87" s="614"/>
      <c r="BD87" s="614"/>
      <c r="BE87" s="614"/>
      <c r="BF87" s="614"/>
      <c r="BG87" s="614"/>
      <c r="BH87" s="614"/>
      <c r="BI87" s="614"/>
      <c r="BJ87" s="614"/>
      <c r="BK87" s="614"/>
      <c r="BL87" s="614"/>
      <c r="BM87" s="614"/>
      <c r="BN87" s="614"/>
      <c r="BO87" s="614"/>
      <c r="BP87" s="614"/>
      <c r="BQ87" s="614"/>
      <c r="BR87" s="614"/>
      <c r="BS87" s="614"/>
      <c r="BT87" s="614"/>
      <c r="BU87" s="614"/>
      <c r="BV87" s="614"/>
      <c r="BW87" s="614"/>
      <c r="BX87" s="542" t="s">
        <v>242</v>
      </c>
      <c r="BY87" s="543"/>
      <c r="BZ87" s="543"/>
      <c r="CA87" s="543"/>
      <c r="CB87" s="543"/>
      <c r="CC87" s="543"/>
      <c r="CD87" s="543"/>
      <c r="CE87" s="544"/>
      <c r="CF87" s="605" t="s">
        <v>243</v>
      </c>
      <c r="CG87" s="543"/>
      <c r="CH87" s="543"/>
      <c r="CI87" s="543"/>
      <c r="CJ87" s="543"/>
      <c r="CK87" s="543"/>
      <c r="CL87" s="543"/>
      <c r="CM87" s="543"/>
      <c r="CN87" s="543"/>
      <c r="CO87" s="543"/>
      <c r="CP87" s="543"/>
      <c r="CQ87" s="543"/>
      <c r="CR87" s="544"/>
      <c r="CS87" s="674"/>
      <c r="CT87" s="675"/>
      <c r="CU87" s="675"/>
      <c r="CV87" s="675"/>
      <c r="CW87" s="675"/>
      <c r="CX87" s="675"/>
      <c r="CY87" s="675"/>
      <c r="CZ87" s="675"/>
      <c r="DA87" s="675"/>
      <c r="DB87" s="675"/>
      <c r="DC87" s="675"/>
      <c r="DD87" s="675"/>
      <c r="DE87" s="676"/>
      <c r="DF87" s="674"/>
      <c r="DG87" s="675"/>
      <c r="DH87" s="675"/>
      <c r="DI87" s="675"/>
      <c r="DJ87" s="675"/>
      <c r="DK87" s="675"/>
      <c r="DL87" s="675"/>
      <c r="DM87" s="675"/>
      <c r="DN87" s="675"/>
      <c r="DO87" s="675"/>
      <c r="DP87" s="675"/>
      <c r="DQ87" s="675"/>
      <c r="DR87" s="676"/>
      <c r="DS87" s="674"/>
      <c r="DT87" s="675"/>
      <c r="DU87" s="675"/>
      <c r="DV87" s="675"/>
      <c r="DW87" s="675"/>
      <c r="DX87" s="675"/>
      <c r="DY87" s="675"/>
      <c r="DZ87" s="675"/>
      <c r="EA87" s="675"/>
      <c r="EB87" s="675"/>
      <c r="EC87" s="675"/>
      <c r="ED87" s="675"/>
      <c r="EE87" s="676"/>
      <c r="EF87" s="674"/>
      <c r="EG87" s="675"/>
      <c r="EH87" s="675"/>
      <c r="EI87" s="675"/>
      <c r="EJ87" s="675"/>
      <c r="EK87" s="675"/>
      <c r="EL87" s="675"/>
      <c r="EM87" s="675"/>
      <c r="EN87" s="675"/>
      <c r="EO87" s="675"/>
      <c r="EP87" s="675"/>
      <c r="EQ87" s="675"/>
      <c r="ER87" s="676"/>
      <c r="ES87" s="548"/>
      <c r="ET87" s="549"/>
      <c r="EU87" s="549"/>
      <c r="EV87" s="549"/>
      <c r="EW87" s="549"/>
      <c r="EX87" s="549"/>
      <c r="EY87" s="549"/>
      <c r="EZ87" s="549"/>
      <c r="FA87" s="549"/>
      <c r="FB87" s="549"/>
      <c r="FC87" s="549"/>
      <c r="FD87" s="549"/>
      <c r="FE87" s="550"/>
    </row>
    <row r="88" spans="1:165" x14ac:dyDescent="0.2">
      <c r="A88" s="613" t="s">
        <v>244</v>
      </c>
      <c r="B88" s="614"/>
      <c r="C88" s="614"/>
      <c r="D88" s="614"/>
      <c r="E88" s="614"/>
      <c r="F88" s="614"/>
      <c r="G88" s="614"/>
      <c r="H88" s="614"/>
      <c r="I88" s="614"/>
      <c r="J88" s="614"/>
      <c r="K88" s="614"/>
      <c r="L88" s="614"/>
      <c r="M88" s="614"/>
      <c r="N88" s="614"/>
      <c r="O88" s="614"/>
      <c r="P88" s="614"/>
      <c r="Q88" s="614"/>
      <c r="R88" s="614"/>
      <c r="S88" s="614"/>
      <c r="T88" s="614"/>
      <c r="U88" s="614"/>
      <c r="V88" s="614"/>
      <c r="W88" s="614"/>
      <c r="X88" s="614"/>
      <c r="Y88" s="614"/>
      <c r="Z88" s="614"/>
      <c r="AA88" s="614"/>
      <c r="AB88" s="614"/>
      <c r="AC88" s="614"/>
      <c r="AD88" s="614"/>
      <c r="AE88" s="614"/>
      <c r="AF88" s="614"/>
      <c r="AG88" s="614"/>
      <c r="AH88" s="614"/>
      <c r="AI88" s="614"/>
      <c r="AJ88" s="614"/>
      <c r="AK88" s="614"/>
      <c r="AL88" s="614"/>
      <c r="AM88" s="614"/>
      <c r="AN88" s="614"/>
      <c r="AO88" s="614"/>
      <c r="AP88" s="614"/>
      <c r="AQ88" s="614"/>
      <c r="AR88" s="614"/>
      <c r="AS88" s="614"/>
      <c r="AT88" s="614"/>
      <c r="AU88" s="614"/>
      <c r="AV88" s="614"/>
      <c r="AW88" s="614"/>
      <c r="AX88" s="614"/>
      <c r="AY88" s="614"/>
      <c r="AZ88" s="614"/>
      <c r="BA88" s="614"/>
      <c r="BB88" s="614"/>
      <c r="BC88" s="614"/>
      <c r="BD88" s="614"/>
      <c r="BE88" s="614"/>
      <c r="BF88" s="614"/>
      <c r="BG88" s="614"/>
      <c r="BH88" s="614"/>
      <c r="BI88" s="614"/>
      <c r="BJ88" s="614"/>
      <c r="BK88" s="614"/>
      <c r="BL88" s="614"/>
      <c r="BM88" s="614"/>
      <c r="BN88" s="614"/>
      <c r="BO88" s="614"/>
      <c r="BP88" s="614"/>
      <c r="BQ88" s="614"/>
      <c r="BR88" s="614"/>
      <c r="BS88" s="614"/>
      <c r="BT88" s="614"/>
      <c r="BU88" s="614"/>
      <c r="BV88" s="614"/>
      <c r="BW88" s="614"/>
      <c r="BX88" s="717" t="s">
        <v>245</v>
      </c>
      <c r="BY88" s="718"/>
      <c r="BZ88" s="718"/>
      <c r="CA88" s="718"/>
      <c r="CB88" s="718"/>
      <c r="CC88" s="718"/>
      <c r="CD88" s="718"/>
      <c r="CE88" s="719"/>
      <c r="CF88" s="594" t="s">
        <v>246</v>
      </c>
      <c r="CG88" s="528"/>
      <c r="CH88" s="528"/>
      <c r="CI88" s="528"/>
      <c r="CJ88" s="528"/>
      <c r="CK88" s="528"/>
      <c r="CL88" s="528"/>
      <c r="CM88" s="528"/>
      <c r="CN88" s="528"/>
      <c r="CO88" s="528"/>
      <c r="CP88" s="528"/>
      <c r="CQ88" s="528"/>
      <c r="CR88" s="529"/>
      <c r="CS88" s="714"/>
      <c r="CT88" s="715"/>
      <c r="CU88" s="715"/>
      <c r="CV88" s="715"/>
      <c r="CW88" s="715"/>
      <c r="CX88" s="715"/>
      <c r="CY88" s="715"/>
      <c r="CZ88" s="715"/>
      <c r="DA88" s="715"/>
      <c r="DB88" s="715"/>
      <c r="DC88" s="715"/>
      <c r="DD88" s="715"/>
      <c r="DE88" s="716"/>
      <c r="DF88" s="714"/>
      <c r="DG88" s="715"/>
      <c r="DH88" s="715"/>
      <c r="DI88" s="715"/>
      <c r="DJ88" s="715"/>
      <c r="DK88" s="715"/>
      <c r="DL88" s="715"/>
      <c r="DM88" s="715"/>
      <c r="DN88" s="715"/>
      <c r="DO88" s="715"/>
      <c r="DP88" s="715"/>
      <c r="DQ88" s="715"/>
      <c r="DR88" s="716"/>
      <c r="DS88" s="714"/>
      <c r="DT88" s="715"/>
      <c r="DU88" s="715"/>
      <c r="DV88" s="715"/>
      <c r="DW88" s="715"/>
      <c r="DX88" s="715"/>
      <c r="DY88" s="715"/>
      <c r="DZ88" s="715"/>
      <c r="EA88" s="715"/>
      <c r="EB88" s="715"/>
      <c r="EC88" s="715"/>
      <c r="ED88" s="715"/>
      <c r="EE88" s="716"/>
      <c r="EF88" s="714"/>
      <c r="EG88" s="715"/>
      <c r="EH88" s="715"/>
      <c r="EI88" s="715"/>
      <c r="EJ88" s="715"/>
      <c r="EK88" s="715"/>
      <c r="EL88" s="715"/>
      <c r="EM88" s="715"/>
      <c r="EN88" s="715"/>
      <c r="EO88" s="715"/>
      <c r="EP88" s="715"/>
      <c r="EQ88" s="715"/>
      <c r="ER88" s="716"/>
      <c r="ES88" s="539"/>
      <c r="ET88" s="540"/>
      <c r="EU88" s="540"/>
      <c r="EV88" s="540"/>
      <c r="EW88" s="540"/>
      <c r="EX88" s="540"/>
      <c r="EY88" s="540"/>
      <c r="EZ88" s="540"/>
      <c r="FA88" s="540"/>
      <c r="FB88" s="540"/>
      <c r="FC88" s="540"/>
      <c r="FD88" s="540"/>
      <c r="FE88" s="541"/>
    </row>
    <row r="89" spans="1:165" x14ac:dyDescent="0.2">
      <c r="A89" s="613" t="s">
        <v>247</v>
      </c>
      <c r="B89" s="613"/>
      <c r="C89" s="613"/>
      <c r="D89" s="613"/>
      <c r="E89" s="613"/>
      <c r="F89" s="613"/>
      <c r="G89" s="613"/>
      <c r="H89" s="613"/>
      <c r="I89" s="613"/>
      <c r="J89" s="613"/>
      <c r="K89" s="613"/>
      <c r="L89" s="613"/>
      <c r="M89" s="613"/>
      <c r="N89" s="613"/>
      <c r="O89" s="613"/>
      <c r="P89" s="613"/>
      <c r="Q89" s="613"/>
      <c r="R89" s="613"/>
      <c r="S89" s="613"/>
      <c r="T89" s="613"/>
      <c r="U89" s="613"/>
      <c r="V89" s="613"/>
      <c r="W89" s="613"/>
      <c r="X89" s="613"/>
      <c r="Y89" s="613"/>
      <c r="Z89" s="613"/>
      <c r="AA89" s="613"/>
      <c r="AB89" s="613"/>
      <c r="AC89" s="613"/>
      <c r="AD89" s="613"/>
      <c r="AE89" s="613"/>
      <c r="AF89" s="613"/>
      <c r="AG89" s="613"/>
      <c r="AH89" s="613"/>
      <c r="AI89" s="613"/>
      <c r="AJ89" s="613"/>
      <c r="AK89" s="613"/>
      <c r="AL89" s="613"/>
      <c r="AM89" s="613"/>
      <c r="AN89" s="613"/>
      <c r="AO89" s="613"/>
      <c r="AP89" s="613"/>
      <c r="AQ89" s="613"/>
      <c r="AR89" s="613"/>
      <c r="AS89" s="613"/>
      <c r="AT89" s="613"/>
      <c r="AU89" s="613"/>
      <c r="AV89" s="613"/>
      <c r="AW89" s="613"/>
      <c r="AX89" s="613"/>
      <c r="AY89" s="613"/>
      <c r="AZ89" s="613"/>
      <c r="BA89" s="613"/>
      <c r="BB89" s="613"/>
      <c r="BC89" s="613"/>
      <c r="BD89" s="613"/>
      <c r="BE89" s="613"/>
      <c r="BF89" s="613"/>
      <c r="BG89" s="613"/>
      <c r="BH89" s="613"/>
      <c r="BI89" s="613"/>
      <c r="BJ89" s="613"/>
      <c r="BK89" s="613"/>
      <c r="BL89" s="613"/>
      <c r="BM89" s="613"/>
      <c r="BN89" s="613"/>
      <c r="BO89" s="613"/>
      <c r="BP89" s="613"/>
      <c r="BQ89" s="613"/>
      <c r="BR89" s="613"/>
      <c r="BS89" s="613"/>
      <c r="BT89" s="613"/>
      <c r="BU89" s="613"/>
      <c r="BV89" s="613"/>
      <c r="BW89" s="642"/>
      <c r="BX89" s="720"/>
      <c r="BY89" s="721"/>
      <c r="BZ89" s="721"/>
      <c r="CA89" s="721"/>
      <c r="CB89" s="721"/>
      <c r="CC89" s="721"/>
      <c r="CD89" s="721"/>
      <c r="CE89" s="722"/>
      <c r="CF89" s="618" t="s">
        <v>248</v>
      </c>
      <c r="CG89" s="616"/>
      <c r="CH89" s="616"/>
      <c r="CI89" s="616"/>
      <c r="CJ89" s="616"/>
      <c r="CK89" s="616"/>
      <c r="CL89" s="616"/>
      <c r="CM89" s="616"/>
      <c r="CN89" s="616"/>
      <c r="CO89" s="616"/>
      <c r="CP89" s="616"/>
      <c r="CQ89" s="347"/>
      <c r="CR89" s="348"/>
      <c r="CS89" s="699" t="s">
        <v>688</v>
      </c>
      <c r="CT89" s="700"/>
      <c r="CU89" s="700"/>
      <c r="CV89" s="700"/>
      <c r="CW89" s="700"/>
      <c r="CX89" s="700"/>
      <c r="CY89" s="700"/>
      <c r="CZ89" s="700"/>
      <c r="DA89" s="700"/>
      <c r="DB89" s="700"/>
      <c r="DC89" s="700"/>
      <c r="DD89" s="700"/>
      <c r="DE89" s="701"/>
      <c r="DF89" s="649"/>
      <c r="DG89" s="650"/>
      <c r="DH89" s="650"/>
      <c r="DI89" s="650"/>
      <c r="DJ89" s="650"/>
      <c r="DK89" s="650"/>
      <c r="DL89" s="650"/>
      <c r="DM89" s="650"/>
      <c r="DN89" s="650"/>
      <c r="DO89" s="650"/>
      <c r="DP89" s="650"/>
      <c r="DQ89" s="650"/>
      <c r="DR89" s="651"/>
      <c r="DS89" s="649"/>
      <c r="DT89" s="650"/>
      <c r="DU89" s="650"/>
      <c r="DV89" s="650"/>
      <c r="DW89" s="650"/>
      <c r="DX89" s="650"/>
      <c r="DY89" s="650"/>
      <c r="DZ89" s="650"/>
      <c r="EA89" s="650"/>
      <c r="EB89" s="650"/>
      <c r="EC89" s="650"/>
      <c r="ED89" s="650"/>
      <c r="EE89" s="651"/>
      <c r="EF89" s="649"/>
      <c r="EG89" s="650"/>
      <c r="EH89" s="650"/>
      <c r="EI89" s="650"/>
      <c r="EJ89" s="650"/>
      <c r="EK89" s="650"/>
      <c r="EL89" s="650"/>
      <c r="EM89" s="650"/>
      <c r="EN89" s="650"/>
      <c r="EO89" s="650"/>
      <c r="EP89" s="650"/>
      <c r="EQ89" s="650"/>
      <c r="ER89" s="651"/>
      <c r="ES89" s="355"/>
      <c r="ET89" s="356"/>
      <c r="EU89" s="356"/>
      <c r="EV89" s="356"/>
      <c r="EW89" s="356"/>
      <c r="EX89" s="356"/>
      <c r="EY89" s="356"/>
      <c r="EZ89" s="356"/>
      <c r="FA89" s="356"/>
      <c r="FB89" s="356"/>
      <c r="FC89" s="356"/>
      <c r="FD89" s="356"/>
      <c r="FE89" s="357"/>
    </row>
    <row r="90" spans="1:165" x14ac:dyDescent="0.2">
      <c r="A90" s="659" t="s">
        <v>247</v>
      </c>
      <c r="B90" s="660"/>
      <c r="C90" s="660"/>
      <c r="D90" s="660"/>
      <c r="E90" s="660"/>
      <c r="F90" s="660"/>
      <c r="G90" s="660"/>
      <c r="H90" s="660"/>
      <c r="I90" s="660"/>
      <c r="J90" s="660"/>
      <c r="K90" s="660"/>
      <c r="L90" s="660"/>
      <c r="M90" s="660"/>
      <c r="N90" s="660"/>
      <c r="O90" s="660"/>
      <c r="P90" s="660"/>
      <c r="Q90" s="660"/>
      <c r="R90" s="660"/>
      <c r="S90" s="660"/>
      <c r="T90" s="660"/>
      <c r="U90" s="660"/>
      <c r="V90" s="660"/>
      <c r="W90" s="660"/>
      <c r="X90" s="660"/>
      <c r="Y90" s="660"/>
      <c r="Z90" s="660"/>
      <c r="AA90" s="660"/>
      <c r="AB90" s="660"/>
      <c r="AC90" s="660"/>
      <c r="AD90" s="660"/>
      <c r="AE90" s="660"/>
      <c r="AF90" s="660"/>
      <c r="AG90" s="660"/>
      <c r="AH90" s="660"/>
      <c r="AI90" s="660"/>
      <c r="AJ90" s="660"/>
      <c r="AK90" s="660"/>
      <c r="AL90" s="660"/>
      <c r="AM90" s="660"/>
      <c r="AN90" s="660"/>
      <c r="AO90" s="660"/>
      <c r="AP90" s="660"/>
      <c r="AQ90" s="660"/>
      <c r="AR90" s="660"/>
      <c r="AS90" s="660"/>
      <c r="AT90" s="660"/>
      <c r="AU90" s="660"/>
      <c r="AV90" s="660"/>
      <c r="AW90" s="660"/>
      <c r="AX90" s="660"/>
      <c r="AY90" s="660"/>
      <c r="AZ90" s="660"/>
      <c r="BA90" s="660"/>
      <c r="BB90" s="660"/>
      <c r="BC90" s="660"/>
      <c r="BD90" s="660"/>
      <c r="BE90" s="660"/>
      <c r="BF90" s="660"/>
      <c r="BG90" s="660"/>
      <c r="BH90" s="660"/>
      <c r="BI90" s="660"/>
      <c r="BJ90" s="660"/>
      <c r="BK90" s="660"/>
      <c r="BL90" s="660"/>
      <c r="BM90" s="660"/>
      <c r="BN90" s="660"/>
      <c r="BO90" s="660"/>
      <c r="BP90" s="660"/>
      <c r="BQ90" s="660"/>
      <c r="BR90" s="660"/>
      <c r="BS90" s="660"/>
      <c r="BT90" s="660"/>
      <c r="BU90" s="660"/>
      <c r="BV90" s="660"/>
      <c r="BW90" s="661"/>
      <c r="BX90" s="720"/>
      <c r="BY90" s="721"/>
      <c r="BZ90" s="721"/>
      <c r="CA90" s="721"/>
      <c r="CB90" s="721"/>
      <c r="CC90" s="721"/>
      <c r="CD90" s="721"/>
      <c r="CE90" s="722"/>
      <c r="CF90" s="562" t="s">
        <v>248</v>
      </c>
      <c r="CG90" s="560"/>
      <c r="CH90" s="560"/>
      <c r="CI90" s="560"/>
      <c r="CJ90" s="560"/>
      <c r="CK90" s="560"/>
      <c r="CL90" s="560"/>
      <c r="CM90" s="560"/>
      <c r="CN90" s="560"/>
      <c r="CO90" s="560"/>
      <c r="CP90" s="560"/>
      <c r="CQ90" s="560"/>
      <c r="CR90" s="561"/>
      <c r="CS90" s="699" t="s">
        <v>689</v>
      </c>
      <c r="CT90" s="700"/>
      <c r="CU90" s="700"/>
      <c r="CV90" s="700"/>
      <c r="CW90" s="700"/>
      <c r="CX90" s="700"/>
      <c r="CY90" s="700"/>
      <c r="CZ90" s="700"/>
      <c r="DA90" s="700"/>
      <c r="DB90" s="700"/>
      <c r="DC90" s="700"/>
      <c r="DD90" s="700"/>
      <c r="DE90" s="701"/>
      <c r="DF90" s="649"/>
      <c r="DG90" s="650"/>
      <c r="DH90" s="650"/>
      <c r="DI90" s="650"/>
      <c r="DJ90" s="650"/>
      <c r="DK90" s="650"/>
      <c r="DL90" s="650"/>
      <c r="DM90" s="650"/>
      <c r="DN90" s="650"/>
      <c r="DO90" s="650"/>
      <c r="DP90" s="650"/>
      <c r="DQ90" s="650"/>
      <c r="DR90" s="651"/>
      <c r="DS90" s="636"/>
      <c r="DT90" s="637"/>
      <c r="DU90" s="637"/>
      <c r="DV90" s="637"/>
      <c r="DW90" s="637"/>
      <c r="DX90" s="637"/>
      <c r="DY90" s="637"/>
      <c r="DZ90" s="637"/>
      <c r="EA90" s="637"/>
      <c r="EB90" s="637"/>
      <c r="EC90" s="637"/>
      <c r="ED90" s="637"/>
      <c r="EE90" s="638"/>
      <c r="EF90" s="646"/>
      <c r="EG90" s="647"/>
      <c r="EH90" s="647"/>
      <c r="EI90" s="647"/>
      <c r="EJ90" s="647"/>
      <c r="EK90" s="647"/>
      <c r="EL90" s="647"/>
      <c r="EM90" s="647"/>
      <c r="EN90" s="647"/>
      <c r="EO90" s="647"/>
      <c r="EP90" s="647"/>
      <c r="EQ90" s="647"/>
      <c r="ER90" s="648"/>
      <c r="ES90" s="626"/>
      <c r="ET90" s="627"/>
      <c r="EU90" s="627"/>
      <c r="EV90" s="627"/>
      <c r="EW90" s="627"/>
      <c r="EX90" s="627"/>
      <c r="EY90" s="627"/>
      <c r="EZ90" s="627"/>
      <c r="FA90" s="627"/>
      <c r="FB90" s="627"/>
      <c r="FC90" s="627"/>
      <c r="FD90" s="627"/>
      <c r="FE90" s="628"/>
    </row>
    <row r="91" spans="1:165" x14ac:dyDescent="0.2">
      <c r="A91" s="659" t="s">
        <v>247</v>
      </c>
      <c r="B91" s="660"/>
      <c r="C91" s="660"/>
      <c r="D91" s="660"/>
      <c r="E91" s="660"/>
      <c r="F91" s="660"/>
      <c r="G91" s="660"/>
      <c r="H91" s="660"/>
      <c r="I91" s="660"/>
      <c r="J91" s="660"/>
      <c r="K91" s="660"/>
      <c r="L91" s="660"/>
      <c r="M91" s="660"/>
      <c r="N91" s="660"/>
      <c r="O91" s="660"/>
      <c r="P91" s="660"/>
      <c r="Q91" s="660"/>
      <c r="R91" s="660"/>
      <c r="S91" s="660"/>
      <c r="T91" s="660"/>
      <c r="U91" s="660"/>
      <c r="V91" s="660"/>
      <c r="W91" s="660"/>
      <c r="X91" s="660"/>
      <c r="Y91" s="660"/>
      <c r="Z91" s="660"/>
      <c r="AA91" s="660"/>
      <c r="AB91" s="660"/>
      <c r="AC91" s="660"/>
      <c r="AD91" s="660"/>
      <c r="AE91" s="660"/>
      <c r="AF91" s="660"/>
      <c r="AG91" s="660"/>
      <c r="AH91" s="660"/>
      <c r="AI91" s="660"/>
      <c r="AJ91" s="660"/>
      <c r="AK91" s="660"/>
      <c r="AL91" s="660"/>
      <c r="AM91" s="660"/>
      <c r="AN91" s="660"/>
      <c r="AO91" s="660"/>
      <c r="AP91" s="660"/>
      <c r="AQ91" s="660"/>
      <c r="AR91" s="660"/>
      <c r="AS91" s="660"/>
      <c r="AT91" s="660"/>
      <c r="AU91" s="660"/>
      <c r="AV91" s="660"/>
      <c r="AW91" s="660"/>
      <c r="AX91" s="660"/>
      <c r="AY91" s="660"/>
      <c r="AZ91" s="660"/>
      <c r="BA91" s="660"/>
      <c r="BB91" s="660"/>
      <c r="BC91" s="660"/>
      <c r="BD91" s="660"/>
      <c r="BE91" s="660"/>
      <c r="BF91" s="660"/>
      <c r="BG91" s="660"/>
      <c r="BH91" s="660"/>
      <c r="BI91" s="660"/>
      <c r="BJ91" s="660"/>
      <c r="BK91" s="660"/>
      <c r="BL91" s="660"/>
      <c r="BM91" s="660"/>
      <c r="BN91" s="660"/>
      <c r="BO91" s="660"/>
      <c r="BP91" s="660"/>
      <c r="BQ91" s="660"/>
      <c r="BR91" s="660"/>
      <c r="BS91" s="660"/>
      <c r="BT91" s="660"/>
      <c r="BU91" s="660"/>
      <c r="BV91" s="660"/>
      <c r="BW91" s="661"/>
      <c r="BX91" s="720"/>
      <c r="BY91" s="721"/>
      <c r="BZ91" s="721"/>
      <c r="CA91" s="721"/>
      <c r="CB91" s="721"/>
      <c r="CC91" s="721"/>
      <c r="CD91" s="721"/>
      <c r="CE91" s="722"/>
      <c r="CF91" s="562" t="s">
        <v>555</v>
      </c>
      <c r="CG91" s="560"/>
      <c r="CH91" s="560"/>
      <c r="CI91" s="560"/>
      <c r="CJ91" s="560"/>
      <c r="CK91" s="560"/>
      <c r="CL91" s="560"/>
      <c r="CM91" s="560"/>
      <c r="CN91" s="560"/>
      <c r="CO91" s="560"/>
      <c r="CP91" s="560"/>
      <c r="CQ91" s="560"/>
      <c r="CR91" s="561"/>
      <c r="CS91" s="699" t="s">
        <v>689</v>
      </c>
      <c r="CT91" s="700"/>
      <c r="CU91" s="700"/>
      <c r="CV91" s="700"/>
      <c r="CW91" s="700"/>
      <c r="CX91" s="700"/>
      <c r="CY91" s="700"/>
      <c r="CZ91" s="700"/>
      <c r="DA91" s="700"/>
      <c r="DB91" s="700"/>
      <c r="DC91" s="700"/>
      <c r="DD91" s="700"/>
      <c r="DE91" s="701"/>
      <c r="DF91" s="649">
        <f>обоснования!L373</f>
        <v>0</v>
      </c>
      <c r="DG91" s="650"/>
      <c r="DH91" s="650"/>
      <c r="DI91" s="650"/>
      <c r="DJ91" s="650"/>
      <c r="DK91" s="650"/>
      <c r="DL91" s="650"/>
      <c r="DM91" s="650"/>
      <c r="DN91" s="650"/>
      <c r="DO91" s="650"/>
      <c r="DP91" s="650"/>
      <c r="DQ91" s="650"/>
      <c r="DR91" s="651"/>
      <c r="DS91" s="636"/>
      <c r="DT91" s="637"/>
      <c r="DU91" s="637"/>
      <c r="DV91" s="637"/>
      <c r="DW91" s="637"/>
      <c r="DX91" s="637"/>
      <c r="DY91" s="637"/>
      <c r="DZ91" s="637"/>
      <c r="EA91" s="637"/>
      <c r="EB91" s="637"/>
      <c r="EC91" s="637"/>
      <c r="ED91" s="637"/>
      <c r="EE91" s="638"/>
      <c r="EF91" s="646"/>
      <c r="EG91" s="647"/>
      <c r="EH91" s="647"/>
      <c r="EI91" s="647"/>
      <c r="EJ91" s="647"/>
      <c r="EK91" s="647"/>
      <c r="EL91" s="647"/>
      <c r="EM91" s="647"/>
      <c r="EN91" s="647"/>
      <c r="EO91" s="647"/>
      <c r="EP91" s="647"/>
      <c r="EQ91" s="647"/>
      <c r="ER91" s="648"/>
      <c r="ES91" s="626"/>
      <c r="ET91" s="627"/>
      <c r="EU91" s="627"/>
      <c r="EV91" s="627"/>
      <c r="EW91" s="627"/>
      <c r="EX91" s="627"/>
      <c r="EY91" s="627"/>
      <c r="EZ91" s="627"/>
      <c r="FA91" s="627"/>
      <c r="FB91" s="627"/>
      <c r="FC91" s="627"/>
      <c r="FD91" s="627"/>
      <c r="FE91" s="628"/>
    </row>
    <row r="92" spans="1:165" x14ac:dyDescent="0.2">
      <c r="A92" s="659" t="s">
        <v>247</v>
      </c>
      <c r="B92" s="660"/>
      <c r="C92" s="660"/>
      <c r="D92" s="660"/>
      <c r="E92" s="660"/>
      <c r="F92" s="660"/>
      <c r="G92" s="660"/>
      <c r="H92" s="660"/>
      <c r="I92" s="660"/>
      <c r="J92" s="660"/>
      <c r="K92" s="660"/>
      <c r="L92" s="660"/>
      <c r="M92" s="660"/>
      <c r="N92" s="660"/>
      <c r="O92" s="660"/>
      <c r="P92" s="660"/>
      <c r="Q92" s="660"/>
      <c r="R92" s="660"/>
      <c r="S92" s="660"/>
      <c r="T92" s="660"/>
      <c r="U92" s="660"/>
      <c r="V92" s="660"/>
      <c r="W92" s="660"/>
      <c r="X92" s="660"/>
      <c r="Y92" s="660"/>
      <c r="Z92" s="660"/>
      <c r="AA92" s="660"/>
      <c r="AB92" s="660"/>
      <c r="AC92" s="660"/>
      <c r="AD92" s="660"/>
      <c r="AE92" s="660"/>
      <c r="AF92" s="660"/>
      <c r="AG92" s="660"/>
      <c r="AH92" s="660"/>
      <c r="AI92" s="660"/>
      <c r="AJ92" s="660"/>
      <c r="AK92" s="660"/>
      <c r="AL92" s="660"/>
      <c r="AM92" s="660"/>
      <c r="AN92" s="660"/>
      <c r="AO92" s="660"/>
      <c r="AP92" s="660"/>
      <c r="AQ92" s="660"/>
      <c r="AR92" s="660"/>
      <c r="AS92" s="660"/>
      <c r="AT92" s="660"/>
      <c r="AU92" s="660"/>
      <c r="AV92" s="660"/>
      <c r="AW92" s="660"/>
      <c r="AX92" s="660"/>
      <c r="AY92" s="660"/>
      <c r="AZ92" s="660"/>
      <c r="BA92" s="660"/>
      <c r="BB92" s="660"/>
      <c r="BC92" s="660"/>
      <c r="BD92" s="660"/>
      <c r="BE92" s="660"/>
      <c r="BF92" s="660"/>
      <c r="BG92" s="660"/>
      <c r="BH92" s="660"/>
      <c r="BI92" s="660"/>
      <c r="BJ92" s="660"/>
      <c r="BK92" s="660"/>
      <c r="BL92" s="660"/>
      <c r="BM92" s="660"/>
      <c r="BN92" s="660"/>
      <c r="BO92" s="660"/>
      <c r="BP92" s="660"/>
      <c r="BQ92" s="660"/>
      <c r="BR92" s="660"/>
      <c r="BS92" s="660"/>
      <c r="BT92" s="660"/>
      <c r="BU92" s="660"/>
      <c r="BV92" s="660"/>
      <c r="BW92" s="661"/>
      <c r="BX92" s="720"/>
      <c r="BY92" s="721"/>
      <c r="BZ92" s="721"/>
      <c r="CA92" s="721"/>
      <c r="CB92" s="721"/>
      <c r="CC92" s="721"/>
      <c r="CD92" s="721"/>
      <c r="CE92" s="722"/>
      <c r="CF92" s="562" t="s">
        <v>248</v>
      </c>
      <c r="CG92" s="560"/>
      <c r="CH92" s="560"/>
      <c r="CI92" s="560"/>
      <c r="CJ92" s="560"/>
      <c r="CK92" s="560"/>
      <c r="CL92" s="560"/>
      <c r="CM92" s="560"/>
      <c r="CN92" s="560"/>
      <c r="CO92" s="560"/>
      <c r="CP92" s="560"/>
      <c r="CQ92" s="560"/>
      <c r="CR92" s="561"/>
      <c r="CS92" s="699" t="s">
        <v>677</v>
      </c>
      <c r="CT92" s="700"/>
      <c r="CU92" s="700"/>
      <c r="CV92" s="700"/>
      <c r="CW92" s="700"/>
      <c r="CX92" s="700"/>
      <c r="CY92" s="700"/>
      <c r="CZ92" s="700"/>
      <c r="DA92" s="700"/>
      <c r="DB92" s="700"/>
      <c r="DC92" s="700"/>
      <c r="DD92" s="700"/>
      <c r="DE92" s="701"/>
      <c r="DF92" s="649">
        <f>обоснования!I384</f>
        <v>176027.12</v>
      </c>
      <c r="DG92" s="650"/>
      <c r="DH92" s="650"/>
      <c r="DI92" s="650"/>
      <c r="DJ92" s="650"/>
      <c r="DK92" s="650"/>
      <c r="DL92" s="650"/>
      <c r="DM92" s="650"/>
      <c r="DN92" s="650"/>
      <c r="DO92" s="650"/>
      <c r="DP92" s="650"/>
      <c r="DQ92" s="650"/>
      <c r="DR92" s="651"/>
      <c r="DS92" s="636"/>
      <c r="DT92" s="637"/>
      <c r="DU92" s="637"/>
      <c r="DV92" s="637"/>
      <c r="DW92" s="637"/>
      <c r="DX92" s="637"/>
      <c r="DY92" s="637"/>
      <c r="DZ92" s="637"/>
      <c r="EA92" s="637"/>
      <c r="EB92" s="637"/>
      <c r="EC92" s="637"/>
      <c r="ED92" s="637"/>
      <c r="EE92" s="638"/>
      <c r="EF92" s="646"/>
      <c r="EG92" s="647"/>
      <c r="EH92" s="647"/>
      <c r="EI92" s="647"/>
      <c r="EJ92" s="647"/>
      <c r="EK92" s="647"/>
      <c r="EL92" s="647"/>
      <c r="EM92" s="647"/>
      <c r="EN92" s="647"/>
      <c r="EO92" s="647"/>
      <c r="EP92" s="647"/>
      <c r="EQ92" s="647"/>
      <c r="ER92" s="648"/>
      <c r="ES92" s="626"/>
      <c r="ET92" s="627"/>
      <c r="EU92" s="627"/>
      <c r="EV92" s="627"/>
      <c r="EW92" s="627"/>
      <c r="EX92" s="627"/>
      <c r="EY92" s="627"/>
      <c r="EZ92" s="627"/>
      <c r="FA92" s="627"/>
      <c r="FB92" s="627"/>
      <c r="FC92" s="627"/>
      <c r="FD92" s="627"/>
      <c r="FE92" s="628"/>
    </row>
    <row r="93" spans="1:165" x14ac:dyDescent="0.2">
      <c r="A93" s="613" t="s">
        <v>599</v>
      </c>
      <c r="B93" s="613"/>
      <c r="C93" s="613"/>
      <c r="D93" s="613"/>
      <c r="E93" s="613"/>
      <c r="F93" s="613"/>
      <c r="G93" s="613"/>
      <c r="H93" s="613"/>
      <c r="I93" s="613"/>
      <c r="J93" s="613"/>
      <c r="K93" s="613"/>
      <c r="L93" s="613"/>
      <c r="M93" s="613"/>
      <c r="N93" s="613"/>
      <c r="O93" s="613"/>
      <c r="P93" s="613"/>
      <c r="Q93" s="613"/>
      <c r="R93" s="613"/>
      <c r="S93" s="613"/>
      <c r="T93" s="613"/>
      <c r="U93" s="613"/>
      <c r="V93" s="613"/>
      <c r="W93" s="613"/>
      <c r="X93" s="613"/>
      <c r="Y93" s="613"/>
      <c r="Z93" s="613"/>
      <c r="AA93" s="613"/>
      <c r="AB93" s="613"/>
      <c r="AC93" s="613"/>
      <c r="AD93" s="613"/>
      <c r="AE93" s="613"/>
      <c r="AF93" s="613"/>
      <c r="AG93" s="613"/>
      <c r="AH93" s="613"/>
      <c r="AI93" s="613"/>
      <c r="AJ93" s="613"/>
      <c r="AK93" s="613"/>
      <c r="AL93" s="613"/>
      <c r="AM93" s="613"/>
      <c r="AN93" s="613"/>
      <c r="AO93" s="613"/>
      <c r="AP93" s="613"/>
      <c r="AQ93" s="613"/>
      <c r="AR93" s="613"/>
      <c r="AS93" s="613"/>
      <c r="AT93" s="613"/>
      <c r="AU93" s="613"/>
      <c r="AV93" s="613"/>
      <c r="AW93" s="613"/>
      <c r="AX93" s="613"/>
      <c r="AY93" s="613"/>
      <c r="AZ93" s="613"/>
      <c r="BA93" s="613"/>
      <c r="BB93" s="613"/>
      <c r="BC93" s="613"/>
      <c r="BD93" s="613"/>
      <c r="BE93" s="613"/>
      <c r="BF93" s="613"/>
      <c r="BG93" s="613"/>
      <c r="BH93" s="613"/>
      <c r="BI93" s="613"/>
      <c r="BJ93" s="613"/>
      <c r="BK93" s="613"/>
      <c r="BL93" s="613"/>
      <c r="BM93" s="613"/>
      <c r="BN93" s="613"/>
      <c r="BO93" s="613"/>
      <c r="BP93" s="613"/>
      <c r="BQ93" s="613"/>
      <c r="BR93" s="613"/>
      <c r="BS93" s="613"/>
      <c r="BT93" s="613"/>
      <c r="BU93" s="613"/>
      <c r="BV93" s="613"/>
      <c r="BW93" s="642"/>
      <c r="BX93" s="720"/>
      <c r="BY93" s="721"/>
      <c r="BZ93" s="721"/>
      <c r="CA93" s="721"/>
      <c r="CB93" s="721"/>
      <c r="CC93" s="721"/>
      <c r="CD93" s="721"/>
      <c r="CE93" s="722"/>
      <c r="CF93" s="618" t="s">
        <v>248</v>
      </c>
      <c r="CG93" s="616"/>
      <c r="CH93" s="616"/>
      <c r="CI93" s="616"/>
      <c r="CJ93" s="616"/>
      <c r="CK93" s="616"/>
      <c r="CL93" s="616"/>
      <c r="CM93" s="616"/>
      <c r="CN93" s="616"/>
      <c r="CO93" s="616"/>
      <c r="CP93" s="616"/>
      <c r="CQ93" s="347"/>
      <c r="CR93" s="348"/>
      <c r="CS93" s="699" t="s">
        <v>678</v>
      </c>
      <c r="CT93" s="700"/>
      <c r="CU93" s="700"/>
      <c r="CV93" s="700"/>
      <c r="CW93" s="700"/>
      <c r="CX93" s="700"/>
      <c r="CY93" s="700"/>
      <c r="CZ93" s="700"/>
      <c r="DA93" s="700"/>
      <c r="DB93" s="700"/>
      <c r="DC93" s="700"/>
      <c r="DD93" s="700"/>
      <c r="DE93" s="701"/>
      <c r="DF93" s="649"/>
      <c r="DG93" s="650"/>
      <c r="DH93" s="650"/>
      <c r="DI93" s="650"/>
      <c r="DJ93" s="650"/>
      <c r="DK93" s="650"/>
      <c r="DL93" s="650"/>
      <c r="DM93" s="650"/>
      <c r="DN93" s="650"/>
      <c r="DO93" s="650"/>
      <c r="DP93" s="650"/>
      <c r="DQ93" s="650"/>
      <c r="DR93" s="651"/>
      <c r="DS93" s="352"/>
      <c r="DT93" s="353"/>
      <c r="DU93" s="353"/>
      <c r="DV93" s="353"/>
      <c r="DW93" s="353"/>
      <c r="DX93" s="353"/>
      <c r="DY93" s="353"/>
      <c r="DZ93" s="353"/>
      <c r="EA93" s="353"/>
      <c r="EB93" s="353"/>
      <c r="EC93" s="353"/>
      <c r="ED93" s="353"/>
      <c r="EE93" s="354"/>
      <c r="EF93" s="646"/>
      <c r="EG93" s="647"/>
      <c r="EH93" s="647"/>
      <c r="EI93" s="647"/>
      <c r="EJ93" s="647"/>
      <c r="EK93" s="647"/>
      <c r="EL93" s="647"/>
      <c r="EM93" s="647"/>
      <c r="EN93" s="647"/>
      <c r="EO93" s="647"/>
      <c r="EP93" s="647"/>
      <c r="EQ93" s="647"/>
      <c r="ER93" s="648"/>
      <c r="ES93" s="349"/>
      <c r="ET93" s="350"/>
      <c r="EU93" s="350"/>
      <c r="EV93" s="350"/>
      <c r="EW93" s="350"/>
      <c r="EX93" s="350"/>
      <c r="EY93" s="350"/>
      <c r="EZ93" s="350"/>
      <c r="FA93" s="350"/>
      <c r="FB93" s="350"/>
      <c r="FC93" s="350"/>
      <c r="FD93" s="350"/>
      <c r="FE93" s="351"/>
    </row>
    <row r="94" spans="1:165" x14ac:dyDescent="0.2">
      <c r="A94" s="659" t="s">
        <v>247</v>
      </c>
      <c r="B94" s="660"/>
      <c r="C94" s="660"/>
      <c r="D94" s="660"/>
      <c r="E94" s="660"/>
      <c r="F94" s="660"/>
      <c r="G94" s="660"/>
      <c r="H94" s="660"/>
      <c r="I94" s="660"/>
      <c r="J94" s="660"/>
      <c r="K94" s="660"/>
      <c r="L94" s="660"/>
      <c r="M94" s="660"/>
      <c r="N94" s="660"/>
      <c r="O94" s="660"/>
      <c r="P94" s="660"/>
      <c r="Q94" s="660"/>
      <c r="R94" s="660"/>
      <c r="S94" s="660"/>
      <c r="T94" s="660"/>
      <c r="U94" s="660"/>
      <c r="V94" s="660"/>
      <c r="W94" s="660"/>
      <c r="X94" s="660"/>
      <c r="Y94" s="660"/>
      <c r="Z94" s="660"/>
      <c r="AA94" s="660"/>
      <c r="AB94" s="660"/>
      <c r="AC94" s="660"/>
      <c r="AD94" s="660"/>
      <c r="AE94" s="660"/>
      <c r="AF94" s="660"/>
      <c r="AG94" s="660"/>
      <c r="AH94" s="660"/>
      <c r="AI94" s="660"/>
      <c r="AJ94" s="660"/>
      <c r="AK94" s="660"/>
      <c r="AL94" s="660"/>
      <c r="AM94" s="660"/>
      <c r="AN94" s="660"/>
      <c r="AO94" s="660"/>
      <c r="AP94" s="660"/>
      <c r="AQ94" s="660"/>
      <c r="AR94" s="660"/>
      <c r="AS94" s="660"/>
      <c r="AT94" s="660"/>
      <c r="AU94" s="660"/>
      <c r="AV94" s="660"/>
      <c r="AW94" s="660"/>
      <c r="AX94" s="660"/>
      <c r="AY94" s="660"/>
      <c r="AZ94" s="660"/>
      <c r="BA94" s="660"/>
      <c r="BB94" s="660"/>
      <c r="BC94" s="660"/>
      <c r="BD94" s="660"/>
      <c r="BE94" s="660"/>
      <c r="BF94" s="660"/>
      <c r="BG94" s="660"/>
      <c r="BH94" s="660"/>
      <c r="BI94" s="660"/>
      <c r="BJ94" s="660"/>
      <c r="BK94" s="660"/>
      <c r="BL94" s="660"/>
      <c r="BM94" s="660"/>
      <c r="BN94" s="660"/>
      <c r="BO94" s="660"/>
      <c r="BP94" s="660"/>
      <c r="BQ94" s="660"/>
      <c r="BR94" s="660"/>
      <c r="BS94" s="660"/>
      <c r="BT94" s="660"/>
      <c r="BU94" s="660"/>
      <c r="BV94" s="660"/>
      <c r="BW94" s="661"/>
      <c r="BX94" s="720"/>
      <c r="BY94" s="721"/>
      <c r="BZ94" s="721"/>
      <c r="CA94" s="721"/>
      <c r="CB94" s="721"/>
      <c r="CC94" s="721"/>
      <c r="CD94" s="721"/>
      <c r="CE94" s="722"/>
      <c r="CF94" s="562" t="s">
        <v>248</v>
      </c>
      <c r="CG94" s="560"/>
      <c r="CH94" s="560"/>
      <c r="CI94" s="560"/>
      <c r="CJ94" s="560"/>
      <c r="CK94" s="560"/>
      <c r="CL94" s="560"/>
      <c r="CM94" s="560"/>
      <c r="CN94" s="560"/>
      <c r="CO94" s="560"/>
      <c r="CP94" s="560"/>
      <c r="CQ94" s="560"/>
      <c r="CR94" s="561"/>
      <c r="CS94" s="699" t="s">
        <v>678</v>
      </c>
      <c r="CT94" s="700"/>
      <c r="CU94" s="700"/>
      <c r="CV94" s="700"/>
      <c r="CW94" s="700"/>
      <c r="CX94" s="700"/>
      <c r="CY94" s="700"/>
      <c r="CZ94" s="700"/>
      <c r="DA94" s="700"/>
      <c r="DB94" s="700"/>
      <c r="DC94" s="700"/>
      <c r="DD94" s="700"/>
      <c r="DE94" s="701"/>
      <c r="DF94" s="649"/>
      <c r="DG94" s="650"/>
      <c r="DH94" s="650"/>
      <c r="DI94" s="650"/>
      <c r="DJ94" s="650"/>
      <c r="DK94" s="650"/>
      <c r="DL94" s="650"/>
      <c r="DM94" s="650"/>
      <c r="DN94" s="650"/>
      <c r="DO94" s="650"/>
      <c r="DP94" s="650"/>
      <c r="DQ94" s="650"/>
      <c r="DR94" s="651"/>
      <c r="DS94" s="636"/>
      <c r="DT94" s="637"/>
      <c r="DU94" s="637"/>
      <c r="DV94" s="637"/>
      <c r="DW94" s="637"/>
      <c r="DX94" s="637"/>
      <c r="DY94" s="637"/>
      <c r="DZ94" s="637"/>
      <c r="EA94" s="637"/>
      <c r="EB94" s="637"/>
      <c r="EC94" s="637"/>
      <c r="ED94" s="637"/>
      <c r="EE94" s="638"/>
      <c r="EF94" s="646"/>
      <c r="EG94" s="647"/>
      <c r="EH94" s="647"/>
      <c r="EI94" s="647"/>
      <c r="EJ94" s="647"/>
      <c r="EK94" s="647"/>
      <c r="EL94" s="647"/>
      <c r="EM94" s="647"/>
      <c r="EN94" s="647"/>
      <c r="EO94" s="647"/>
      <c r="EP94" s="647"/>
      <c r="EQ94" s="647"/>
      <c r="ER94" s="648"/>
      <c r="ES94" s="349"/>
      <c r="ET94" s="350"/>
      <c r="EU94" s="350"/>
      <c r="EV94" s="350"/>
      <c r="EW94" s="350"/>
      <c r="EX94" s="350"/>
      <c r="EY94" s="350"/>
      <c r="EZ94" s="350"/>
      <c r="FA94" s="350"/>
      <c r="FB94" s="350"/>
      <c r="FC94" s="350"/>
      <c r="FD94" s="350"/>
      <c r="FE94" s="351"/>
    </row>
    <row r="95" spans="1:165" x14ac:dyDescent="0.2">
      <c r="A95" s="613" t="s">
        <v>247</v>
      </c>
      <c r="B95" s="613"/>
      <c r="C95" s="613"/>
      <c r="D95" s="613"/>
      <c r="E95" s="613"/>
      <c r="F95" s="613"/>
      <c r="G95" s="613"/>
      <c r="H95" s="613"/>
      <c r="I95" s="613"/>
      <c r="J95" s="613"/>
      <c r="K95" s="613"/>
      <c r="L95" s="613"/>
      <c r="M95" s="613"/>
      <c r="N95" s="613"/>
      <c r="O95" s="613"/>
      <c r="P95" s="613"/>
      <c r="Q95" s="613"/>
      <c r="R95" s="613"/>
      <c r="S95" s="613"/>
      <c r="T95" s="613"/>
      <c r="U95" s="613"/>
      <c r="V95" s="613"/>
      <c r="W95" s="613"/>
      <c r="X95" s="613"/>
      <c r="Y95" s="613"/>
      <c r="Z95" s="613"/>
      <c r="AA95" s="613"/>
      <c r="AB95" s="613"/>
      <c r="AC95" s="613"/>
      <c r="AD95" s="613"/>
      <c r="AE95" s="613"/>
      <c r="AF95" s="613"/>
      <c r="AG95" s="613"/>
      <c r="AH95" s="613"/>
      <c r="AI95" s="613"/>
      <c r="AJ95" s="613"/>
      <c r="AK95" s="613"/>
      <c r="AL95" s="613"/>
      <c r="AM95" s="613"/>
      <c r="AN95" s="613"/>
      <c r="AO95" s="613"/>
      <c r="AP95" s="613"/>
      <c r="AQ95" s="613"/>
      <c r="AR95" s="613"/>
      <c r="AS95" s="613"/>
      <c r="AT95" s="613"/>
      <c r="AU95" s="613"/>
      <c r="AV95" s="613"/>
      <c r="AW95" s="613"/>
      <c r="AX95" s="613"/>
      <c r="AY95" s="613"/>
      <c r="AZ95" s="613"/>
      <c r="BA95" s="613"/>
      <c r="BB95" s="613"/>
      <c r="BC95" s="613"/>
      <c r="BD95" s="613"/>
      <c r="BE95" s="613"/>
      <c r="BF95" s="613"/>
      <c r="BG95" s="613"/>
      <c r="BH95" s="613"/>
      <c r="BI95" s="613"/>
      <c r="BJ95" s="613"/>
      <c r="BK95" s="613"/>
      <c r="BL95" s="613"/>
      <c r="BM95" s="613"/>
      <c r="BN95" s="613"/>
      <c r="BO95" s="613"/>
      <c r="BP95" s="613"/>
      <c r="BQ95" s="613"/>
      <c r="BR95" s="613"/>
      <c r="BS95" s="613"/>
      <c r="BT95" s="613"/>
      <c r="BU95" s="613"/>
      <c r="BV95" s="613"/>
      <c r="BW95" s="642"/>
      <c r="BX95" s="720"/>
      <c r="BY95" s="721"/>
      <c r="BZ95" s="721"/>
      <c r="CA95" s="721"/>
      <c r="CB95" s="721"/>
      <c r="CC95" s="721"/>
      <c r="CD95" s="721"/>
      <c r="CE95" s="722"/>
      <c r="CF95" s="618" t="s">
        <v>248</v>
      </c>
      <c r="CG95" s="616"/>
      <c r="CH95" s="616"/>
      <c r="CI95" s="616"/>
      <c r="CJ95" s="616"/>
      <c r="CK95" s="616"/>
      <c r="CL95" s="616"/>
      <c r="CM95" s="616"/>
      <c r="CN95" s="616"/>
      <c r="CO95" s="616"/>
      <c r="CP95" s="616"/>
      <c r="CQ95" s="347"/>
      <c r="CR95" s="348"/>
      <c r="CS95" s="699" t="s">
        <v>675</v>
      </c>
      <c r="CT95" s="700"/>
      <c r="CU95" s="700"/>
      <c r="CV95" s="700"/>
      <c r="CW95" s="700"/>
      <c r="CX95" s="700"/>
      <c r="CY95" s="700"/>
      <c r="CZ95" s="700"/>
      <c r="DA95" s="700"/>
      <c r="DB95" s="700"/>
      <c r="DC95" s="700"/>
      <c r="DD95" s="700"/>
      <c r="DE95" s="701"/>
      <c r="DF95" s="649"/>
      <c r="DG95" s="650"/>
      <c r="DH95" s="650"/>
      <c r="DI95" s="650"/>
      <c r="DJ95" s="650"/>
      <c r="DK95" s="650"/>
      <c r="DL95" s="650"/>
      <c r="DM95" s="650"/>
      <c r="DN95" s="650"/>
      <c r="DO95" s="650"/>
      <c r="DP95" s="650"/>
      <c r="DQ95" s="650"/>
      <c r="DR95" s="651"/>
      <c r="DS95" s="352"/>
      <c r="DT95" s="353"/>
      <c r="DU95" s="353"/>
      <c r="DV95" s="353"/>
      <c r="DW95" s="353"/>
      <c r="DX95" s="353"/>
      <c r="DY95" s="353"/>
      <c r="DZ95" s="353"/>
      <c r="EA95" s="353"/>
      <c r="EB95" s="353"/>
      <c r="EC95" s="353"/>
      <c r="ED95" s="353"/>
      <c r="EE95" s="354"/>
      <c r="EF95" s="646"/>
      <c r="EG95" s="647"/>
      <c r="EH95" s="647"/>
      <c r="EI95" s="647"/>
      <c r="EJ95" s="647"/>
      <c r="EK95" s="647"/>
      <c r="EL95" s="647"/>
      <c r="EM95" s="647"/>
      <c r="EN95" s="647"/>
      <c r="EO95" s="647"/>
      <c r="EP95" s="647"/>
      <c r="EQ95" s="647"/>
      <c r="ER95" s="648"/>
      <c r="ES95" s="349"/>
      <c r="ET95" s="350"/>
      <c r="EU95" s="350"/>
      <c r="EV95" s="350"/>
      <c r="EW95" s="350"/>
      <c r="EX95" s="350"/>
      <c r="EY95" s="350"/>
      <c r="EZ95" s="350"/>
      <c r="FA95" s="350"/>
      <c r="FB95" s="350"/>
      <c r="FC95" s="350"/>
      <c r="FD95" s="350"/>
      <c r="FE95" s="351"/>
    </row>
    <row r="96" spans="1:165" x14ac:dyDescent="0.2">
      <c r="A96" s="613" t="s">
        <v>247</v>
      </c>
      <c r="B96" s="613"/>
      <c r="C96" s="613"/>
      <c r="D96" s="613"/>
      <c r="E96" s="613"/>
      <c r="F96" s="613"/>
      <c r="G96" s="613"/>
      <c r="H96" s="613"/>
      <c r="I96" s="613"/>
      <c r="J96" s="613"/>
      <c r="K96" s="613"/>
      <c r="L96" s="613"/>
      <c r="M96" s="613"/>
      <c r="N96" s="613"/>
      <c r="O96" s="613"/>
      <c r="P96" s="613"/>
      <c r="Q96" s="613"/>
      <c r="R96" s="613"/>
      <c r="S96" s="613"/>
      <c r="T96" s="613"/>
      <c r="U96" s="613"/>
      <c r="V96" s="613"/>
      <c r="W96" s="613"/>
      <c r="X96" s="613"/>
      <c r="Y96" s="613"/>
      <c r="Z96" s="613"/>
      <c r="AA96" s="613"/>
      <c r="AB96" s="613"/>
      <c r="AC96" s="613"/>
      <c r="AD96" s="613"/>
      <c r="AE96" s="613"/>
      <c r="AF96" s="613"/>
      <c r="AG96" s="613"/>
      <c r="AH96" s="613"/>
      <c r="AI96" s="613"/>
      <c r="AJ96" s="613"/>
      <c r="AK96" s="613"/>
      <c r="AL96" s="613"/>
      <c r="AM96" s="613"/>
      <c r="AN96" s="613"/>
      <c r="AO96" s="613"/>
      <c r="AP96" s="613"/>
      <c r="AQ96" s="613"/>
      <c r="AR96" s="613"/>
      <c r="AS96" s="613"/>
      <c r="AT96" s="613"/>
      <c r="AU96" s="613"/>
      <c r="AV96" s="613"/>
      <c r="AW96" s="613"/>
      <c r="AX96" s="613"/>
      <c r="AY96" s="613"/>
      <c r="AZ96" s="613"/>
      <c r="BA96" s="613"/>
      <c r="BB96" s="613"/>
      <c r="BC96" s="613"/>
      <c r="BD96" s="613"/>
      <c r="BE96" s="613"/>
      <c r="BF96" s="613"/>
      <c r="BG96" s="613"/>
      <c r="BH96" s="613"/>
      <c r="BI96" s="613"/>
      <c r="BJ96" s="613"/>
      <c r="BK96" s="613"/>
      <c r="BL96" s="613"/>
      <c r="BM96" s="613"/>
      <c r="BN96" s="613"/>
      <c r="BO96" s="613"/>
      <c r="BP96" s="613"/>
      <c r="BQ96" s="613"/>
      <c r="BR96" s="613"/>
      <c r="BS96" s="613"/>
      <c r="BT96" s="613"/>
      <c r="BU96" s="613"/>
      <c r="BV96" s="613"/>
      <c r="BW96" s="642"/>
      <c r="BX96" s="723"/>
      <c r="BY96" s="724"/>
      <c r="BZ96" s="724"/>
      <c r="CA96" s="724"/>
      <c r="CB96" s="724"/>
      <c r="CC96" s="724"/>
      <c r="CD96" s="724"/>
      <c r="CE96" s="725"/>
      <c r="CF96" s="618" t="s">
        <v>248</v>
      </c>
      <c r="CG96" s="616"/>
      <c r="CH96" s="616"/>
      <c r="CI96" s="616"/>
      <c r="CJ96" s="616"/>
      <c r="CK96" s="616"/>
      <c r="CL96" s="616"/>
      <c r="CM96" s="616"/>
      <c r="CN96" s="616"/>
      <c r="CO96" s="616"/>
      <c r="CP96" s="616"/>
      <c r="CQ96" s="347"/>
      <c r="CR96" s="348"/>
      <c r="CS96" s="699" t="s">
        <v>676</v>
      </c>
      <c r="CT96" s="700"/>
      <c r="CU96" s="700"/>
      <c r="CV96" s="700"/>
      <c r="CW96" s="700"/>
      <c r="CX96" s="700"/>
      <c r="CY96" s="700"/>
      <c r="CZ96" s="700"/>
      <c r="DA96" s="700"/>
      <c r="DB96" s="700"/>
      <c r="DC96" s="700"/>
      <c r="DD96" s="700"/>
      <c r="DE96" s="701"/>
      <c r="DF96" s="649"/>
      <c r="DG96" s="650"/>
      <c r="DH96" s="650"/>
      <c r="DI96" s="650"/>
      <c r="DJ96" s="650"/>
      <c r="DK96" s="650"/>
      <c r="DL96" s="650"/>
      <c r="DM96" s="650"/>
      <c r="DN96" s="650"/>
      <c r="DO96" s="650"/>
      <c r="DP96" s="650"/>
      <c r="DQ96" s="650"/>
      <c r="DR96" s="651"/>
      <c r="DS96" s="352"/>
      <c r="DT96" s="353"/>
      <c r="DU96" s="353"/>
      <c r="DV96" s="353"/>
      <c r="DW96" s="353"/>
      <c r="DX96" s="353"/>
      <c r="DY96" s="353"/>
      <c r="DZ96" s="353"/>
      <c r="EA96" s="353"/>
      <c r="EB96" s="353"/>
      <c r="EC96" s="353"/>
      <c r="ED96" s="353"/>
      <c r="EE96" s="354"/>
      <c r="EF96" s="646"/>
      <c r="EG96" s="647"/>
      <c r="EH96" s="647"/>
      <c r="EI96" s="647"/>
      <c r="EJ96" s="647"/>
      <c r="EK96" s="647"/>
      <c r="EL96" s="647"/>
      <c r="EM96" s="647"/>
      <c r="EN96" s="647"/>
      <c r="EO96" s="647"/>
      <c r="EP96" s="647"/>
      <c r="EQ96" s="647"/>
      <c r="ER96" s="648"/>
      <c r="ES96" s="349"/>
      <c r="ET96" s="350"/>
      <c r="EU96" s="350"/>
      <c r="EV96" s="350"/>
      <c r="EW96" s="350"/>
      <c r="EX96" s="350"/>
      <c r="EY96" s="350"/>
      <c r="EZ96" s="350"/>
      <c r="FA96" s="350"/>
      <c r="FB96" s="350"/>
      <c r="FC96" s="350"/>
      <c r="FD96" s="350"/>
      <c r="FE96" s="351"/>
    </row>
    <row r="97" spans="1:163" x14ac:dyDescent="0.2">
      <c r="A97" s="613" t="s">
        <v>249</v>
      </c>
      <c r="B97" s="614"/>
      <c r="C97" s="614"/>
      <c r="D97" s="614"/>
      <c r="E97" s="614"/>
      <c r="F97" s="614"/>
      <c r="G97" s="614"/>
      <c r="H97" s="614"/>
      <c r="I97" s="614"/>
      <c r="J97" s="614"/>
      <c r="K97" s="614"/>
      <c r="L97" s="614"/>
      <c r="M97" s="614"/>
      <c r="N97" s="614"/>
      <c r="O97" s="614"/>
      <c r="P97" s="614"/>
      <c r="Q97" s="614"/>
      <c r="R97" s="614"/>
      <c r="S97" s="614"/>
      <c r="T97" s="614"/>
      <c r="U97" s="614"/>
      <c r="V97" s="614"/>
      <c r="W97" s="614"/>
      <c r="X97" s="614"/>
      <c r="Y97" s="614"/>
      <c r="Z97" s="614"/>
      <c r="AA97" s="614"/>
      <c r="AB97" s="614"/>
      <c r="AC97" s="614"/>
      <c r="AD97" s="614"/>
      <c r="AE97" s="614"/>
      <c r="AF97" s="614"/>
      <c r="AG97" s="614"/>
      <c r="AH97" s="614"/>
      <c r="AI97" s="614"/>
      <c r="AJ97" s="614"/>
      <c r="AK97" s="614"/>
      <c r="AL97" s="614"/>
      <c r="AM97" s="614"/>
      <c r="AN97" s="614"/>
      <c r="AO97" s="614"/>
      <c r="AP97" s="614"/>
      <c r="AQ97" s="614"/>
      <c r="AR97" s="614"/>
      <c r="AS97" s="614"/>
      <c r="AT97" s="614"/>
      <c r="AU97" s="614"/>
      <c r="AV97" s="614"/>
      <c r="AW97" s="614"/>
      <c r="AX97" s="614"/>
      <c r="AY97" s="614"/>
      <c r="AZ97" s="614"/>
      <c r="BA97" s="614"/>
      <c r="BB97" s="614"/>
      <c r="BC97" s="614"/>
      <c r="BD97" s="614"/>
      <c r="BE97" s="614"/>
      <c r="BF97" s="614"/>
      <c r="BG97" s="614"/>
      <c r="BH97" s="614"/>
      <c r="BI97" s="614"/>
      <c r="BJ97" s="614"/>
      <c r="BK97" s="614"/>
      <c r="BL97" s="614"/>
      <c r="BM97" s="614"/>
      <c r="BN97" s="614"/>
      <c r="BO97" s="614"/>
      <c r="BP97" s="614"/>
      <c r="BQ97" s="614"/>
      <c r="BR97" s="614"/>
      <c r="BS97" s="614"/>
      <c r="BT97" s="614"/>
      <c r="BU97" s="614"/>
      <c r="BV97" s="614"/>
      <c r="BW97" s="614"/>
      <c r="BX97" s="615" t="s">
        <v>360</v>
      </c>
      <c r="BY97" s="616"/>
      <c r="BZ97" s="616"/>
      <c r="CA97" s="616"/>
      <c r="CB97" s="616"/>
      <c r="CC97" s="616"/>
      <c r="CD97" s="616"/>
      <c r="CE97" s="617"/>
      <c r="CF97" s="618" t="s">
        <v>250</v>
      </c>
      <c r="CG97" s="616"/>
      <c r="CH97" s="616"/>
      <c r="CI97" s="616"/>
      <c r="CJ97" s="616"/>
      <c r="CK97" s="616"/>
      <c r="CL97" s="616"/>
      <c r="CM97" s="616"/>
      <c r="CN97" s="616"/>
      <c r="CO97" s="616"/>
      <c r="CP97" s="616"/>
      <c r="CQ97" s="616"/>
      <c r="CR97" s="617"/>
      <c r="CS97" s="669"/>
      <c r="CT97" s="670"/>
      <c r="CU97" s="670"/>
      <c r="CV97" s="670"/>
      <c r="CW97" s="670"/>
      <c r="CX97" s="670"/>
      <c r="CY97" s="670"/>
      <c r="CZ97" s="670"/>
      <c r="DA97" s="670"/>
      <c r="DB97" s="670"/>
      <c r="DC97" s="670"/>
      <c r="DD97" s="670"/>
      <c r="DE97" s="671"/>
      <c r="DF97" s="669"/>
      <c r="DG97" s="670"/>
      <c r="DH97" s="670"/>
      <c r="DI97" s="670"/>
      <c r="DJ97" s="670"/>
      <c r="DK97" s="670"/>
      <c r="DL97" s="670"/>
      <c r="DM97" s="670"/>
      <c r="DN97" s="670"/>
      <c r="DO97" s="670"/>
      <c r="DP97" s="670"/>
      <c r="DQ97" s="670"/>
      <c r="DR97" s="671"/>
      <c r="DS97" s="669"/>
      <c r="DT97" s="670"/>
      <c r="DU97" s="670"/>
      <c r="DV97" s="670"/>
      <c r="DW97" s="670"/>
      <c r="DX97" s="670"/>
      <c r="DY97" s="670"/>
      <c r="DZ97" s="670"/>
      <c r="EA97" s="670"/>
      <c r="EB97" s="670"/>
      <c r="EC97" s="670"/>
      <c r="ED97" s="670"/>
      <c r="EE97" s="671"/>
      <c r="EF97" s="669"/>
      <c r="EG97" s="670"/>
      <c r="EH97" s="670"/>
      <c r="EI97" s="670"/>
      <c r="EJ97" s="670"/>
      <c r="EK97" s="670"/>
      <c r="EL97" s="670"/>
      <c r="EM97" s="670"/>
      <c r="EN97" s="670"/>
      <c r="EO97" s="670"/>
      <c r="EP97" s="670"/>
      <c r="EQ97" s="670"/>
      <c r="ER97" s="671"/>
      <c r="ES97" s="626"/>
      <c r="ET97" s="627"/>
      <c r="EU97" s="627"/>
      <c r="EV97" s="627"/>
      <c r="EW97" s="627"/>
      <c r="EX97" s="627"/>
      <c r="EY97" s="627"/>
      <c r="EZ97" s="627"/>
      <c r="FA97" s="627"/>
      <c r="FB97" s="627"/>
      <c r="FC97" s="627"/>
      <c r="FD97" s="627"/>
      <c r="FE97" s="628"/>
    </row>
    <row r="98" spans="1:163" x14ac:dyDescent="0.2">
      <c r="A98" s="613" t="s">
        <v>370</v>
      </c>
      <c r="B98" s="614"/>
      <c r="C98" s="614"/>
      <c r="D98" s="614"/>
      <c r="E98" s="614"/>
      <c r="F98" s="614"/>
      <c r="G98" s="614"/>
      <c r="H98" s="614"/>
      <c r="I98" s="614"/>
      <c r="J98" s="614"/>
      <c r="K98" s="614"/>
      <c r="L98" s="614"/>
      <c r="M98" s="614"/>
      <c r="N98" s="614"/>
      <c r="O98" s="614"/>
      <c r="P98" s="614"/>
      <c r="Q98" s="614"/>
      <c r="R98" s="614"/>
      <c r="S98" s="614"/>
      <c r="T98" s="614"/>
      <c r="U98" s="614"/>
      <c r="V98" s="614"/>
      <c r="W98" s="614"/>
      <c r="X98" s="614"/>
      <c r="Y98" s="614"/>
      <c r="Z98" s="614"/>
      <c r="AA98" s="614"/>
      <c r="AB98" s="614"/>
      <c r="AC98" s="614"/>
      <c r="AD98" s="614"/>
      <c r="AE98" s="614"/>
      <c r="AF98" s="614"/>
      <c r="AG98" s="614"/>
      <c r="AH98" s="614"/>
      <c r="AI98" s="614"/>
      <c r="AJ98" s="614"/>
      <c r="AK98" s="614"/>
      <c r="AL98" s="614"/>
      <c r="AM98" s="614"/>
      <c r="AN98" s="614"/>
      <c r="AO98" s="614"/>
      <c r="AP98" s="614"/>
      <c r="AQ98" s="614"/>
      <c r="AR98" s="614"/>
      <c r="AS98" s="614"/>
      <c r="AT98" s="614"/>
      <c r="AU98" s="614"/>
      <c r="AV98" s="614"/>
      <c r="AW98" s="614"/>
      <c r="AX98" s="614"/>
      <c r="AY98" s="614"/>
      <c r="AZ98" s="614"/>
      <c r="BA98" s="614"/>
      <c r="BB98" s="614"/>
      <c r="BC98" s="614"/>
      <c r="BD98" s="614"/>
      <c r="BE98" s="614"/>
      <c r="BF98" s="614"/>
      <c r="BG98" s="614"/>
      <c r="BH98" s="614"/>
      <c r="BI98" s="614"/>
      <c r="BJ98" s="614"/>
      <c r="BK98" s="614"/>
      <c r="BL98" s="614"/>
      <c r="BM98" s="614"/>
      <c r="BN98" s="614"/>
      <c r="BO98" s="614"/>
      <c r="BP98" s="614"/>
      <c r="BQ98" s="614"/>
      <c r="BR98" s="614"/>
      <c r="BS98" s="614"/>
      <c r="BT98" s="614"/>
      <c r="BU98" s="614"/>
      <c r="BV98" s="614"/>
      <c r="BW98" s="614"/>
      <c r="BX98" s="615" t="s">
        <v>361</v>
      </c>
      <c r="BY98" s="616"/>
      <c r="BZ98" s="616"/>
      <c r="CA98" s="616"/>
      <c r="CB98" s="616"/>
      <c r="CC98" s="616"/>
      <c r="CD98" s="616"/>
      <c r="CE98" s="617"/>
      <c r="CF98" s="618" t="s">
        <v>251</v>
      </c>
      <c r="CG98" s="616"/>
      <c r="CH98" s="616"/>
      <c r="CI98" s="616"/>
      <c r="CJ98" s="616"/>
      <c r="CK98" s="616"/>
      <c r="CL98" s="616"/>
      <c r="CM98" s="616"/>
      <c r="CN98" s="616"/>
      <c r="CO98" s="616"/>
      <c r="CP98" s="616"/>
      <c r="CQ98" s="616"/>
      <c r="CR98" s="617"/>
      <c r="CS98" s="669"/>
      <c r="CT98" s="670"/>
      <c r="CU98" s="670"/>
      <c r="CV98" s="670"/>
      <c r="CW98" s="670"/>
      <c r="CX98" s="670"/>
      <c r="CY98" s="670"/>
      <c r="CZ98" s="670"/>
      <c r="DA98" s="670"/>
      <c r="DB98" s="670"/>
      <c r="DC98" s="670"/>
      <c r="DD98" s="670"/>
      <c r="DE98" s="671"/>
      <c r="DF98" s="669"/>
      <c r="DG98" s="670"/>
      <c r="DH98" s="670"/>
      <c r="DI98" s="670"/>
      <c r="DJ98" s="670"/>
      <c r="DK98" s="670"/>
      <c r="DL98" s="670"/>
      <c r="DM98" s="670"/>
      <c r="DN98" s="670"/>
      <c r="DO98" s="670"/>
      <c r="DP98" s="670"/>
      <c r="DQ98" s="670"/>
      <c r="DR98" s="671"/>
      <c r="DS98" s="669"/>
      <c r="DT98" s="670"/>
      <c r="DU98" s="670"/>
      <c r="DV98" s="670"/>
      <c r="DW98" s="670"/>
      <c r="DX98" s="670"/>
      <c r="DY98" s="670"/>
      <c r="DZ98" s="670"/>
      <c r="EA98" s="670"/>
      <c r="EB98" s="670"/>
      <c r="EC98" s="670"/>
      <c r="ED98" s="670"/>
      <c r="EE98" s="671"/>
      <c r="EF98" s="669"/>
      <c r="EG98" s="670"/>
      <c r="EH98" s="670"/>
      <c r="EI98" s="670"/>
      <c r="EJ98" s="670"/>
      <c r="EK98" s="670"/>
      <c r="EL98" s="670"/>
      <c r="EM98" s="670"/>
      <c r="EN98" s="670"/>
      <c r="EO98" s="670"/>
      <c r="EP98" s="670"/>
      <c r="EQ98" s="670"/>
      <c r="ER98" s="671"/>
      <c r="ES98" s="626"/>
      <c r="ET98" s="627"/>
      <c r="EU98" s="627"/>
      <c r="EV98" s="627"/>
      <c r="EW98" s="627"/>
      <c r="EX98" s="627"/>
      <c r="EY98" s="627"/>
      <c r="EZ98" s="627"/>
      <c r="FA98" s="627"/>
      <c r="FB98" s="627"/>
      <c r="FC98" s="627"/>
      <c r="FD98" s="627"/>
      <c r="FE98" s="628"/>
    </row>
    <row r="99" spans="1:163" ht="12" thickBot="1" x14ac:dyDescent="0.25">
      <c r="A99" s="613" t="s">
        <v>252</v>
      </c>
      <c r="B99" s="614"/>
      <c r="C99" s="614"/>
      <c r="D99" s="614"/>
      <c r="E99" s="614"/>
      <c r="F99" s="614"/>
      <c r="G99" s="614"/>
      <c r="H99" s="614"/>
      <c r="I99" s="614"/>
      <c r="J99" s="614"/>
      <c r="K99" s="614"/>
      <c r="L99" s="614"/>
      <c r="M99" s="614"/>
      <c r="N99" s="614"/>
      <c r="O99" s="614"/>
      <c r="P99" s="614"/>
      <c r="Q99" s="614"/>
      <c r="R99" s="614"/>
      <c r="S99" s="614"/>
      <c r="T99" s="614"/>
      <c r="U99" s="614"/>
      <c r="V99" s="614"/>
      <c r="W99" s="614"/>
      <c r="X99" s="614"/>
      <c r="Y99" s="614"/>
      <c r="Z99" s="614"/>
      <c r="AA99" s="614"/>
      <c r="AB99" s="614"/>
      <c r="AC99" s="614"/>
      <c r="AD99" s="614"/>
      <c r="AE99" s="614"/>
      <c r="AF99" s="614"/>
      <c r="AG99" s="614"/>
      <c r="AH99" s="614"/>
      <c r="AI99" s="614"/>
      <c r="AJ99" s="614"/>
      <c r="AK99" s="614"/>
      <c r="AL99" s="614"/>
      <c r="AM99" s="614"/>
      <c r="AN99" s="614"/>
      <c r="AO99" s="614"/>
      <c r="AP99" s="614"/>
      <c r="AQ99" s="614"/>
      <c r="AR99" s="614"/>
      <c r="AS99" s="614"/>
      <c r="AT99" s="614"/>
      <c r="AU99" s="614"/>
      <c r="AV99" s="614"/>
      <c r="AW99" s="614"/>
      <c r="AX99" s="614"/>
      <c r="AY99" s="614"/>
      <c r="AZ99" s="614"/>
      <c r="BA99" s="614"/>
      <c r="BB99" s="614"/>
      <c r="BC99" s="614"/>
      <c r="BD99" s="614"/>
      <c r="BE99" s="614"/>
      <c r="BF99" s="614"/>
      <c r="BG99" s="614"/>
      <c r="BH99" s="614"/>
      <c r="BI99" s="614"/>
      <c r="BJ99" s="614"/>
      <c r="BK99" s="614"/>
      <c r="BL99" s="614"/>
      <c r="BM99" s="614"/>
      <c r="BN99" s="614"/>
      <c r="BO99" s="614"/>
      <c r="BP99" s="614"/>
      <c r="BQ99" s="614"/>
      <c r="BR99" s="614"/>
      <c r="BS99" s="614"/>
      <c r="BT99" s="614"/>
      <c r="BU99" s="614"/>
      <c r="BV99" s="614"/>
      <c r="BW99" s="614"/>
      <c r="BX99" s="615" t="s">
        <v>362</v>
      </c>
      <c r="BY99" s="616"/>
      <c r="BZ99" s="616"/>
      <c r="CA99" s="616"/>
      <c r="CB99" s="616"/>
      <c r="CC99" s="616"/>
      <c r="CD99" s="616"/>
      <c r="CE99" s="617"/>
      <c r="CF99" s="605" t="s">
        <v>253</v>
      </c>
      <c r="CG99" s="543"/>
      <c r="CH99" s="543"/>
      <c r="CI99" s="543"/>
      <c r="CJ99" s="543"/>
      <c r="CK99" s="543"/>
      <c r="CL99" s="543"/>
      <c r="CM99" s="543"/>
      <c r="CN99" s="543"/>
      <c r="CO99" s="543"/>
      <c r="CP99" s="543"/>
      <c r="CQ99" s="543"/>
      <c r="CR99" s="544"/>
      <c r="CS99" s="674"/>
      <c r="CT99" s="675"/>
      <c r="CU99" s="675"/>
      <c r="CV99" s="675"/>
      <c r="CW99" s="675"/>
      <c r="CX99" s="675"/>
      <c r="CY99" s="675"/>
      <c r="CZ99" s="675"/>
      <c r="DA99" s="675"/>
      <c r="DB99" s="675"/>
      <c r="DC99" s="675"/>
      <c r="DD99" s="675"/>
      <c r="DE99" s="676"/>
      <c r="DF99" s="674"/>
      <c r="DG99" s="675"/>
      <c r="DH99" s="675"/>
      <c r="DI99" s="675"/>
      <c r="DJ99" s="675"/>
      <c r="DK99" s="675"/>
      <c r="DL99" s="675"/>
      <c r="DM99" s="675"/>
      <c r="DN99" s="675"/>
      <c r="DO99" s="675"/>
      <c r="DP99" s="675"/>
      <c r="DQ99" s="675"/>
      <c r="DR99" s="676"/>
      <c r="DS99" s="674"/>
      <c r="DT99" s="675"/>
      <c r="DU99" s="675"/>
      <c r="DV99" s="675"/>
      <c r="DW99" s="675"/>
      <c r="DX99" s="675"/>
      <c r="DY99" s="675"/>
      <c r="DZ99" s="675"/>
      <c r="EA99" s="675"/>
      <c r="EB99" s="675"/>
      <c r="EC99" s="675"/>
      <c r="ED99" s="675"/>
      <c r="EE99" s="676"/>
      <c r="EF99" s="674"/>
      <c r="EG99" s="675"/>
      <c r="EH99" s="675"/>
      <c r="EI99" s="675"/>
      <c r="EJ99" s="675"/>
      <c r="EK99" s="675"/>
      <c r="EL99" s="675"/>
      <c r="EM99" s="675"/>
      <c r="EN99" s="675"/>
      <c r="EO99" s="675"/>
      <c r="EP99" s="675"/>
      <c r="EQ99" s="675"/>
      <c r="ER99" s="676"/>
      <c r="ES99" s="548"/>
      <c r="ET99" s="549"/>
      <c r="EU99" s="549"/>
      <c r="EV99" s="549"/>
      <c r="EW99" s="549"/>
      <c r="EX99" s="549"/>
      <c r="EY99" s="549"/>
      <c r="EZ99" s="549"/>
      <c r="FA99" s="549"/>
      <c r="FB99" s="549"/>
      <c r="FC99" s="549"/>
      <c r="FD99" s="549"/>
      <c r="FE99" s="550"/>
    </row>
    <row r="100" spans="1:163" ht="12" thickBot="1" x14ac:dyDescent="0.25">
      <c r="A100" s="694" t="s">
        <v>254</v>
      </c>
      <c r="B100" s="694"/>
      <c r="C100" s="694"/>
      <c r="D100" s="694"/>
      <c r="E100" s="694"/>
      <c r="F100" s="694"/>
      <c r="G100" s="694"/>
      <c r="H100" s="694"/>
      <c r="I100" s="694"/>
      <c r="J100" s="694"/>
      <c r="K100" s="694"/>
      <c r="L100" s="694"/>
      <c r="M100" s="694"/>
      <c r="N100" s="694"/>
      <c r="O100" s="694"/>
      <c r="P100" s="694"/>
      <c r="Q100" s="694"/>
      <c r="R100" s="694"/>
      <c r="S100" s="694"/>
      <c r="T100" s="694"/>
      <c r="U100" s="694"/>
      <c r="V100" s="694"/>
      <c r="W100" s="694"/>
      <c r="X100" s="694"/>
      <c r="Y100" s="694"/>
      <c r="Z100" s="694"/>
      <c r="AA100" s="694"/>
      <c r="AB100" s="694"/>
      <c r="AC100" s="694"/>
      <c r="AD100" s="694"/>
      <c r="AE100" s="694"/>
      <c r="AF100" s="694"/>
      <c r="AG100" s="694"/>
      <c r="AH100" s="694"/>
      <c r="AI100" s="694"/>
      <c r="AJ100" s="694"/>
      <c r="AK100" s="694"/>
      <c r="AL100" s="694"/>
      <c r="AM100" s="694"/>
      <c r="AN100" s="694"/>
      <c r="AO100" s="694"/>
      <c r="AP100" s="694"/>
      <c r="AQ100" s="694"/>
      <c r="AR100" s="694"/>
      <c r="AS100" s="694"/>
      <c r="AT100" s="694"/>
      <c r="AU100" s="694"/>
      <c r="AV100" s="694"/>
      <c r="AW100" s="694"/>
      <c r="AX100" s="694"/>
      <c r="AY100" s="694"/>
      <c r="AZ100" s="694"/>
      <c r="BA100" s="694"/>
      <c r="BB100" s="694"/>
      <c r="BC100" s="694"/>
      <c r="BD100" s="694"/>
      <c r="BE100" s="694"/>
      <c r="BF100" s="694"/>
      <c r="BG100" s="694"/>
      <c r="BH100" s="694"/>
      <c r="BI100" s="694"/>
      <c r="BJ100" s="694"/>
      <c r="BK100" s="694"/>
      <c r="BL100" s="694"/>
      <c r="BM100" s="694"/>
      <c r="BN100" s="694"/>
      <c r="BO100" s="694"/>
      <c r="BP100" s="694"/>
      <c r="BQ100" s="694"/>
      <c r="BR100" s="694"/>
      <c r="BS100" s="694"/>
      <c r="BT100" s="694"/>
      <c r="BU100" s="694"/>
      <c r="BV100" s="694"/>
      <c r="BW100" s="694"/>
      <c r="BX100" s="573" t="s">
        <v>255</v>
      </c>
      <c r="BY100" s="574"/>
      <c r="BZ100" s="574"/>
      <c r="CA100" s="574"/>
      <c r="CB100" s="574"/>
      <c r="CC100" s="574"/>
      <c r="CD100" s="574"/>
      <c r="CE100" s="575"/>
      <c r="CF100" s="576" t="s">
        <v>256</v>
      </c>
      <c r="CG100" s="574"/>
      <c r="CH100" s="574"/>
      <c r="CI100" s="574"/>
      <c r="CJ100" s="574"/>
      <c r="CK100" s="574"/>
      <c r="CL100" s="574"/>
      <c r="CM100" s="574"/>
      <c r="CN100" s="574"/>
      <c r="CO100" s="574"/>
      <c r="CP100" s="574"/>
      <c r="CQ100" s="574"/>
      <c r="CR100" s="575"/>
      <c r="CS100" s="577"/>
      <c r="CT100" s="578"/>
      <c r="CU100" s="578"/>
      <c r="CV100" s="578"/>
      <c r="CW100" s="578"/>
      <c r="CX100" s="578"/>
      <c r="CY100" s="578"/>
      <c r="CZ100" s="578"/>
      <c r="DA100" s="578"/>
      <c r="DB100" s="578"/>
      <c r="DC100" s="578"/>
      <c r="DD100" s="578"/>
      <c r="DE100" s="579"/>
      <c r="DF100" s="551">
        <f>DF101</f>
        <v>0</v>
      </c>
      <c r="DG100" s="552"/>
      <c r="DH100" s="552"/>
      <c r="DI100" s="552"/>
      <c r="DJ100" s="552"/>
      <c r="DK100" s="552"/>
      <c r="DL100" s="552"/>
      <c r="DM100" s="552"/>
      <c r="DN100" s="552"/>
      <c r="DO100" s="552"/>
      <c r="DP100" s="552"/>
      <c r="DQ100" s="552"/>
      <c r="DR100" s="553"/>
      <c r="DS100" s="551">
        <f t="shared" ref="DS100" si="12">DS101</f>
        <v>0</v>
      </c>
      <c r="DT100" s="552"/>
      <c r="DU100" s="552"/>
      <c r="DV100" s="552"/>
      <c r="DW100" s="552"/>
      <c r="DX100" s="552"/>
      <c r="DY100" s="552"/>
      <c r="DZ100" s="552"/>
      <c r="EA100" s="552"/>
      <c r="EB100" s="552"/>
      <c r="EC100" s="552"/>
      <c r="ED100" s="552"/>
      <c r="EE100" s="553"/>
      <c r="EF100" s="551">
        <f t="shared" ref="EF100" si="13">EF101</f>
        <v>0</v>
      </c>
      <c r="EG100" s="552"/>
      <c r="EH100" s="552"/>
      <c r="EI100" s="552"/>
      <c r="EJ100" s="552"/>
      <c r="EK100" s="552"/>
      <c r="EL100" s="552"/>
      <c r="EM100" s="552"/>
      <c r="EN100" s="552"/>
      <c r="EO100" s="552"/>
      <c r="EP100" s="552"/>
      <c r="EQ100" s="552"/>
      <c r="ER100" s="553"/>
      <c r="ES100" s="554" t="s">
        <v>115</v>
      </c>
      <c r="ET100" s="555"/>
      <c r="EU100" s="555"/>
      <c r="EV100" s="555"/>
      <c r="EW100" s="555"/>
      <c r="EX100" s="555"/>
      <c r="EY100" s="555"/>
      <c r="EZ100" s="555"/>
      <c r="FA100" s="555"/>
      <c r="FB100" s="555"/>
      <c r="FC100" s="555"/>
      <c r="FD100" s="555"/>
      <c r="FE100" s="556"/>
    </row>
    <row r="101" spans="1:163" x14ac:dyDescent="0.2">
      <c r="A101" s="613" t="s">
        <v>611</v>
      </c>
      <c r="B101" s="614"/>
      <c r="C101" s="614"/>
      <c r="D101" s="614"/>
      <c r="E101" s="614"/>
      <c r="F101" s="614"/>
      <c r="G101" s="614"/>
      <c r="H101" s="614"/>
      <c r="I101" s="614"/>
      <c r="J101" s="614"/>
      <c r="K101" s="614"/>
      <c r="L101" s="614"/>
      <c r="M101" s="614"/>
      <c r="N101" s="614"/>
      <c r="O101" s="614"/>
      <c r="P101" s="614"/>
      <c r="Q101" s="614"/>
      <c r="R101" s="614"/>
      <c r="S101" s="614"/>
      <c r="T101" s="614"/>
      <c r="U101" s="614"/>
      <c r="V101" s="614"/>
      <c r="W101" s="614"/>
      <c r="X101" s="614"/>
      <c r="Y101" s="614"/>
      <c r="Z101" s="614"/>
      <c r="AA101" s="614"/>
      <c r="AB101" s="614"/>
      <c r="AC101" s="614"/>
      <c r="AD101" s="614"/>
      <c r="AE101" s="614"/>
      <c r="AF101" s="614"/>
      <c r="AG101" s="614"/>
      <c r="AH101" s="614"/>
      <c r="AI101" s="614"/>
      <c r="AJ101" s="614"/>
      <c r="AK101" s="614"/>
      <c r="AL101" s="614"/>
      <c r="AM101" s="614"/>
      <c r="AN101" s="614"/>
      <c r="AO101" s="614"/>
      <c r="AP101" s="614"/>
      <c r="AQ101" s="614"/>
      <c r="AR101" s="614"/>
      <c r="AS101" s="614"/>
      <c r="AT101" s="614"/>
      <c r="AU101" s="614"/>
      <c r="AV101" s="614"/>
      <c r="AW101" s="614"/>
      <c r="AX101" s="614"/>
      <c r="AY101" s="614"/>
      <c r="AZ101" s="614"/>
      <c r="BA101" s="614"/>
      <c r="BB101" s="614"/>
      <c r="BC101" s="614"/>
      <c r="BD101" s="614"/>
      <c r="BE101" s="614"/>
      <c r="BF101" s="614"/>
      <c r="BG101" s="614"/>
      <c r="BH101" s="614"/>
      <c r="BI101" s="614"/>
      <c r="BJ101" s="614"/>
      <c r="BK101" s="614"/>
      <c r="BL101" s="614"/>
      <c r="BM101" s="614"/>
      <c r="BN101" s="614"/>
      <c r="BO101" s="614"/>
      <c r="BP101" s="614"/>
      <c r="BQ101" s="614"/>
      <c r="BR101" s="614"/>
      <c r="BS101" s="614"/>
      <c r="BT101" s="614"/>
      <c r="BU101" s="614"/>
      <c r="BV101" s="614"/>
      <c r="BW101" s="614"/>
      <c r="BX101" s="559" t="s">
        <v>258</v>
      </c>
      <c r="BY101" s="560"/>
      <c r="BZ101" s="560"/>
      <c r="CA101" s="560"/>
      <c r="CB101" s="560"/>
      <c r="CC101" s="560"/>
      <c r="CD101" s="560"/>
      <c r="CE101" s="561"/>
      <c r="CF101" s="562" t="s">
        <v>115</v>
      </c>
      <c r="CG101" s="560"/>
      <c r="CH101" s="560"/>
      <c r="CI101" s="560"/>
      <c r="CJ101" s="560"/>
      <c r="CK101" s="560"/>
      <c r="CL101" s="560"/>
      <c r="CM101" s="560"/>
      <c r="CN101" s="560"/>
      <c r="CO101" s="560"/>
      <c r="CP101" s="560"/>
      <c r="CQ101" s="560"/>
      <c r="CR101" s="561"/>
      <c r="CS101" s="726" t="s">
        <v>369</v>
      </c>
      <c r="CT101" s="727"/>
      <c r="CU101" s="727"/>
      <c r="CV101" s="727"/>
      <c r="CW101" s="727"/>
      <c r="CX101" s="727"/>
      <c r="CY101" s="727"/>
      <c r="CZ101" s="727"/>
      <c r="DA101" s="727"/>
      <c r="DB101" s="727"/>
      <c r="DC101" s="727"/>
      <c r="DD101" s="727"/>
      <c r="DE101" s="728"/>
      <c r="DF101" s="663"/>
      <c r="DG101" s="664"/>
      <c r="DH101" s="664"/>
      <c r="DI101" s="664"/>
      <c r="DJ101" s="664"/>
      <c r="DK101" s="664"/>
      <c r="DL101" s="664"/>
      <c r="DM101" s="664"/>
      <c r="DN101" s="664"/>
      <c r="DO101" s="664"/>
      <c r="DP101" s="664"/>
      <c r="DQ101" s="664"/>
      <c r="DR101" s="665"/>
      <c r="DS101" s="663">
        <v>0</v>
      </c>
      <c r="DT101" s="664"/>
      <c r="DU101" s="664"/>
      <c r="DV101" s="664"/>
      <c r="DW101" s="664"/>
      <c r="DX101" s="664"/>
      <c r="DY101" s="664"/>
      <c r="DZ101" s="664"/>
      <c r="EA101" s="664"/>
      <c r="EB101" s="664"/>
      <c r="EC101" s="664"/>
      <c r="ED101" s="664"/>
      <c r="EE101" s="665"/>
      <c r="EF101" s="663">
        <v>0</v>
      </c>
      <c r="EG101" s="664"/>
      <c r="EH101" s="664"/>
      <c r="EI101" s="664"/>
      <c r="EJ101" s="664"/>
      <c r="EK101" s="664"/>
      <c r="EL101" s="664"/>
      <c r="EM101" s="664"/>
      <c r="EN101" s="664"/>
      <c r="EO101" s="664"/>
      <c r="EP101" s="664"/>
      <c r="EQ101" s="664"/>
      <c r="ER101" s="665"/>
      <c r="ES101" s="729" t="s">
        <v>115</v>
      </c>
      <c r="ET101" s="730"/>
      <c r="EU101" s="730"/>
      <c r="EV101" s="730"/>
      <c r="EW101" s="730"/>
      <c r="EX101" s="730"/>
      <c r="EY101" s="730"/>
      <c r="EZ101" s="730"/>
      <c r="FA101" s="730"/>
      <c r="FB101" s="730"/>
      <c r="FC101" s="730"/>
      <c r="FD101" s="730"/>
      <c r="FE101" s="731"/>
    </row>
    <row r="102" spans="1:163" x14ac:dyDescent="0.2">
      <c r="A102" s="613" t="s">
        <v>259</v>
      </c>
      <c r="B102" s="614"/>
      <c r="C102" s="614"/>
      <c r="D102" s="614"/>
      <c r="E102" s="614"/>
      <c r="F102" s="614"/>
      <c r="G102" s="614"/>
      <c r="H102" s="614"/>
      <c r="I102" s="614"/>
      <c r="J102" s="614"/>
      <c r="K102" s="614"/>
      <c r="L102" s="614"/>
      <c r="M102" s="614"/>
      <c r="N102" s="614"/>
      <c r="O102" s="614"/>
      <c r="P102" s="614"/>
      <c r="Q102" s="614"/>
      <c r="R102" s="614"/>
      <c r="S102" s="614"/>
      <c r="T102" s="614"/>
      <c r="U102" s="614"/>
      <c r="V102" s="614"/>
      <c r="W102" s="614"/>
      <c r="X102" s="614"/>
      <c r="Y102" s="614"/>
      <c r="Z102" s="614"/>
      <c r="AA102" s="614"/>
      <c r="AB102" s="614"/>
      <c r="AC102" s="614"/>
      <c r="AD102" s="614"/>
      <c r="AE102" s="614"/>
      <c r="AF102" s="614"/>
      <c r="AG102" s="614"/>
      <c r="AH102" s="614"/>
      <c r="AI102" s="614"/>
      <c r="AJ102" s="614"/>
      <c r="AK102" s="614"/>
      <c r="AL102" s="614"/>
      <c r="AM102" s="614"/>
      <c r="AN102" s="614"/>
      <c r="AO102" s="614"/>
      <c r="AP102" s="614"/>
      <c r="AQ102" s="614"/>
      <c r="AR102" s="614"/>
      <c r="AS102" s="614"/>
      <c r="AT102" s="614"/>
      <c r="AU102" s="614"/>
      <c r="AV102" s="614"/>
      <c r="AW102" s="614"/>
      <c r="AX102" s="614"/>
      <c r="AY102" s="614"/>
      <c r="AZ102" s="614"/>
      <c r="BA102" s="614"/>
      <c r="BB102" s="614"/>
      <c r="BC102" s="614"/>
      <c r="BD102" s="614"/>
      <c r="BE102" s="614"/>
      <c r="BF102" s="614"/>
      <c r="BG102" s="614"/>
      <c r="BH102" s="614"/>
      <c r="BI102" s="614"/>
      <c r="BJ102" s="614"/>
      <c r="BK102" s="614"/>
      <c r="BL102" s="614"/>
      <c r="BM102" s="614"/>
      <c r="BN102" s="614"/>
      <c r="BO102" s="614"/>
      <c r="BP102" s="614"/>
      <c r="BQ102" s="614"/>
      <c r="BR102" s="614"/>
      <c r="BS102" s="614"/>
      <c r="BT102" s="614"/>
      <c r="BU102" s="614"/>
      <c r="BV102" s="614"/>
      <c r="BW102" s="614"/>
      <c r="BX102" s="615" t="s">
        <v>260</v>
      </c>
      <c r="BY102" s="616"/>
      <c r="BZ102" s="616"/>
      <c r="CA102" s="616"/>
      <c r="CB102" s="616"/>
      <c r="CC102" s="616"/>
      <c r="CD102" s="616"/>
      <c r="CE102" s="617"/>
      <c r="CF102" s="736" t="s">
        <v>115</v>
      </c>
      <c r="CG102" s="737"/>
      <c r="CH102" s="737"/>
      <c r="CI102" s="737"/>
      <c r="CJ102" s="737"/>
      <c r="CK102" s="737"/>
      <c r="CL102" s="737"/>
      <c r="CM102" s="737"/>
      <c r="CN102" s="737"/>
      <c r="CO102" s="737"/>
      <c r="CP102" s="737"/>
      <c r="CQ102" s="737"/>
      <c r="CR102" s="738"/>
      <c r="CS102" s="669"/>
      <c r="CT102" s="670"/>
      <c r="CU102" s="670"/>
      <c r="CV102" s="670"/>
      <c r="CW102" s="670"/>
      <c r="CX102" s="670"/>
      <c r="CY102" s="670"/>
      <c r="CZ102" s="670"/>
      <c r="DA102" s="670"/>
      <c r="DB102" s="670"/>
      <c r="DC102" s="670"/>
      <c r="DD102" s="670"/>
      <c r="DE102" s="671"/>
      <c r="DF102" s="669"/>
      <c r="DG102" s="670"/>
      <c r="DH102" s="670"/>
      <c r="DI102" s="670"/>
      <c r="DJ102" s="670"/>
      <c r="DK102" s="670"/>
      <c r="DL102" s="670"/>
      <c r="DM102" s="670"/>
      <c r="DN102" s="670"/>
      <c r="DO102" s="670"/>
      <c r="DP102" s="670"/>
      <c r="DQ102" s="670"/>
      <c r="DR102" s="671"/>
      <c r="DS102" s="669"/>
      <c r="DT102" s="670"/>
      <c r="DU102" s="670"/>
      <c r="DV102" s="670"/>
      <c r="DW102" s="670"/>
      <c r="DX102" s="670"/>
      <c r="DY102" s="670"/>
      <c r="DZ102" s="670"/>
      <c r="EA102" s="670"/>
      <c r="EB102" s="670"/>
      <c r="EC102" s="670"/>
      <c r="ED102" s="670"/>
      <c r="EE102" s="671"/>
      <c r="EF102" s="669"/>
      <c r="EG102" s="670"/>
      <c r="EH102" s="670"/>
      <c r="EI102" s="670"/>
      <c r="EJ102" s="670"/>
      <c r="EK102" s="670"/>
      <c r="EL102" s="670"/>
      <c r="EM102" s="670"/>
      <c r="EN102" s="670"/>
      <c r="EO102" s="670"/>
      <c r="EP102" s="670"/>
      <c r="EQ102" s="670"/>
      <c r="ER102" s="671"/>
      <c r="ES102" s="680" t="s">
        <v>115</v>
      </c>
      <c r="ET102" s="681"/>
      <c r="EU102" s="681"/>
      <c r="EV102" s="681"/>
      <c r="EW102" s="681"/>
      <c r="EX102" s="681"/>
      <c r="EY102" s="681"/>
      <c r="EZ102" s="681"/>
      <c r="FA102" s="681"/>
      <c r="FB102" s="681"/>
      <c r="FC102" s="681"/>
      <c r="FD102" s="681"/>
      <c r="FE102" s="682"/>
    </row>
    <row r="103" spans="1:163" ht="12" thickBot="1" x14ac:dyDescent="0.25">
      <c r="A103" s="613" t="s">
        <v>261</v>
      </c>
      <c r="B103" s="614"/>
      <c r="C103" s="614"/>
      <c r="D103" s="614"/>
      <c r="E103" s="614"/>
      <c r="F103" s="614"/>
      <c r="G103" s="614"/>
      <c r="H103" s="614"/>
      <c r="I103" s="614"/>
      <c r="J103" s="614"/>
      <c r="K103" s="614"/>
      <c r="L103" s="614"/>
      <c r="M103" s="614"/>
      <c r="N103" s="614"/>
      <c r="O103" s="614"/>
      <c r="P103" s="614"/>
      <c r="Q103" s="614"/>
      <c r="R103" s="614"/>
      <c r="S103" s="614"/>
      <c r="T103" s="614"/>
      <c r="U103" s="614"/>
      <c r="V103" s="614"/>
      <c r="W103" s="614"/>
      <c r="X103" s="614"/>
      <c r="Y103" s="614"/>
      <c r="Z103" s="614"/>
      <c r="AA103" s="614"/>
      <c r="AB103" s="614"/>
      <c r="AC103" s="614"/>
      <c r="AD103" s="614"/>
      <c r="AE103" s="614"/>
      <c r="AF103" s="614"/>
      <c r="AG103" s="614"/>
      <c r="AH103" s="614"/>
      <c r="AI103" s="614"/>
      <c r="AJ103" s="614"/>
      <c r="AK103" s="614"/>
      <c r="AL103" s="614"/>
      <c r="AM103" s="614"/>
      <c r="AN103" s="614"/>
      <c r="AO103" s="614"/>
      <c r="AP103" s="614"/>
      <c r="AQ103" s="614"/>
      <c r="AR103" s="614"/>
      <c r="AS103" s="614"/>
      <c r="AT103" s="614"/>
      <c r="AU103" s="614"/>
      <c r="AV103" s="614"/>
      <c r="AW103" s="614"/>
      <c r="AX103" s="614"/>
      <c r="AY103" s="614"/>
      <c r="AZ103" s="614"/>
      <c r="BA103" s="614"/>
      <c r="BB103" s="614"/>
      <c r="BC103" s="614"/>
      <c r="BD103" s="614"/>
      <c r="BE103" s="614"/>
      <c r="BF103" s="614"/>
      <c r="BG103" s="614"/>
      <c r="BH103" s="614"/>
      <c r="BI103" s="614"/>
      <c r="BJ103" s="614"/>
      <c r="BK103" s="614"/>
      <c r="BL103" s="614"/>
      <c r="BM103" s="614"/>
      <c r="BN103" s="614"/>
      <c r="BO103" s="614"/>
      <c r="BP103" s="614"/>
      <c r="BQ103" s="614"/>
      <c r="BR103" s="614"/>
      <c r="BS103" s="614"/>
      <c r="BT103" s="614"/>
      <c r="BU103" s="614"/>
      <c r="BV103" s="614"/>
      <c r="BW103" s="614"/>
      <c r="BX103" s="542" t="s">
        <v>262</v>
      </c>
      <c r="BY103" s="543"/>
      <c r="BZ103" s="543"/>
      <c r="CA103" s="543"/>
      <c r="CB103" s="543"/>
      <c r="CC103" s="543"/>
      <c r="CD103" s="543"/>
      <c r="CE103" s="544"/>
      <c r="CF103" s="733" t="s">
        <v>115</v>
      </c>
      <c r="CG103" s="734"/>
      <c r="CH103" s="734"/>
      <c r="CI103" s="734"/>
      <c r="CJ103" s="734"/>
      <c r="CK103" s="734"/>
      <c r="CL103" s="734"/>
      <c r="CM103" s="734"/>
      <c r="CN103" s="734"/>
      <c r="CO103" s="734"/>
      <c r="CP103" s="734"/>
      <c r="CQ103" s="734"/>
      <c r="CR103" s="735"/>
      <c r="CS103" s="674"/>
      <c r="CT103" s="675"/>
      <c r="CU103" s="675"/>
      <c r="CV103" s="675"/>
      <c r="CW103" s="675"/>
      <c r="CX103" s="675"/>
      <c r="CY103" s="675"/>
      <c r="CZ103" s="675"/>
      <c r="DA103" s="675"/>
      <c r="DB103" s="675"/>
      <c r="DC103" s="675"/>
      <c r="DD103" s="675"/>
      <c r="DE103" s="676"/>
      <c r="DF103" s="674"/>
      <c r="DG103" s="675"/>
      <c r="DH103" s="675"/>
      <c r="DI103" s="675"/>
      <c r="DJ103" s="675"/>
      <c r="DK103" s="675"/>
      <c r="DL103" s="675"/>
      <c r="DM103" s="675"/>
      <c r="DN103" s="675"/>
      <c r="DO103" s="675"/>
      <c r="DP103" s="675"/>
      <c r="DQ103" s="675"/>
      <c r="DR103" s="676"/>
      <c r="DS103" s="674"/>
      <c r="DT103" s="675"/>
      <c r="DU103" s="675"/>
      <c r="DV103" s="675"/>
      <c r="DW103" s="675"/>
      <c r="DX103" s="675"/>
      <c r="DY103" s="675"/>
      <c r="DZ103" s="675"/>
      <c r="EA103" s="675"/>
      <c r="EB103" s="675"/>
      <c r="EC103" s="675"/>
      <c r="ED103" s="675"/>
      <c r="EE103" s="676"/>
      <c r="EF103" s="674"/>
      <c r="EG103" s="675"/>
      <c r="EH103" s="675"/>
      <c r="EI103" s="675"/>
      <c r="EJ103" s="675"/>
      <c r="EK103" s="675"/>
      <c r="EL103" s="675"/>
      <c r="EM103" s="675"/>
      <c r="EN103" s="675"/>
      <c r="EO103" s="675"/>
      <c r="EP103" s="675"/>
      <c r="EQ103" s="675"/>
      <c r="ER103" s="676"/>
      <c r="ES103" s="739" t="s">
        <v>115</v>
      </c>
      <c r="ET103" s="740"/>
      <c r="EU103" s="740"/>
      <c r="EV103" s="740"/>
      <c r="EW103" s="740"/>
      <c r="EX103" s="740"/>
      <c r="EY103" s="740"/>
      <c r="EZ103" s="740"/>
      <c r="FA103" s="740"/>
      <c r="FB103" s="740"/>
      <c r="FC103" s="740"/>
      <c r="FD103" s="740"/>
      <c r="FE103" s="741"/>
    </row>
    <row r="104" spans="1:163" x14ac:dyDescent="0.2">
      <c r="A104" s="694" t="s">
        <v>263</v>
      </c>
      <c r="B104" s="694"/>
      <c r="C104" s="694"/>
      <c r="D104" s="694"/>
      <c r="E104" s="694"/>
      <c r="F104" s="694"/>
      <c r="G104" s="694"/>
      <c r="H104" s="694"/>
      <c r="I104" s="694"/>
      <c r="J104" s="694"/>
      <c r="K104" s="694"/>
      <c r="L104" s="694"/>
      <c r="M104" s="694"/>
      <c r="N104" s="694"/>
      <c r="O104" s="694"/>
      <c r="P104" s="694"/>
      <c r="Q104" s="694"/>
      <c r="R104" s="694"/>
      <c r="S104" s="694"/>
      <c r="T104" s="694"/>
      <c r="U104" s="694"/>
      <c r="V104" s="694"/>
      <c r="W104" s="694"/>
      <c r="X104" s="694"/>
      <c r="Y104" s="694"/>
      <c r="Z104" s="694"/>
      <c r="AA104" s="694"/>
      <c r="AB104" s="694"/>
      <c r="AC104" s="694"/>
      <c r="AD104" s="694"/>
      <c r="AE104" s="694"/>
      <c r="AF104" s="694"/>
      <c r="AG104" s="694"/>
      <c r="AH104" s="694"/>
      <c r="AI104" s="694"/>
      <c r="AJ104" s="694"/>
      <c r="AK104" s="694"/>
      <c r="AL104" s="694"/>
      <c r="AM104" s="694"/>
      <c r="AN104" s="694"/>
      <c r="AO104" s="694"/>
      <c r="AP104" s="694"/>
      <c r="AQ104" s="694"/>
      <c r="AR104" s="694"/>
      <c r="AS104" s="694"/>
      <c r="AT104" s="694"/>
      <c r="AU104" s="694"/>
      <c r="AV104" s="694"/>
      <c r="AW104" s="694"/>
      <c r="AX104" s="694"/>
      <c r="AY104" s="694"/>
      <c r="AZ104" s="694"/>
      <c r="BA104" s="694"/>
      <c r="BB104" s="694"/>
      <c r="BC104" s="694"/>
      <c r="BD104" s="694"/>
      <c r="BE104" s="694"/>
      <c r="BF104" s="694"/>
      <c r="BG104" s="694"/>
      <c r="BH104" s="694"/>
      <c r="BI104" s="694"/>
      <c r="BJ104" s="694"/>
      <c r="BK104" s="694"/>
      <c r="BL104" s="694"/>
      <c r="BM104" s="694"/>
      <c r="BN104" s="694"/>
      <c r="BO104" s="694"/>
      <c r="BP104" s="694"/>
      <c r="BQ104" s="694"/>
      <c r="BR104" s="694"/>
      <c r="BS104" s="694"/>
      <c r="BT104" s="694"/>
      <c r="BU104" s="694"/>
      <c r="BV104" s="694"/>
      <c r="BW104" s="694"/>
      <c r="BX104" s="742" t="s">
        <v>264</v>
      </c>
      <c r="BY104" s="743"/>
      <c r="BZ104" s="743"/>
      <c r="CA104" s="743"/>
      <c r="CB104" s="743"/>
      <c r="CC104" s="743"/>
      <c r="CD104" s="743"/>
      <c r="CE104" s="744"/>
      <c r="CF104" s="745" t="s">
        <v>115</v>
      </c>
      <c r="CG104" s="743"/>
      <c r="CH104" s="743"/>
      <c r="CI104" s="743"/>
      <c r="CJ104" s="743"/>
      <c r="CK104" s="743"/>
      <c r="CL104" s="743"/>
      <c r="CM104" s="743"/>
      <c r="CN104" s="743"/>
      <c r="CO104" s="743"/>
      <c r="CP104" s="743"/>
      <c r="CQ104" s="743"/>
      <c r="CR104" s="744"/>
      <c r="CS104" s="746"/>
      <c r="CT104" s="747"/>
      <c r="CU104" s="747"/>
      <c r="CV104" s="747"/>
      <c r="CW104" s="747"/>
      <c r="CX104" s="747"/>
      <c r="CY104" s="747"/>
      <c r="CZ104" s="747"/>
      <c r="DA104" s="747"/>
      <c r="DB104" s="747"/>
      <c r="DC104" s="747"/>
      <c r="DD104" s="747"/>
      <c r="DE104" s="748"/>
      <c r="DF104" s="749">
        <f>DF105</f>
        <v>0</v>
      </c>
      <c r="DG104" s="750"/>
      <c r="DH104" s="750"/>
      <c r="DI104" s="750"/>
      <c r="DJ104" s="750"/>
      <c r="DK104" s="750"/>
      <c r="DL104" s="750"/>
      <c r="DM104" s="750"/>
      <c r="DN104" s="750"/>
      <c r="DO104" s="750"/>
      <c r="DP104" s="750"/>
      <c r="DQ104" s="750"/>
      <c r="DR104" s="751"/>
      <c r="DS104" s="749">
        <f t="shared" ref="DS104" si="14">DS105</f>
        <v>0</v>
      </c>
      <c r="DT104" s="750"/>
      <c r="DU104" s="750"/>
      <c r="DV104" s="750"/>
      <c r="DW104" s="750"/>
      <c r="DX104" s="750"/>
      <c r="DY104" s="750"/>
      <c r="DZ104" s="750"/>
      <c r="EA104" s="750"/>
      <c r="EB104" s="750"/>
      <c r="EC104" s="750"/>
      <c r="ED104" s="750"/>
      <c r="EE104" s="751"/>
      <c r="EF104" s="749">
        <f t="shared" ref="EF104" si="15">EF105</f>
        <v>0</v>
      </c>
      <c r="EG104" s="750"/>
      <c r="EH104" s="750"/>
      <c r="EI104" s="750"/>
      <c r="EJ104" s="750"/>
      <c r="EK104" s="750"/>
      <c r="EL104" s="750"/>
      <c r="EM104" s="750"/>
      <c r="EN104" s="750"/>
      <c r="EO104" s="750"/>
      <c r="EP104" s="750"/>
      <c r="EQ104" s="750"/>
      <c r="ER104" s="751"/>
      <c r="ES104" s="753" t="s">
        <v>115</v>
      </c>
      <c r="ET104" s="754"/>
      <c r="EU104" s="754"/>
      <c r="EV104" s="754"/>
      <c r="EW104" s="754"/>
      <c r="EX104" s="754"/>
      <c r="EY104" s="754"/>
      <c r="EZ104" s="754"/>
      <c r="FA104" s="754"/>
      <c r="FB104" s="754"/>
      <c r="FC104" s="754"/>
      <c r="FD104" s="754"/>
      <c r="FE104" s="755"/>
    </row>
    <row r="105" spans="1:163" ht="12" thickBot="1" x14ac:dyDescent="0.25">
      <c r="A105" s="613" t="s">
        <v>265</v>
      </c>
      <c r="B105" s="614"/>
      <c r="C105" s="614"/>
      <c r="D105" s="614"/>
      <c r="E105" s="614"/>
      <c r="F105" s="614"/>
      <c r="G105" s="614"/>
      <c r="H105" s="614"/>
      <c r="I105" s="614"/>
      <c r="J105" s="614"/>
      <c r="K105" s="614"/>
      <c r="L105" s="614"/>
      <c r="M105" s="614"/>
      <c r="N105" s="614"/>
      <c r="O105" s="614"/>
      <c r="P105" s="614"/>
      <c r="Q105" s="614"/>
      <c r="R105" s="614"/>
      <c r="S105" s="614"/>
      <c r="T105" s="614"/>
      <c r="U105" s="614"/>
      <c r="V105" s="614"/>
      <c r="W105" s="614"/>
      <c r="X105" s="614"/>
      <c r="Y105" s="614"/>
      <c r="Z105" s="614"/>
      <c r="AA105" s="614"/>
      <c r="AB105" s="614"/>
      <c r="AC105" s="614"/>
      <c r="AD105" s="614"/>
      <c r="AE105" s="614"/>
      <c r="AF105" s="614"/>
      <c r="AG105" s="614"/>
      <c r="AH105" s="614"/>
      <c r="AI105" s="614"/>
      <c r="AJ105" s="614"/>
      <c r="AK105" s="614"/>
      <c r="AL105" s="614"/>
      <c r="AM105" s="614"/>
      <c r="AN105" s="614"/>
      <c r="AO105" s="614"/>
      <c r="AP105" s="614"/>
      <c r="AQ105" s="614"/>
      <c r="AR105" s="614"/>
      <c r="AS105" s="614"/>
      <c r="AT105" s="614"/>
      <c r="AU105" s="614"/>
      <c r="AV105" s="614"/>
      <c r="AW105" s="614"/>
      <c r="AX105" s="614"/>
      <c r="AY105" s="614"/>
      <c r="AZ105" s="614"/>
      <c r="BA105" s="614"/>
      <c r="BB105" s="614"/>
      <c r="BC105" s="614"/>
      <c r="BD105" s="614"/>
      <c r="BE105" s="614"/>
      <c r="BF105" s="614"/>
      <c r="BG105" s="614"/>
      <c r="BH105" s="614"/>
      <c r="BI105" s="614"/>
      <c r="BJ105" s="614"/>
      <c r="BK105" s="614"/>
      <c r="BL105" s="614"/>
      <c r="BM105" s="614"/>
      <c r="BN105" s="614"/>
      <c r="BO105" s="614"/>
      <c r="BP105" s="614"/>
      <c r="BQ105" s="614"/>
      <c r="BR105" s="614"/>
      <c r="BS105" s="614"/>
      <c r="BT105" s="614"/>
      <c r="BU105" s="614"/>
      <c r="BV105" s="614"/>
      <c r="BW105" s="614"/>
      <c r="BX105" s="756" t="s">
        <v>266</v>
      </c>
      <c r="BY105" s="757"/>
      <c r="BZ105" s="757"/>
      <c r="CA105" s="757"/>
      <c r="CB105" s="757"/>
      <c r="CC105" s="757"/>
      <c r="CD105" s="757"/>
      <c r="CE105" s="758"/>
      <c r="CF105" s="759" t="s">
        <v>267</v>
      </c>
      <c r="CG105" s="757"/>
      <c r="CH105" s="757"/>
      <c r="CI105" s="757"/>
      <c r="CJ105" s="757"/>
      <c r="CK105" s="757"/>
      <c r="CL105" s="757"/>
      <c r="CM105" s="757"/>
      <c r="CN105" s="757"/>
      <c r="CO105" s="757"/>
      <c r="CP105" s="757"/>
      <c r="CQ105" s="757"/>
      <c r="CR105" s="758"/>
      <c r="CS105" s="760" t="s">
        <v>369</v>
      </c>
      <c r="CT105" s="761"/>
      <c r="CU105" s="761"/>
      <c r="CV105" s="761"/>
      <c r="CW105" s="761"/>
      <c r="CX105" s="761"/>
      <c r="CY105" s="761"/>
      <c r="CZ105" s="761"/>
      <c r="DA105" s="761"/>
      <c r="DB105" s="761"/>
      <c r="DC105" s="761"/>
      <c r="DD105" s="761"/>
      <c r="DE105" s="762"/>
      <c r="DF105" s="763"/>
      <c r="DG105" s="764"/>
      <c r="DH105" s="764"/>
      <c r="DI105" s="764"/>
      <c r="DJ105" s="764"/>
      <c r="DK105" s="764"/>
      <c r="DL105" s="764"/>
      <c r="DM105" s="764"/>
      <c r="DN105" s="764"/>
      <c r="DO105" s="764"/>
      <c r="DP105" s="764"/>
      <c r="DQ105" s="764"/>
      <c r="DR105" s="765"/>
      <c r="DS105" s="766"/>
      <c r="DT105" s="767"/>
      <c r="DU105" s="767"/>
      <c r="DV105" s="767"/>
      <c r="DW105" s="767"/>
      <c r="DX105" s="767"/>
      <c r="DY105" s="767"/>
      <c r="DZ105" s="767"/>
      <c r="EA105" s="767"/>
      <c r="EB105" s="767"/>
      <c r="EC105" s="767"/>
      <c r="ED105" s="767"/>
      <c r="EE105" s="768"/>
      <c r="EF105" s="766"/>
      <c r="EG105" s="767"/>
      <c r="EH105" s="767"/>
      <c r="EI105" s="767"/>
      <c r="EJ105" s="767"/>
      <c r="EK105" s="767"/>
      <c r="EL105" s="767"/>
      <c r="EM105" s="767"/>
      <c r="EN105" s="767"/>
      <c r="EO105" s="767"/>
      <c r="EP105" s="767"/>
      <c r="EQ105" s="767"/>
      <c r="ER105" s="768"/>
      <c r="ES105" s="769" t="s">
        <v>115</v>
      </c>
      <c r="ET105" s="770"/>
      <c r="EU105" s="770"/>
      <c r="EV105" s="770"/>
      <c r="EW105" s="770"/>
      <c r="EX105" s="770"/>
      <c r="EY105" s="770"/>
      <c r="EZ105" s="770"/>
      <c r="FA105" s="770"/>
      <c r="FB105" s="770"/>
      <c r="FC105" s="770"/>
      <c r="FD105" s="770"/>
      <c r="FE105" s="771"/>
    </row>
    <row r="106" spans="1:163" s="342" customFormat="1" ht="10.5" x14ac:dyDescent="0.2">
      <c r="A106" s="89" t="s">
        <v>268</v>
      </c>
      <c r="FG106" s="111"/>
    </row>
    <row r="107" spans="1:163" s="342" customFormat="1" ht="10.5" x14ac:dyDescent="0.2">
      <c r="A107" s="89" t="s">
        <v>269</v>
      </c>
      <c r="FG107" s="111"/>
    </row>
    <row r="108" spans="1:163" s="342" customFormat="1" ht="10.5" x14ac:dyDescent="0.2">
      <c r="A108" s="89" t="s">
        <v>270</v>
      </c>
      <c r="FG108" s="111"/>
    </row>
    <row r="109" spans="1:163" s="342" customFormat="1" ht="10.5" x14ac:dyDescent="0.2">
      <c r="A109" s="89" t="s">
        <v>271</v>
      </c>
      <c r="FG109" s="111"/>
    </row>
    <row r="110" spans="1:163" s="342" customFormat="1" ht="10.5" x14ac:dyDescent="0.2">
      <c r="A110" s="89" t="s">
        <v>272</v>
      </c>
      <c r="FG110" s="111"/>
    </row>
    <row r="111" spans="1:163" s="342" customFormat="1" ht="10.5" x14ac:dyDescent="0.2">
      <c r="A111" s="89" t="s">
        <v>273</v>
      </c>
      <c r="FG111" s="111"/>
    </row>
    <row r="112" spans="1:163" s="342" customFormat="1" ht="10.5" x14ac:dyDescent="0.2">
      <c r="A112" s="732" t="s">
        <v>274</v>
      </c>
      <c r="B112" s="732"/>
      <c r="C112" s="732"/>
      <c r="D112" s="732"/>
      <c r="E112" s="732"/>
      <c r="F112" s="732"/>
      <c r="G112" s="732"/>
      <c r="H112" s="732"/>
      <c r="I112" s="732"/>
      <c r="J112" s="732"/>
      <c r="K112" s="732"/>
      <c r="L112" s="732"/>
      <c r="M112" s="732"/>
      <c r="N112" s="732"/>
      <c r="O112" s="732"/>
      <c r="P112" s="732"/>
      <c r="Q112" s="732"/>
      <c r="R112" s="732"/>
      <c r="S112" s="732"/>
      <c r="T112" s="732"/>
      <c r="U112" s="732"/>
      <c r="V112" s="732"/>
      <c r="W112" s="732"/>
      <c r="X112" s="732"/>
      <c r="Y112" s="732"/>
      <c r="Z112" s="732"/>
      <c r="AA112" s="732"/>
      <c r="AB112" s="732"/>
      <c r="AC112" s="732"/>
      <c r="AD112" s="732"/>
      <c r="AE112" s="732"/>
      <c r="AF112" s="732"/>
      <c r="AG112" s="732"/>
      <c r="AH112" s="732"/>
      <c r="AI112" s="732"/>
      <c r="AJ112" s="732"/>
      <c r="AK112" s="732"/>
      <c r="AL112" s="732"/>
      <c r="AM112" s="732"/>
      <c r="AN112" s="732"/>
      <c r="AO112" s="732"/>
      <c r="AP112" s="732"/>
      <c r="AQ112" s="732"/>
      <c r="AR112" s="732"/>
      <c r="AS112" s="732"/>
      <c r="AT112" s="732"/>
      <c r="AU112" s="732"/>
      <c r="AV112" s="732"/>
      <c r="AW112" s="732"/>
      <c r="AX112" s="732"/>
      <c r="AY112" s="732"/>
      <c r="AZ112" s="732"/>
      <c r="BA112" s="732"/>
      <c r="BB112" s="732"/>
      <c r="BC112" s="732"/>
      <c r="BD112" s="732"/>
      <c r="BE112" s="732"/>
      <c r="BF112" s="732"/>
      <c r="BG112" s="732"/>
      <c r="BH112" s="732"/>
      <c r="BI112" s="732"/>
      <c r="BJ112" s="732"/>
      <c r="BK112" s="732"/>
      <c r="BL112" s="732"/>
      <c r="BM112" s="732"/>
      <c r="BN112" s="732"/>
      <c r="BO112" s="732"/>
      <c r="BP112" s="732"/>
      <c r="BQ112" s="732"/>
      <c r="BR112" s="732"/>
      <c r="BS112" s="732"/>
      <c r="BT112" s="732"/>
      <c r="BU112" s="732"/>
      <c r="BV112" s="732"/>
      <c r="BW112" s="732"/>
      <c r="BX112" s="732"/>
      <c r="BY112" s="732"/>
      <c r="BZ112" s="732"/>
      <c r="CA112" s="732"/>
      <c r="CB112" s="732"/>
      <c r="CC112" s="732"/>
      <c r="CD112" s="732"/>
      <c r="CE112" s="732"/>
      <c r="CF112" s="732"/>
      <c r="CG112" s="732"/>
      <c r="CH112" s="732"/>
      <c r="CI112" s="732"/>
      <c r="CJ112" s="732"/>
      <c r="CK112" s="732"/>
      <c r="CL112" s="732"/>
      <c r="CM112" s="732"/>
      <c r="CN112" s="732"/>
      <c r="CO112" s="732"/>
      <c r="CP112" s="732"/>
      <c r="CQ112" s="732"/>
      <c r="CR112" s="732"/>
      <c r="CS112" s="732"/>
      <c r="CT112" s="732"/>
      <c r="CU112" s="732"/>
      <c r="CV112" s="732"/>
      <c r="CW112" s="732"/>
      <c r="CX112" s="732"/>
      <c r="CY112" s="732"/>
      <c r="CZ112" s="732"/>
      <c r="DA112" s="732"/>
      <c r="DB112" s="732"/>
      <c r="DC112" s="732"/>
      <c r="DD112" s="732"/>
      <c r="DE112" s="732"/>
      <c r="DF112" s="732"/>
      <c r="DG112" s="732"/>
      <c r="DH112" s="732"/>
      <c r="DI112" s="732"/>
      <c r="DJ112" s="732"/>
      <c r="DK112" s="732"/>
      <c r="DL112" s="732"/>
      <c r="DM112" s="732"/>
      <c r="DN112" s="732"/>
      <c r="DO112" s="732"/>
      <c r="DP112" s="732"/>
      <c r="DQ112" s="732"/>
      <c r="DR112" s="732"/>
      <c r="DS112" s="732"/>
      <c r="DT112" s="732"/>
      <c r="DU112" s="732"/>
      <c r="DV112" s="732"/>
      <c r="DW112" s="732"/>
      <c r="DX112" s="732"/>
      <c r="DY112" s="732"/>
      <c r="DZ112" s="732"/>
      <c r="EA112" s="732"/>
      <c r="EB112" s="732"/>
      <c r="EC112" s="732"/>
      <c r="ED112" s="732"/>
      <c r="EE112" s="732"/>
      <c r="EF112" s="732"/>
      <c r="EG112" s="732"/>
      <c r="EH112" s="732"/>
      <c r="EI112" s="732"/>
      <c r="EJ112" s="732"/>
      <c r="EK112" s="732"/>
      <c r="EL112" s="732"/>
      <c r="EM112" s="732"/>
      <c r="EN112" s="732"/>
      <c r="EO112" s="732"/>
      <c r="EP112" s="732"/>
      <c r="EQ112" s="732"/>
      <c r="ER112" s="732"/>
      <c r="ES112" s="732"/>
      <c r="ET112" s="732"/>
      <c r="EU112" s="732"/>
      <c r="EV112" s="732"/>
      <c r="EW112" s="732"/>
      <c r="EX112" s="732"/>
      <c r="EY112" s="732"/>
      <c r="EZ112" s="732"/>
      <c r="FA112" s="732"/>
      <c r="FB112" s="732"/>
      <c r="FC112" s="732"/>
      <c r="FD112" s="732"/>
      <c r="FE112" s="732"/>
      <c r="FG112" s="111"/>
    </row>
    <row r="113" spans="1:163" s="342" customFormat="1" ht="10.5" x14ac:dyDescent="0.2">
      <c r="A113" s="89" t="s">
        <v>275</v>
      </c>
      <c r="FG113" s="111"/>
    </row>
    <row r="114" spans="1:163" s="342" customFormat="1" ht="10.5" x14ac:dyDescent="0.2">
      <c r="A114" s="732" t="s">
        <v>276</v>
      </c>
      <c r="B114" s="732"/>
      <c r="C114" s="732"/>
      <c r="D114" s="732"/>
      <c r="E114" s="732"/>
      <c r="F114" s="732"/>
      <c r="G114" s="732"/>
      <c r="H114" s="732"/>
      <c r="I114" s="732"/>
      <c r="J114" s="732"/>
      <c r="K114" s="732"/>
      <c r="L114" s="732"/>
      <c r="M114" s="732"/>
      <c r="N114" s="732"/>
      <c r="O114" s="732"/>
      <c r="P114" s="732"/>
      <c r="Q114" s="732"/>
      <c r="R114" s="732"/>
      <c r="S114" s="732"/>
      <c r="T114" s="732"/>
      <c r="U114" s="732"/>
      <c r="V114" s="732"/>
      <c r="W114" s="732"/>
      <c r="X114" s="732"/>
      <c r="Y114" s="732"/>
      <c r="Z114" s="732"/>
      <c r="AA114" s="732"/>
      <c r="AB114" s="732"/>
      <c r="AC114" s="732"/>
      <c r="AD114" s="732"/>
      <c r="AE114" s="732"/>
      <c r="AF114" s="732"/>
      <c r="AG114" s="732"/>
      <c r="AH114" s="732"/>
      <c r="AI114" s="732"/>
      <c r="AJ114" s="732"/>
      <c r="AK114" s="732"/>
      <c r="AL114" s="732"/>
      <c r="AM114" s="732"/>
      <c r="AN114" s="732"/>
      <c r="AO114" s="732"/>
      <c r="AP114" s="732"/>
      <c r="AQ114" s="732"/>
      <c r="AR114" s="732"/>
      <c r="AS114" s="732"/>
      <c r="AT114" s="732"/>
      <c r="AU114" s="732"/>
      <c r="AV114" s="732"/>
      <c r="AW114" s="732"/>
      <c r="AX114" s="732"/>
      <c r="AY114" s="732"/>
      <c r="AZ114" s="732"/>
      <c r="BA114" s="732"/>
      <c r="BB114" s="732"/>
      <c r="BC114" s="732"/>
      <c r="BD114" s="732"/>
      <c r="BE114" s="732"/>
      <c r="BF114" s="732"/>
      <c r="BG114" s="732"/>
      <c r="BH114" s="732"/>
      <c r="BI114" s="732"/>
      <c r="BJ114" s="732"/>
      <c r="BK114" s="732"/>
      <c r="BL114" s="732"/>
      <c r="BM114" s="732"/>
      <c r="BN114" s="732"/>
      <c r="BO114" s="732"/>
      <c r="BP114" s="732"/>
      <c r="BQ114" s="732"/>
      <c r="BR114" s="732"/>
      <c r="BS114" s="732"/>
      <c r="BT114" s="732"/>
      <c r="BU114" s="732"/>
      <c r="BV114" s="732"/>
      <c r="BW114" s="732"/>
      <c r="BX114" s="732"/>
      <c r="BY114" s="732"/>
      <c r="BZ114" s="732"/>
      <c r="CA114" s="732"/>
      <c r="CB114" s="732"/>
      <c r="CC114" s="732"/>
      <c r="CD114" s="732"/>
      <c r="CE114" s="732"/>
      <c r="CF114" s="732"/>
      <c r="CG114" s="732"/>
      <c r="CH114" s="732"/>
      <c r="CI114" s="732"/>
      <c r="CJ114" s="732"/>
      <c r="CK114" s="732"/>
      <c r="CL114" s="732"/>
      <c r="CM114" s="732"/>
      <c r="CN114" s="732"/>
      <c r="CO114" s="732"/>
      <c r="CP114" s="732"/>
      <c r="CQ114" s="732"/>
      <c r="CR114" s="732"/>
      <c r="CS114" s="732"/>
      <c r="CT114" s="732"/>
      <c r="CU114" s="732"/>
      <c r="CV114" s="732"/>
      <c r="CW114" s="732"/>
      <c r="CX114" s="732"/>
      <c r="CY114" s="732"/>
      <c r="CZ114" s="732"/>
      <c r="DA114" s="732"/>
      <c r="DB114" s="732"/>
      <c r="DC114" s="732"/>
      <c r="DD114" s="732"/>
      <c r="DE114" s="732"/>
      <c r="DF114" s="732"/>
      <c r="DG114" s="732"/>
      <c r="DH114" s="732"/>
      <c r="DI114" s="732"/>
      <c r="DJ114" s="732"/>
      <c r="DK114" s="732"/>
      <c r="DL114" s="732"/>
      <c r="DM114" s="732"/>
      <c r="DN114" s="732"/>
      <c r="DO114" s="732"/>
      <c r="DP114" s="732"/>
      <c r="DQ114" s="732"/>
      <c r="DR114" s="732"/>
      <c r="DS114" s="732"/>
      <c r="DT114" s="732"/>
      <c r="DU114" s="732"/>
      <c r="DV114" s="732"/>
      <c r="DW114" s="732"/>
      <c r="DX114" s="732"/>
      <c r="DY114" s="732"/>
      <c r="DZ114" s="732"/>
      <c r="EA114" s="732"/>
      <c r="EB114" s="732"/>
      <c r="EC114" s="732"/>
      <c r="ED114" s="732"/>
      <c r="EE114" s="732"/>
      <c r="EF114" s="732"/>
      <c r="EG114" s="732"/>
      <c r="EH114" s="732"/>
      <c r="EI114" s="732"/>
      <c r="EJ114" s="732"/>
      <c r="EK114" s="732"/>
      <c r="EL114" s="732"/>
      <c r="EM114" s="732"/>
      <c r="EN114" s="732"/>
      <c r="EO114" s="732"/>
      <c r="EP114" s="732"/>
      <c r="EQ114" s="732"/>
      <c r="ER114" s="732"/>
      <c r="ES114" s="732"/>
      <c r="ET114" s="732"/>
      <c r="EU114" s="732"/>
      <c r="EV114" s="732"/>
      <c r="EW114" s="732"/>
      <c r="EX114" s="732"/>
      <c r="EY114" s="732"/>
      <c r="EZ114" s="732"/>
      <c r="FA114" s="732"/>
      <c r="FB114" s="732"/>
      <c r="FC114" s="732"/>
      <c r="FD114" s="732"/>
      <c r="FE114" s="732"/>
      <c r="FG114" s="111"/>
    </row>
    <row r="115" spans="1:163" s="342" customFormat="1" ht="10.5" x14ac:dyDescent="0.2">
      <c r="A115" s="732" t="s">
        <v>277</v>
      </c>
      <c r="B115" s="732"/>
      <c r="C115" s="732"/>
      <c r="D115" s="732"/>
      <c r="E115" s="732"/>
      <c r="F115" s="732"/>
      <c r="G115" s="732"/>
      <c r="H115" s="732"/>
      <c r="I115" s="732"/>
      <c r="J115" s="732"/>
      <c r="K115" s="732"/>
      <c r="L115" s="732"/>
      <c r="M115" s="732"/>
      <c r="N115" s="732"/>
      <c r="O115" s="732"/>
      <c r="P115" s="732"/>
      <c r="Q115" s="732"/>
      <c r="R115" s="732"/>
      <c r="S115" s="732"/>
      <c r="T115" s="732"/>
      <c r="U115" s="732"/>
      <c r="V115" s="732"/>
      <c r="W115" s="732"/>
      <c r="X115" s="732"/>
      <c r="Y115" s="732"/>
      <c r="Z115" s="732"/>
      <c r="AA115" s="732"/>
      <c r="AB115" s="732"/>
      <c r="AC115" s="732"/>
      <c r="AD115" s="732"/>
      <c r="AE115" s="732"/>
      <c r="AF115" s="732"/>
      <c r="AG115" s="732"/>
      <c r="AH115" s="732"/>
      <c r="AI115" s="732"/>
      <c r="AJ115" s="732"/>
      <c r="AK115" s="732"/>
      <c r="AL115" s="732"/>
      <c r="AM115" s="732"/>
      <c r="AN115" s="732"/>
      <c r="AO115" s="732"/>
      <c r="AP115" s="732"/>
      <c r="AQ115" s="732"/>
      <c r="AR115" s="732"/>
      <c r="AS115" s="732"/>
      <c r="AT115" s="732"/>
      <c r="AU115" s="732"/>
      <c r="AV115" s="732"/>
      <c r="AW115" s="732"/>
      <c r="AX115" s="732"/>
      <c r="AY115" s="732"/>
      <c r="AZ115" s="732"/>
      <c r="BA115" s="732"/>
      <c r="BB115" s="732"/>
      <c r="BC115" s="732"/>
      <c r="BD115" s="732"/>
      <c r="BE115" s="732"/>
      <c r="BF115" s="732"/>
      <c r="BG115" s="732"/>
      <c r="BH115" s="732"/>
      <c r="BI115" s="732"/>
      <c r="BJ115" s="732"/>
      <c r="BK115" s="732"/>
      <c r="BL115" s="732"/>
      <c r="BM115" s="732"/>
      <c r="BN115" s="732"/>
      <c r="BO115" s="732"/>
      <c r="BP115" s="732"/>
      <c r="BQ115" s="732"/>
      <c r="BR115" s="732"/>
      <c r="BS115" s="732"/>
      <c r="BT115" s="732"/>
      <c r="BU115" s="732"/>
      <c r="BV115" s="732"/>
      <c r="BW115" s="732"/>
      <c r="BX115" s="732"/>
      <c r="BY115" s="732"/>
      <c r="BZ115" s="732"/>
      <c r="CA115" s="732"/>
      <c r="CB115" s="732"/>
      <c r="CC115" s="732"/>
      <c r="CD115" s="732"/>
      <c r="CE115" s="732"/>
      <c r="CF115" s="732"/>
      <c r="CG115" s="732"/>
      <c r="CH115" s="732"/>
      <c r="CI115" s="732"/>
      <c r="CJ115" s="732"/>
      <c r="CK115" s="732"/>
      <c r="CL115" s="732"/>
      <c r="CM115" s="732"/>
      <c r="CN115" s="732"/>
      <c r="CO115" s="732"/>
      <c r="CP115" s="732"/>
      <c r="CQ115" s="732"/>
      <c r="CR115" s="732"/>
      <c r="CS115" s="732"/>
      <c r="CT115" s="732"/>
      <c r="CU115" s="732"/>
      <c r="CV115" s="732"/>
      <c r="CW115" s="732"/>
      <c r="CX115" s="732"/>
      <c r="CY115" s="732"/>
      <c r="CZ115" s="732"/>
      <c r="DA115" s="732"/>
      <c r="DB115" s="732"/>
      <c r="DC115" s="732"/>
      <c r="DD115" s="732"/>
      <c r="DE115" s="732"/>
      <c r="DF115" s="732"/>
      <c r="DG115" s="732"/>
      <c r="DH115" s="732"/>
      <c r="DI115" s="732"/>
      <c r="DJ115" s="732"/>
      <c r="DK115" s="732"/>
      <c r="DL115" s="732"/>
      <c r="DM115" s="732"/>
      <c r="DN115" s="732"/>
      <c r="DO115" s="732"/>
      <c r="DP115" s="732"/>
      <c r="DQ115" s="732"/>
      <c r="DR115" s="732"/>
      <c r="DS115" s="732"/>
      <c r="DT115" s="732"/>
      <c r="DU115" s="732"/>
      <c r="DV115" s="732"/>
      <c r="DW115" s="732"/>
      <c r="DX115" s="732"/>
      <c r="DY115" s="732"/>
      <c r="DZ115" s="732"/>
      <c r="EA115" s="732"/>
      <c r="EB115" s="732"/>
      <c r="EC115" s="732"/>
      <c r="ED115" s="732"/>
      <c r="EE115" s="732"/>
      <c r="EF115" s="732"/>
      <c r="EG115" s="732"/>
      <c r="EH115" s="732"/>
      <c r="EI115" s="732"/>
      <c r="EJ115" s="732"/>
      <c r="EK115" s="732"/>
      <c r="EL115" s="732"/>
      <c r="EM115" s="732"/>
      <c r="EN115" s="732"/>
      <c r="EO115" s="732"/>
      <c r="EP115" s="732"/>
      <c r="EQ115" s="732"/>
      <c r="ER115" s="732"/>
      <c r="ES115" s="732"/>
      <c r="ET115" s="732"/>
      <c r="EU115" s="732"/>
      <c r="EV115" s="732"/>
      <c r="EW115" s="732"/>
      <c r="EX115" s="732"/>
      <c r="EY115" s="732"/>
      <c r="EZ115" s="732"/>
      <c r="FA115" s="732"/>
      <c r="FB115" s="732"/>
      <c r="FC115" s="732"/>
      <c r="FD115" s="732"/>
      <c r="FE115" s="732"/>
      <c r="FG115" s="111"/>
    </row>
    <row r="116" spans="1:163" s="342" customFormat="1" ht="10.5" x14ac:dyDescent="0.2">
      <c r="A116" s="732" t="s">
        <v>278</v>
      </c>
      <c r="B116" s="732"/>
      <c r="C116" s="732"/>
      <c r="D116" s="732"/>
      <c r="E116" s="732"/>
      <c r="F116" s="732"/>
      <c r="G116" s="732"/>
      <c r="H116" s="732"/>
      <c r="I116" s="732"/>
      <c r="J116" s="732"/>
      <c r="K116" s="732"/>
      <c r="L116" s="732"/>
      <c r="M116" s="732"/>
      <c r="N116" s="732"/>
      <c r="O116" s="732"/>
      <c r="P116" s="732"/>
      <c r="Q116" s="732"/>
      <c r="R116" s="732"/>
      <c r="S116" s="732"/>
      <c r="T116" s="732"/>
      <c r="U116" s="732"/>
      <c r="V116" s="732"/>
      <c r="W116" s="732"/>
      <c r="X116" s="732"/>
      <c r="Y116" s="732"/>
      <c r="Z116" s="732"/>
      <c r="AA116" s="732"/>
      <c r="AB116" s="732"/>
      <c r="AC116" s="732"/>
      <c r="AD116" s="732"/>
      <c r="AE116" s="732"/>
      <c r="AF116" s="732"/>
      <c r="AG116" s="732"/>
      <c r="AH116" s="732"/>
      <c r="AI116" s="732"/>
      <c r="AJ116" s="732"/>
      <c r="AK116" s="732"/>
      <c r="AL116" s="732"/>
      <c r="AM116" s="732"/>
      <c r="AN116" s="732"/>
      <c r="AO116" s="732"/>
      <c r="AP116" s="732"/>
      <c r="AQ116" s="732"/>
      <c r="AR116" s="732"/>
      <c r="AS116" s="732"/>
      <c r="AT116" s="732"/>
      <c r="AU116" s="732"/>
      <c r="AV116" s="732"/>
      <c r="AW116" s="732"/>
      <c r="AX116" s="732"/>
      <c r="AY116" s="732"/>
      <c r="AZ116" s="732"/>
      <c r="BA116" s="732"/>
      <c r="BB116" s="732"/>
      <c r="BC116" s="732"/>
      <c r="BD116" s="732"/>
      <c r="BE116" s="732"/>
      <c r="BF116" s="732"/>
      <c r="BG116" s="732"/>
      <c r="BH116" s="732"/>
      <c r="BI116" s="732"/>
      <c r="BJ116" s="732"/>
      <c r="BK116" s="732"/>
      <c r="BL116" s="732"/>
      <c r="BM116" s="732"/>
      <c r="BN116" s="732"/>
      <c r="BO116" s="732"/>
      <c r="BP116" s="732"/>
      <c r="BQ116" s="732"/>
      <c r="BR116" s="732"/>
      <c r="BS116" s="732"/>
      <c r="BT116" s="732"/>
      <c r="BU116" s="732"/>
      <c r="BV116" s="732"/>
      <c r="BW116" s="732"/>
      <c r="BX116" s="732"/>
      <c r="BY116" s="732"/>
      <c r="BZ116" s="732"/>
      <c r="CA116" s="732"/>
      <c r="CB116" s="732"/>
      <c r="CC116" s="732"/>
      <c r="CD116" s="732"/>
      <c r="CE116" s="732"/>
      <c r="CF116" s="732"/>
      <c r="CG116" s="732"/>
      <c r="CH116" s="732"/>
      <c r="CI116" s="732"/>
      <c r="CJ116" s="732"/>
      <c r="CK116" s="732"/>
      <c r="CL116" s="732"/>
      <c r="CM116" s="732"/>
      <c r="CN116" s="732"/>
      <c r="CO116" s="732"/>
      <c r="CP116" s="732"/>
      <c r="CQ116" s="732"/>
      <c r="CR116" s="732"/>
      <c r="CS116" s="732"/>
      <c r="CT116" s="732"/>
      <c r="CU116" s="732"/>
      <c r="CV116" s="732"/>
      <c r="CW116" s="732"/>
      <c r="CX116" s="732"/>
      <c r="CY116" s="732"/>
      <c r="CZ116" s="732"/>
      <c r="DA116" s="732"/>
      <c r="DB116" s="732"/>
      <c r="DC116" s="732"/>
      <c r="DD116" s="732"/>
      <c r="DE116" s="732"/>
      <c r="DF116" s="732"/>
      <c r="DG116" s="732"/>
      <c r="DH116" s="732"/>
      <c r="DI116" s="732"/>
      <c r="DJ116" s="732"/>
      <c r="DK116" s="732"/>
      <c r="DL116" s="732"/>
      <c r="DM116" s="732"/>
      <c r="DN116" s="732"/>
      <c r="DO116" s="732"/>
      <c r="DP116" s="732"/>
      <c r="DQ116" s="732"/>
      <c r="DR116" s="732"/>
      <c r="DS116" s="732"/>
      <c r="DT116" s="732"/>
      <c r="DU116" s="732"/>
      <c r="DV116" s="732"/>
      <c r="DW116" s="732"/>
      <c r="DX116" s="732"/>
      <c r="DY116" s="732"/>
      <c r="DZ116" s="732"/>
      <c r="EA116" s="732"/>
      <c r="EB116" s="732"/>
      <c r="EC116" s="732"/>
      <c r="ED116" s="732"/>
      <c r="EE116" s="732"/>
      <c r="EF116" s="732"/>
      <c r="EG116" s="732"/>
      <c r="EH116" s="732"/>
      <c r="EI116" s="732"/>
      <c r="EJ116" s="732"/>
      <c r="EK116" s="732"/>
      <c r="EL116" s="732"/>
      <c r="EM116" s="732"/>
      <c r="EN116" s="732"/>
      <c r="EO116" s="732"/>
      <c r="EP116" s="732"/>
      <c r="EQ116" s="732"/>
      <c r="ER116" s="732"/>
      <c r="ES116" s="732"/>
      <c r="ET116" s="732"/>
      <c r="EU116" s="732"/>
      <c r="EV116" s="732"/>
      <c r="EW116" s="732"/>
      <c r="EX116" s="732"/>
      <c r="EY116" s="732"/>
      <c r="EZ116" s="732"/>
      <c r="FA116" s="732"/>
      <c r="FB116" s="732"/>
      <c r="FC116" s="732"/>
      <c r="FD116" s="732"/>
      <c r="FE116" s="732"/>
      <c r="FG116" s="111"/>
    </row>
    <row r="117" spans="1:163" s="342" customFormat="1" ht="10.5" x14ac:dyDescent="0.2">
      <c r="A117" s="89" t="s">
        <v>279</v>
      </c>
      <c r="FG117" s="111"/>
    </row>
    <row r="118" spans="1:163" s="342" customFormat="1" ht="10.5" x14ac:dyDescent="0.2">
      <c r="A118" s="89" t="s">
        <v>280</v>
      </c>
      <c r="FG118" s="111"/>
    </row>
    <row r="119" spans="1:163" s="342" customFormat="1" ht="10.5" x14ac:dyDescent="0.2">
      <c r="A119" s="732" t="s">
        <v>281</v>
      </c>
      <c r="B119" s="732"/>
      <c r="C119" s="732"/>
      <c r="D119" s="732"/>
      <c r="E119" s="732"/>
      <c r="F119" s="732"/>
      <c r="G119" s="732"/>
      <c r="H119" s="732"/>
      <c r="I119" s="732"/>
      <c r="J119" s="732"/>
      <c r="K119" s="732"/>
      <c r="L119" s="732"/>
      <c r="M119" s="732"/>
      <c r="N119" s="732"/>
      <c r="O119" s="732"/>
      <c r="P119" s="732"/>
      <c r="Q119" s="732"/>
      <c r="R119" s="732"/>
      <c r="S119" s="732"/>
      <c r="T119" s="732"/>
      <c r="U119" s="732"/>
      <c r="V119" s="732"/>
      <c r="W119" s="732"/>
      <c r="X119" s="732"/>
      <c r="Y119" s="732"/>
      <c r="Z119" s="732"/>
      <c r="AA119" s="732"/>
      <c r="AB119" s="732"/>
      <c r="AC119" s="732"/>
      <c r="AD119" s="732"/>
      <c r="AE119" s="732"/>
      <c r="AF119" s="732"/>
      <c r="AG119" s="732"/>
      <c r="AH119" s="732"/>
      <c r="AI119" s="732"/>
      <c r="AJ119" s="732"/>
      <c r="AK119" s="732"/>
      <c r="AL119" s="732"/>
      <c r="AM119" s="732"/>
      <c r="AN119" s="732"/>
      <c r="AO119" s="732"/>
      <c r="AP119" s="732"/>
      <c r="AQ119" s="732"/>
      <c r="AR119" s="732"/>
      <c r="AS119" s="732"/>
      <c r="AT119" s="732"/>
      <c r="AU119" s="732"/>
      <c r="AV119" s="732"/>
      <c r="AW119" s="732"/>
      <c r="AX119" s="732"/>
      <c r="AY119" s="732"/>
      <c r="AZ119" s="732"/>
      <c r="BA119" s="732"/>
      <c r="BB119" s="732"/>
      <c r="BC119" s="732"/>
      <c r="BD119" s="732"/>
      <c r="BE119" s="732"/>
      <c r="BF119" s="732"/>
      <c r="BG119" s="732"/>
      <c r="BH119" s="732"/>
      <c r="BI119" s="732"/>
      <c r="BJ119" s="732"/>
      <c r="BK119" s="732"/>
      <c r="BL119" s="732"/>
      <c r="BM119" s="732"/>
      <c r="BN119" s="732"/>
      <c r="BO119" s="732"/>
      <c r="BP119" s="732"/>
      <c r="BQ119" s="732"/>
      <c r="BR119" s="732"/>
      <c r="BS119" s="732"/>
      <c r="BT119" s="732"/>
      <c r="BU119" s="732"/>
      <c r="BV119" s="732"/>
      <c r="BW119" s="732"/>
      <c r="BX119" s="732"/>
      <c r="BY119" s="732"/>
      <c r="BZ119" s="732"/>
      <c r="CA119" s="732"/>
      <c r="CB119" s="732"/>
      <c r="CC119" s="732"/>
      <c r="CD119" s="732"/>
      <c r="CE119" s="732"/>
      <c r="CF119" s="732"/>
      <c r="CG119" s="732"/>
      <c r="CH119" s="732"/>
      <c r="CI119" s="732"/>
      <c r="CJ119" s="732"/>
      <c r="CK119" s="732"/>
      <c r="CL119" s="732"/>
      <c r="CM119" s="732"/>
      <c r="CN119" s="732"/>
      <c r="CO119" s="732"/>
      <c r="CP119" s="732"/>
      <c r="CQ119" s="732"/>
      <c r="CR119" s="732"/>
      <c r="CS119" s="732"/>
      <c r="CT119" s="732"/>
      <c r="CU119" s="732"/>
      <c r="CV119" s="732"/>
      <c r="CW119" s="732"/>
      <c r="CX119" s="732"/>
      <c r="CY119" s="732"/>
      <c r="CZ119" s="732"/>
      <c r="DA119" s="732"/>
      <c r="DB119" s="732"/>
      <c r="DC119" s="732"/>
      <c r="DD119" s="732"/>
      <c r="DE119" s="732"/>
      <c r="DF119" s="732"/>
      <c r="DG119" s="732"/>
      <c r="DH119" s="732"/>
      <c r="DI119" s="732"/>
      <c r="DJ119" s="732"/>
      <c r="DK119" s="732"/>
      <c r="DL119" s="732"/>
      <c r="DM119" s="732"/>
      <c r="DN119" s="732"/>
      <c r="DO119" s="732"/>
      <c r="DP119" s="732"/>
      <c r="DQ119" s="732"/>
      <c r="DR119" s="732"/>
      <c r="DS119" s="732"/>
      <c r="DT119" s="732"/>
      <c r="DU119" s="732"/>
      <c r="DV119" s="732"/>
      <c r="DW119" s="732"/>
      <c r="DX119" s="732"/>
      <c r="DY119" s="732"/>
      <c r="DZ119" s="732"/>
      <c r="EA119" s="732"/>
      <c r="EB119" s="732"/>
      <c r="EC119" s="732"/>
      <c r="ED119" s="732"/>
      <c r="EE119" s="732"/>
      <c r="EF119" s="732"/>
      <c r="EG119" s="732"/>
      <c r="EH119" s="732"/>
      <c r="EI119" s="732"/>
      <c r="EJ119" s="732"/>
      <c r="EK119" s="732"/>
      <c r="EL119" s="732"/>
      <c r="EM119" s="732"/>
      <c r="EN119" s="732"/>
      <c r="EO119" s="732"/>
      <c r="EP119" s="732"/>
      <c r="EQ119" s="732"/>
      <c r="ER119" s="732"/>
      <c r="ES119" s="732"/>
      <c r="ET119" s="732"/>
      <c r="EU119" s="732"/>
      <c r="EV119" s="732"/>
      <c r="EW119" s="732"/>
      <c r="EX119" s="732"/>
      <c r="EY119" s="732"/>
      <c r="EZ119" s="732"/>
      <c r="FA119" s="732"/>
      <c r="FB119" s="732"/>
      <c r="FC119" s="732"/>
      <c r="FD119" s="732"/>
      <c r="FE119" s="732"/>
      <c r="FG119" s="111"/>
    </row>
    <row r="120" spans="1:163" x14ac:dyDescent="0.2">
      <c r="A120" s="752"/>
      <c r="B120" s="752"/>
      <c r="C120" s="752"/>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2"/>
      <c r="AA120" s="752"/>
      <c r="AB120" s="752"/>
      <c r="AC120" s="752"/>
      <c r="AD120" s="752"/>
      <c r="AE120" s="752"/>
      <c r="AF120" s="752"/>
      <c r="AG120" s="752"/>
      <c r="AH120" s="752"/>
      <c r="AI120" s="752"/>
      <c r="AJ120" s="752"/>
      <c r="AK120" s="752"/>
      <c r="AL120" s="752"/>
      <c r="AM120" s="752"/>
      <c r="AN120" s="752"/>
      <c r="AO120" s="752"/>
      <c r="AP120" s="752"/>
      <c r="AQ120" s="752"/>
      <c r="AR120" s="752"/>
      <c r="AS120" s="752"/>
      <c r="AT120" s="752"/>
      <c r="AU120" s="752"/>
      <c r="AV120" s="752"/>
      <c r="AW120" s="752"/>
      <c r="AX120" s="752"/>
      <c r="AY120" s="752"/>
      <c r="AZ120" s="752"/>
      <c r="BA120" s="752"/>
      <c r="BB120" s="752"/>
      <c r="BC120" s="752"/>
      <c r="BD120" s="752"/>
      <c r="BE120" s="752"/>
      <c r="BF120" s="752"/>
      <c r="BG120" s="752"/>
      <c r="BH120" s="752"/>
      <c r="BI120" s="752"/>
      <c r="BJ120" s="752"/>
      <c r="BK120" s="752"/>
      <c r="BL120" s="752"/>
      <c r="BM120" s="752"/>
      <c r="BN120" s="752"/>
      <c r="BO120" s="752"/>
      <c r="BP120" s="752"/>
      <c r="BQ120" s="752"/>
      <c r="BR120" s="752"/>
      <c r="BS120" s="752"/>
      <c r="BT120" s="752"/>
      <c r="BU120" s="752"/>
      <c r="BV120" s="752"/>
      <c r="BW120" s="752"/>
      <c r="BX120" s="752"/>
      <c r="BY120" s="752"/>
      <c r="BZ120" s="752"/>
      <c r="CA120" s="752"/>
      <c r="CB120" s="752"/>
      <c r="CC120" s="752"/>
      <c r="CD120" s="752"/>
      <c r="CE120" s="752"/>
      <c r="CF120" s="752"/>
      <c r="CG120" s="752"/>
      <c r="CH120" s="752"/>
      <c r="CI120" s="752"/>
      <c r="CJ120" s="752"/>
      <c r="CK120" s="752"/>
      <c r="CL120" s="752"/>
      <c r="CM120" s="752"/>
      <c r="CN120" s="752"/>
      <c r="CO120" s="752"/>
      <c r="CP120" s="752"/>
      <c r="CQ120" s="752"/>
      <c r="CR120" s="752"/>
      <c r="CS120" s="752"/>
      <c r="CT120" s="752"/>
      <c r="CU120" s="752"/>
      <c r="CV120" s="752"/>
      <c r="CW120" s="752"/>
      <c r="CX120" s="752"/>
      <c r="CY120" s="752"/>
      <c r="CZ120" s="752"/>
      <c r="DA120" s="752"/>
      <c r="DB120" s="752"/>
      <c r="DC120" s="752"/>
      <c r="DD120" s="752"/>
      <c r="DE120" s="752"/>
      <c r="DF120" s="752"/>
      <c r="DG120" s="752"/>
      <c r="DH120" s="752"/>
      <c r="DI120" s="752"/>
      <c r="DJ120" s="752"/>
      <c r="DK120" s="752"/>
      <c r="DL120" s="752"/>
      <c r="DM120" s="752"/>
      <c r="DN120" s="752"/>
      <c r="DO120" s="752"/>
      <c r="DP120" s="752"/>
      <c r="DQ120" s="752"/>
      <c r="DR120" s="752"/>
      <c r="DS120" s="752"/>
      <c r="DT120" s="752"/>
      <c r="DU120" s="752"/>
      <c r="DV120" s="752"/>
      <c r="DW120" s="752"/>
      <c r="DX120" s="752"/>
      <c r="DY120" s="752"/>
      <c r="DZ120" s="752"/>
      <c r="EA120" s="752"/>
      <c r="EB120" s="752"/>
      <c r="EC120" s="752"/>
      <c r="ED120" s="752"/>
      <c r="EE120" s="752"/>
      <c r="EF120" s="752"/>
      <c r="EG120" s="752"/>
      <c r="EH120" s="752"/>
      <c r="EI120" s="752"/>
      <c r="EJ120" s="752"/>
      <c r="EK120" s="752"/>
      <c r="EL120" s="752"/>
      <c r="EM120" s="752"/>
      <c r="EN120" s="752"/>
      <c r="EO120" s="752"/>
      <c r="EP120" s="752"/>
      <c r="EQ120" s="752"/>
      <c r="ER120" s="752"/>
      <c r="ES120" s="752"/>
      <c r="ET120" s="752"/>
      <c r="EU120" s="752"/>
      <c r="EV120" s="752"/>
      <c r="EW120" s="752"/>
      <c r="EX120" s="752"/>
      <c r="EY120" s="752"/>
      <c r="EZ120" s="752"/>
      <c r="FA120" s="752"/>
      <c r="FB120" s="752"/>
      <c r="FC120" s="752"/>
      <c r="FD120" s="752"/>
      <c r="FE120" s="752"/>
    </row>
    <row r="121" spans="1:163" x14ac:dyDescent="0.2">
      <c r="A121" s="752"/>
      <c r="B121" s="752"/>
      <c r="C121" s="752"/>
      <c r="D121" s="752"/>
      <c r="E121" s="752"/>
      <c r="F121" s="752"/>
      <c r="G121" s="752"/>
      <c r="H121" s="752"/>
      <c r="I121" s="752"/>
      <c r="J121" s="752"/>
      <c r="K121" s="752"/>
      <c r="L121" s="752"/>
      <c r="M121" s="752"/>
      <c r="N121" s="752"/>
      <c r="O121" s="752"/>
      <c r="P121" s="752"/>
      <c r="Q121" s="752"/>
      <c r="R121" s="752"/>
      <c r="S121" s="752"/>
      <c r="T121" s="752"/>
      <c r="U121" s="752"/>
      <c r="V121" s="752"/>
      <c r="W121" s="752"/>
      <c r="X121" s="752"/>
      <c r="Y121" s="752"/>
      <c r="Z121" s="752"/>
      <c r="AA121" s="752"/>
      <c r="AB121" s="752"/>
      <c r="AC121" s="752"/>
      <c r="AD121" s="752"/>
      <c r="AE121" s="752"/>
      <c r="AF121" s="752"/>
      <c r="AG121" s="752"/>
      <c r="AH121" s="752"/>
      <c r="AI121" s="752"/>
      <c r="AJ121" s="752"/>
      <c r="AK121" s="752"/>
      <c r="AL121" s="752"/>
      <c r="AM121" s="752"/>
      <c r="AN121" s="752"/>
      <c r="AO121" s="752"/>
      <c r="AP121" s="752"/>
      <c r="AQ121" s="752"/>
      <c r="AR121" s="752"/>
      <c r="AS121" s="752"/>
      <c r="AT121" s="752"/>
      <c r="AU121" s="752"/>
      <c r="AV121" s="752"/>
      <c r="AW121" s="752"/>
      <c r="AX121" s="752"/>
      <c r="AY121" s="752"/>
      <c r="AZ121" s="752"/>
      <c r="BA121" s="752"/>
      <c r="BB121" s="752"/>
      <c r="BC121" s="752"/>
      <c r="BD121" s="752"/>
      <c r="BE121" s="752"/>
      <c r="BF121" s="752"/>
      <c r="BG121" s="752"/>
      <c r="BH121" s="752"/>
      <c r="BI121" s="752"/>
      <c r="BJ121" s="752"/>
      <c r="BK121" s="752"/>
      <c r="BL121" s="752"/>
      <c r="BM121" s="752"/>
      <c r="BN121" s="752"/>
      <c r="BO121" s="752"/>
      <c r="BP121" s="752"/>
      <c r="BQ121" s="752"/>
      <c r="BR121" s="752"/>
      <c r="BS121" s="752"/>
      <c r="BT121" s="752"/>
      <c r="BU121" s="752"/>
      <c r="BV121" s="752"/>
      <c r="BW121" s="752"/>
      <c r="BX121" s="752"/>
      <c r="BY121" s="752"/>
      <c r="BZ121" s="752"/>
      <c r="CA121" s="752"/>
      <c r="CB121" s="752"/>
      <c r="CC121" s="752"/>
      <c r="CD121" s="752"/>
      <c r="CE121" s="752"/>
      <c r="CF121" s="752"/>
      <c r="CG121" s="752"/>
      <c r="CH121" s="752"/>
      <c r="CI121" s="752"/>
      <c r="CJ121" s="752"/>
      <c r="CK121" s="752"/>
      <c r="CL121" s="752"/>
      <c r="CM121" s="752"/>
      <c r="CN121" s="752"/>
      <c r="CO121" s="752"/>
      <c r="CP121" s="752"/>
      <c r="CQ121" s="752"/>
      <c r="CR121" s="752"/>
      <c r="CS121" s="752"/>
      <c r="CT121" s="752"/>
      <c r="CU121" s="752"/>
      <c r="CV121" s="752"/>
      <c r="CW121" s="752"/>
      <c r="CX121" s="752"/>
      <c r="CY121" s="752"/>
      <c r="CZ121" s="752"/>
      <c r="DA121" s="752"/>
      <c r="DB121" s="752"/>
      <c r="DC121" s="752"/>
      <c r="DD121" s="752"/>
      <c r="DE121" s="752"/>
      <c r="DF121" s="752"/>
      <c r="DG121" s="752"/>
      <c r="DH121" s="752"/>
      <c r="DI121" s="752"/>
      <c r="DJ121" s="752"/>
      <c r="DK121" s="752"/>
      <c r="DL121" s="752"/>
      <c r="DM121" s="752"/>
      <c r="DN121" s="752"/>
      <c r="DO121" s="752"/>
      <c r="DP121" s="752"/>
      <c r="DQ121" s="752"/>
      <c r="DR121" s="752"/>
      <c r="DS121" s="752"/>
      <c r="DT121" s="752"/>
      <c r="DU121" s="752"/>
      <c r="DV121" s="752"/>
      <c r="DW121" s="752"/>
      <c r="DX121" s="752"/>
      <c r="DY121" s="752"/>
      <c r="DZ121" s="752"/>
      <c r="EA121" s="752"/>
      <c r="EB121" s="752"/>
      <c r="EC121" s="752"/>
      <c r="ED121" s="752"/>
      <c r="EE121" s="752"/>
      <c r="EF121" s="752"/>
      <c r="EG121" s="752"/>
      <c r="EH121" s="752"/>
      <c r="EI121" s="752"/>
      <c r="EJ121" s="752"/>
      <c r="EK121" s="752"/>
      <c r="EL121" s="752"/>
      <c r="EM121" s="752"/>
      <c r="EN121" s="752"/>
      <c r="EO121" s="752"/>
      <c r="EP121" s="752"/>
      <c r="EQ121" s="752"/>
      <c r="ER121" s="752"/>
      <c r="ES121" s="752"/>
      <c r="ET121" s="752"/>
      <c r="EU121" s="752"/>
      <c r="EV121" s="752"/>
      <c r="EW121" s="752"/>
      <c r="EX121" s="752"/>
      <c r="EY121" s="752"/>
      <c r="EZ121" s="752"/>
      <c r="FA121" s="752"/>
      <c r="FB121" s="752"/>
      <c r="FC121" s="752"/>
      <c r="FD121" s="752"/>
      <c r="FE121" s="752"/>
    </row>
    <row r="122" spans="1:163" x14ac:dyDescent="0.2">
      <c r="A122" s="752"/>
      <c r="B122" s="752"/>
      <c r="C122" s="752"/>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2"/>
      <c r="AA122" s="752"/>
      <c r="AB122" s="752"/>
      <c r="AC122" s="752"/>
      <c r="AD122" s="752"/>
      <c r="AE122" s="752"/>
      <c r="AF122" s="752"/>
      <c r="AG122" s="752"/>
      <c r="AH122" s="752"/>
      <c r="AI122" s="752"/>
      <c r="AJ122" s="752"/>
      <c r="AK122" s="752"/>
      <c r="AL122" s="752"/>
      <c r="AM122" s="752"/>
      <c r="AN122" s="752"/>
      <c r="AO122" s="752"/>
      <c r="AP122" s="752"/>
      <c r="AQ122" s="752"/>
      <c r="AR122" s="752"/>
      <c r="AS122" s="752"/>
      <c r="AT122" s="752"/>
      <c r="AU122" s="752"/>
      <c r="AV122" s="752"/>
      <c r="AW122" s="752"/>
      <c r="AX122" s="752"/>
      <c r="AY122" s="752"/>
      <c r="AZ122" s="752"/>
      <c r="BA122" s="752"/>
      <c r="BB122" s="752"/>
      <c r="BC122" s="752"/>
      <c r="BD122" s="752"/>
      <c r="BE122" s="752"/>
      <c r="BF122" s="752"/>
      <c r="BG122" s="752"/>
      <c r="BH122" s="752"/>
      <c r="BI122" s="752"/>
      <c r="BJ122" s="752"/>
      <c r="BK122" s="752"/>
      <c r="BL122" s="752"/>
      <c r="BM122" s="752"/>
      <c r="BN122" s="752"/>
      <c r="BO122" s="752"/>
      <c r="BP122" s="752"/>
      <c r="BQ122" s="752"/>
      <c r="BR122" s="752"/>
      <c r="BS122" s="752"/>
      <c r="BT122" s="752"/>
      <c r="BU122" s="752"/>
      <c r="BV122" s="752"/>
      <c r="BW122" s="752"/>
      <c r="BX122" s="752"/>
      <c r="BY122" s="752"/>
      <c r="BZ122" s="752"/>
      <c r="CA122" s="752"/>
      <c r="CB122" s="752"/>
      <c r="CC122" s="752"/>
      <c r="CD122" s="752"/>
      <c r="CE122" s="752"/>
      <c r="CF122" s="752"/>
      <c r="CG122" s="752"/>
      <c r="CH122" s="752"/>
      <c r="CI122" s="752"/>
      <c r="CJ122" s="752"/>
      <c r="CK122" s="752"/>
      <c r="CL122" s="752"/>
      <c r="CM122" s="752"/>
      <c r="CN122" s="752"/>
      <c r="CO122" s="752"/>
      <c r="CP122" s="752"/>
      <c r="CQ122" s="752"/>
      <c r="CR122" s="752"/>
      <c r="CS122" s="752"/>
      <c r="CT122" s="752"/>
      <c r="CU122" s="752"/>
      <c r="CV122" s="752"/>
      <c r="CW122" s="752"/>
      <c r="CX122" s="752"/>
      <c r="CY122" s="752"/>
      <c r="CZ122" s="752"/>
      <c r="DA122" s="752"/>
      <c r="DB122" s="752"/>
      <c r="DC122" s="752"/>
      <c r="DD122" s="752"/>
      <c r="DE122" s="752"/>
      <c r="DF122" s="752"/>
      <c r="DG122" s="752"/>
      <c r="DH122" s="752"/>
      <c r="DI122" s="752"/>
      <c r="DJ122" s="752"/>
      <c r="DK122" s="752"/>
      <c r="DL122" s="752"/>
      <c r="DM122" s="752"/>
      <c r="DN122" s="752"/>
      <c r="DO122" s="752"/>
      <c r="DP122" s="752"/>
      <c r="DQ122" s="752"/>
      <c r="DR122" s="752"/>
      <c r="DS122" s="752"/>
      <c r="DT122" s="752"/>
      <c r="DU122" s="752"/>
      <c r="DV122" s="752"/>
      <c r="DW122" s="752"/>
      <c r="DX122" s="752"/>
      <c r="DY122" s="752"/>
      <c r="DZ122" s="752"/>
      <c r="EA122" s="752"/>
      <c r="EB122" s="752"/>
      <c r="EC122" s="752"/>
      <c r="ED122" s="752"/>
      <c r="EE122" s="752"/>
      <c r="EF122" s="752"/>
      <c r="EG122" s="752"/>
      <c r="EH122" s="752"/>
      <c r="EI122" s="752"/>
      <c r="EJ122" s="752"/>
      <c r="EK122" s="752"/>
      <c r="EL122" s="752"/>
      <c r="EM122" s="752"/>
      <c r="EN122" s="752"/>
      <c r="EO122" s="752"/>
      <c r="EP122" s="752"/>
      <c r="EQ122" s="752"/>
      <c r="ER122" s="752"/>
      <c r="ES122" s="752"/>
      <c r="ET122" s="752"/>
      <c r="EU122" s="752"/>
      <c r="EV122" s="752"/>
      <c r="EW122" s="752"/>
      <c r="EX122" s="752"/>
      <c r="EY122" s="752"/>
      <c r="EZ122" s="752"/>
      <c r="FA122" s="752"/>
      <c r="FB122" s="752"/>
      <c r="FC122" s="752"/>
      <c r="FD122" s="752"/>
      <c r="FE122" s="752"/>
    </row>
  </sheetData>
  <mergeCells count="772">
    <mergeCell ref="A114:FE114"/>
    <mergeCell ref="A115:FE115"/>
    <mergeCell ref="A120:FE120"/>
    <mergeCell ref="A121:FE121"/>
    <mergeCell ref="A122:FE122"/>
    <mergeCell ref="EF104:ER104"/>
    <mergeCell ref="ES104:FE104"/>
    <mergeCell ref="A105:BW105"/>
    <mergeCell ref="BX105:CE105"/>
    <mergeCell ref="CF105:CR105"/>
    <mergeCell ref="CS105:DE105"/>
    <mergeCell ref="DF105:DR105"/>
    <mergeCell ref="DS105:EE105"/>
    <mergeCell ref="EF105:ER105"/>
    <mergeCell ref="ES105:FE105"/>
    <mergeCell ref="A116:FE116"/>
    <mergeCell ref="A119:FE119"/>
    <mergeCell ref="EF102:ER102"/>
    <mergeCell ref="ES102:FE102"/>
    <mergeCell ref="A112:FE112"/>
    <mergeCell ref="A103:BW103"/>
    <mergeCell ref="BX103:CE103"/>
    <mergeCell ref="CF103:CR103"/>
    <mergeCell ref="CS103:DE103"/>
    <mergeCell ref="A102:BW102"/>
    <mergeCell ref="BX102:CE102"/>
    <mergeCell ref="CF102:CR102"/>
    <mergeCell ref="CS102:DE102"/>
    <mergeCell ref="DF102:DR102"/>
    <mergeCell ref="DS102:EE102"/>
    <mergeCell ref="DF103:DR103"/>
    <mergeCell ref="DS103:EE103"/>
    <mergeCell ref="EF103:ER103"/>
    <mergeCell ref="ES103:FE103"/>
    <mergeCell ref="A104:BW104"/>
    <mergeCell ref="BX104:CE104"/>
    <mergeCell ref="CF104:CR104"/>
    <mergeCell ref="CS104:DE104"/>
    <mergeCell ref="DF104:DR104"/>
    <mergeCell ref="DS104:EE104"/>
    <mergeCell ref="CS101:DE101"/>
    <mergeCell ref="DF101:DR101"/>
    <mergeCell ref="DS101:EE101"/>
    <mergeCell ref="EF101:ER101"/>
    <mergeCell ref="ES101:FE101"/>
    <mergeCell ref="A100:BW100"/>
    <mergeCell ref="BX100:CE100"/>
    <mergeCell ref="CF100:CR100"/>
    <mergeCell ref="CS100:DE100"/>
    <mergeCell ref="DF100:DR100"/>
    <mergeCell ref="DS100:EE100"/>
    <mergeCell ref="EF100:ER100"/>
    <mergeCell ref="ES100:FE100"/>
    <mergeCell ref="A101:BW101"/>
    <mergeCell ref="BX101:CE101"/>
    <mergeCell ref="CF101:CR101"/>
    <mergeCell ref="EF98:ER98"/>
    <mergeCell ref="ES98:FE98"/>
    <mergeCell ref="A99:BW99"/>
    <mergeCell ref="BX99:CE99"/>
    <mergeCell ref="CF99:CR99"/>
    <mergeCell ref="CS99:DE99"/>
    <mergeCell ref="DF99:DR99"/>
    <mergeCell ref="DS99:EE99"/>
    <mergeCell ref="EF99:ER99"/>
    <mergeCell ref="ES99:FE99"/>
    <mergeCell ref="A98:BW98"/>
    <mergeCell ref="BX98:CE98"/>
    <mergeCell ref="CF98:CR98"/>
    <mergeCell ref="CS98:DE98"/>
    <mergeCell ref="DF98:DR98"/>
    <mergeCell ref="DS98:EE98"/>
    <mergeCell ref="EF96:ER96"/>
    <mergeCell ref="A97:BW97"/>
    <mergeCell ref="BX97:CE97"/>
    <mergeCell ref="CF97:CR97"/>
    <mergeCell ref="CS97:DE97"/>
    <mergeCell ref="DF97:DR97"/>
    <mergeCell ref="DS97:EE97"/>
    <mergeCell ref="EF97:ER97"/>
    <mergeCell ref="ES97:FE97"/>
    <mergeCell ref="A96:BW96"/>
    <mergeCell ref="CS96:DE96"/>
    <mergeCell ref="DF96:DR96"/>
    <mergeCell ref="BX88:CE96"/>
    <mergeCell ref="CF89:CP89"/>
    <mergeCell ref="CF93:CP93"/>
    <mergeCell ref="CF95:CP95"/>
    <mergeCell ref="CF96:CP96"/>
    <mergeCell ref="EF94:ER94"/>
    <mergeCell ref="A95:BW95"/>
    <mergeCell ref="CS95:DE95"/>
    <mergeCell ref="DF95:DR95"/>
    <mergeCell ref="EF95:ER95"/>
    <mergeCell ref="A94:BW94"/>
    <mergeCell ref="CF94:CR94"/>
    <mergeCell ref="CS94:DE94"/>
    <mergeCell ref="DF94:DR94"/>
    <mergeCell ref="DS94:EE94"/>
    <mergeCell ref="EF92:ER92"/>
    <mergeCell ref="ES92:FE92"/>
    <mergeCell ref="A93:BW93"/>
    <mergeCell ref="CS93:DE93"/>
    <mergeCell ref="DF93:DR93"/>
    <mergeCell ref="EF93:ER93"/>
    <mergeCell ref="A92:BW92"/>
    <mergeCell ref="CF92:CR92"/>
    <mergeCell ref="CS92:DE92"/>
    <mergeCell ref="DF92:DR92"/>
    <mergeCell ref="DS92:EE92"/>
    <mergeCell ref="EF90:ER90"/>
    <mergeCell ref="ES90:FE90"/>
    <mergeCell ref="A91:BW91"/>
    <mergeCell ref="CF91:CR91"/>
    <mergeCell ref="CS91:DE91"/>
    <mergeCell ref="DF91:DR91"/>
    <mergeCell ref="DS91:EE91"/>
    <mergeCell ref="EF91:ER91"/>
    <mergeCell ref="ES91:FE91"/>
    <mergeCell ref="A90:BW90"/>
    <mergeCell ref="CF90:CR90"/>
    <mergeCell ref="CS90:DE90"/>
    <mergeCell ref="DF90:DR90"/>
    <mergeCell ref="DS90:EE90"/>
    <mergeCell ref="EF88:ER88"/>
    <mergeCell ref="ES88:FE88"/>
    <mergeCell ref="A89:BW89"/>
    <mergeCell ref="CS89:DE89"/>
    <mergeCell ref="DF89:DR89"/>
    <mergeCell ref="DS89:EE89"/>
    <mergeCell ref="EF89:ER89"/>
    <mergeCell ref="A88:BW88"/>
    <mergeCell ref="CF88:CR88"/>
    <mergeCell ref="CS88:DE88"/>
    <mergeCell ref="DF88:DR88"/>
    <mergeCell ref="DS88:EE88"/>
    <mergeCell ref="EF86:ER86"/>
    <mergeCell ref="ES86:FE86"/>
    <mergeCell ref="A87:BW87"/>
    <mergeCell ref="BX87:CE87"/>
    <mergeCell ref="CF87:CR87"/>
    <mergeCell ref="CS87:DE87"/>
    <mergeCell ref="DF87:DR87"/>
    <mergeCell ref="DS87:EE87"/>
    <mergeCell ref="EF87:ER87"/>
    <mergeCell ref="ES87:FE87"/>
    <mergeCell ref="A86:BW86"/>
    <mergeCell ref="BX86:CE86"/>
    <mergeCell ref="CF86:CR86"/>
    <mergeCell ref="CS86:DE86"/>
    <mergeCell ref="DF86:DR86"/>
    <mergeCell ref="DS86:EE86"/>
    <mergeCell ref="EF84:ER84"/>
    <mergeCell ref="ES84:FE84"/>
    <mergeCell ref="A85:BW85"/>
    <mergeCell ref="BX85:CE85"/>
    <mergeCell ref="CF85:CR85"/>
    <mergeCell ref="CS85:DE85"/>
    <mergeCell ref="DF85:DR85"/>
    <mergeCell ref="DS85:EE85"/>
    <mergeCell ref="EF85:ER85"/>
    <mergeCell ref="ES85:FE85"/>
    <mergeCell ref="A84:BW84"/>
    <mergeCell ref="BX84:CE84"/>
    <mergeCell ref="CF84:CR84"/>
    <mergeCell ref="CS84:DE84"/>
    <mergeCell ref="DF84:DR84"/>
    <mergeCell ref="DS84:EE84"/>
    <mergeCell ref="EF82:ER82"/>
    <mergeCell ref="ES82:FE82"/>
    <mergeCell ref="A83:BW83"/>
    <mergeCell ref="BX83:CE83"/>
    <mergeCell ref="CF83:CR83"/>
    <mergeCell ref="CS83:DE83"/>
    <mergeCell ref="DF83:DR83"/>
    <mergeCell ref="DS83:EE83"/>
    <mergeCell ref="EF83:ER83"/>
    <mergeCell ref="ES83:FE83"/>
    <mergeCell ref="A82:BW82"/>
    <mergeCell ref="BX82:CE82"/>
    <mergeCell ref="CF82:CR82"/>
    <mergeCell ref="CS82:DE82"/>
    <mergeCell ref="DF82:DR82"/>
    <mergeCell ref="DS82:EE82"/>
    <mergeCell ref="EF80:ER80"/>
    <mergeCell ref="ES80:FE80"/>
    <mergeCell ref="A81:BW81"/>
    <mergeCell ref="BX81:CE81"/>
    <mergeCell ref="CF81:CR81"/>
    <mergeCell ref="CS81:DE81"/>
    <mergeCell ref="DF81:DR81"/>
    <mergeCell ref="DS81:EE81"/>
    <mergeCell ref="EF81:ER81"/>
    <mergeCell ref="ES81:FE81"/>
    <mergeCell ref="A80:BW80"/>
    <mergeCell ref="BX80:CE80"/>
    <mergeCell ref="CF80:CR80"/>
    <mergeCell ref="CS80:DE80"/>
    <mergeCell ref="DF80:DR80"/>
    <mergeCell ref="DS80:EE80"/>
    <mergeCell ref="EF78:ER78"/>
    <mergeCell ref="ES78:FE78"/>
    <mergeCell ref="A79:BW79"/>
    <mergeCell ref="BX79:CE79"/>
    <mergeCell ref="CF79:CR79"/>
    <mergeCell ref="CS79:DE79"/>
    <mergeCell ref="DF79:DR79"/>
    <mergeCell ref="DS79:EE79"/>
    <mergeCell ref="EF79:ER79"/>
    <mergeCell ref="ES79:FE79"/>
    <mergeCell ref="A78:BW78"/>
    <mergeCell ref="BX78:CE78"/>
    <mergeCell ref="CF78:CR78"/>
    <mergeCell ref="CS78:DE78"/>
    <mergeCell ref="DF78:DR78"/>
    <mergeCell ref="DS78:EE78"/>
    <mergeCell ref="EF76:ER76"/>
    <mergeCell ref="ES76:FE76"/>
    <mergeCell ref="A77:BW77"/>
    <mergeCell ref="BX77:CE77"/>
    <mergeCell ref="CS77:DE77"/>
    <mergeCell ref="A76:BW76"/>
    <mergeCell ref="BX76:CE76"/>
    <mergeCell ref="CF76:CR76"/>
    <mergeCell ref="CS76:DE76"/>
    <mergeCell ref="DF76:DR76"/>
    <mergeCell ref="DS76:EE76"/>
    <mergeCell ref="CF77:CP77"/>
    <mergeCell ref="EF74:ER74"/>
    <mergeCell ref="ES74:FE74"/>
    <mergeCell ref="A75:BW75"/>
    <mergeCell ref="BX75:CE75"/>
    <mergeCell ref="CF75:CR75"/>
    <mergeCell ref="CS75:DE75"/>
    <mergeCell ref="DF75:DR75"/>
    <mergeCell ref="DS75:EE75"/>
    <mergeCell ref="EF75:ER75"/>
    <mergeCell ref="ES75:FE75"/>
    <mergeCell ref="A74:BW74"/>
    <mergeCell ref="BX74:CE74"/>
    <mergeCell ref="CF74:CR74"/>
    <mergeCell ref="CS74:DE74"/>
    <mergeCell ref="DF74:DR74"/>
    <mergeCell ref="DS74:EE74"/>
    <mergeCell ref="EF72:ER72"/>
    <mergeCell ref="ES72:FE72"/>
    <mergeCell ref="A73:BW73"/>
    <mergeCell ref="BX73:CE73"/>
    <mergeCell ref="CF73:CR73"/>
    <mergeCell ref="CS73:DE73"/>
    <mergeCell ref="DF73:DR73"/>
    <mergeCell ref="DS73:EE73"/>
    <mergeCell ref="EF73:ER73"/>
    <mergeCell ref="ES73:FE73"/>
    <mergeCell ref="A72:BW72"/>
    <mergeCell ref="BX72:CE72"/>
    <mergeCell ref="CF72:CR72"/>
    <mergeCell ref="CS72:DE72"/>
    <mergeCell ref="DF72:DR72"/>
    <mergeCell ref="DS72:EE72"/>
    <mergeCell ref="EF70:ER70"/>
    <mergeCell ref="ES70:FE70"/>
    <mergeCell ref="A71:BW71"/>
    <mergeCell ref="BX71:CE71"/>
    <mergeCell ref="CF71:CR71"/>
    <mergeCell ref="CS71:DE71"/>
    <mergeCell ref="DF71:DR71"/>
    <mergeCell ref="DS71:EE71"/>
    <mergeCell ref="EF71:ER71"/>
    <mergeCell ref="ES71:FE71"/>
    <mergeCell ref="A70:BW70"/>
    <mergeCell ref="BX70:CE70"/>
    <mergeCell ref="CF70:CR70"/>
    <mergeCell ref="CS70:DE70"/>
    <mergeCell ref="DF70:DR70"/>
    <mergeCell ref="DS70:EE70"/>
    <mergeCell ref="EF68:ER68"/>
    <mergeCell ref="ES68:FE68"/>
    <mergeCell ref="A69:BW69"/>
    <mergeCell ref="BX69:CE69"/>
    <mergeCell ref="CF69:CR69"/>
    <mergeCell ref="CS69:DE69"/>
    <mergeCell ref="DF69:DR69"/>
    <mergeCell ref="DS69:EE69"/>
    <mergeCell ref="EF69:ER69"/>
    <mergeCell ref="ES69:FE69"/>
    <mergeCell ref="A68:BW68"/>
    <mergeCell ref="BX68:CE68"/>
    <mergeCell ref="CF68:CR68"/>
    <mergeCell ref="CS68:DE68"/>
    <mergeCell ref="DF68:DR68"/>
    <mergeCell ref="DS68:EE68"/>
    <mergeCell ref="EF66:ER66"/>
    <mergeCell ref="ES66:FE66"/>
    <mergeCell ref="A67:BW67"/>
    <mergeCell ref="BX67:CE67"/>
    <mergeCell ref="CF67:CR67"/>
    <mergeCell ref="CS67:DE67"/>
    <mergeCell ref="DF67:DR67"/>
    <mergeCell ref="DS67:EE67"/>
    <mergeCell ref="EF67:ER67"/>
    <mergeCell ref="ES67:FE67"/>
    <mergeCell ref="A66:BW66"/>
    <mergeCell ref="BX66:CE66"/>
    <mergeCell ref="CF66:CR66"/>
    <mergeCell ref="CS66:DE66"/>
    <mergeCell ref="DF66:DR66"/>
    <mergeCell ref="DS66:EE66"/>
    <mergeCell ref="EF64:ER64"/>
    <mergeCell ref="ES64:FE64"/>
    <mergeCell ref="A65:BW65"/>
    <mergeCell ref="BX65:CE65"/>
    <mergeCell ref="CF65:CR65"/>
    <mergeCell ref="CS65:DE65"/>
    <mergeCell ref="DF65:DR65"/>
    <mergeCell ref="DS65:EE65"/>
    <mergeCell ref="EF65:ER65"/>
    <mergeCell ref="ES65:FE65"/>
    <mergeCell ref="A64:BW64"/>
    <mergeCell ref="BX64:CE64"/>
    <mergeCell ref="CF64:CR64"/>
    <mergeCell ref="CS64:DE64"/>
    <mergeCell ref="DF64:DR64"/>
    <mergeCell ref="DS64:EE64"/>
    <mergeCell ref="EF62:ER62"/>
    <mergeCell ref="ES62:FE62"/>
    <mergeCell ref="A63:BW63"/>
    <mergeCell ref="BX63:CE63"/>
    <mergeCell ref="CF63:CR63"/>
    <mergeCell ref="CS63:DE63"/>
    <mergeCell ref="DF63:DR63"/>
    <mergeCell ref="DS63:EE63"/>
    <mergeCell ref="EF63:ER63"/>
    <mergeCell ref="ES63:FE63"/>
    <mergeCell ref="A62:BW62"/>
    <mergeCell ref="BX62:CE62"/>
    <mergeCell ref="CF62:CR62"/>
    <mergeCell ref="CS62:DE62"/>
    <mergeCell ref="DF62:DR62"/>
    <mergeCell ref="DS62:EE62"/>
    <mergeCell ref="EF60:ER60"/>
    <mergeCell ref="ES60:FE60"/>
    <mergeCell ref="A61:BW61"/>
    <mergeCell ref="BX61:CE61"/>
    <mergeCell ref="CF61:CR61"/>
    <mergeCell ref="CS61:DE61"/>
    <mergeCell ref="DF61:DR61"/>
    <mergeCell ref="DS61:EE61"/>
    <mergeCell ref="EF61:ER61"/>
    <mergeCell ref="ES61:FE61"/>
    <mergeCell ref="A60:BW60"/>
    <mergeCell ref="BX60:CE60"/>
    <mergeCell ref="CF60:CR60"/>
    <mergeCell ref="CS60:DE60"/>
    <mergeCell ref="DF60:DR60"/>
    <mergeCell ref="DS60:EE60"/>
    <mergeCell ref="EF58:ER58"/>
    <mergeCell ref="ES58:FE58"/>
    <mergeCell ref="A59:BW59"/>
    <mergeCell ref="BX59:CE59"/>
    <mergeCell ref="CF59:CR59"/>
    <mergeCell ref="CS59:DE59"/>
    <mergeCell ref="DF59:DR59"/>
    <mergeCell ref="DS59:EE59"/>
    <mergeCell ref="EF59:ER59"/>
    <mergeCell ref="ES59:FE59"/>
    <mergeCell ref="A58:BW58"/>
    <mergeCell ref="BX58:CE58"/>
    <mergeCell ref="CF58:CR58"/>
    <mergeCell ref="CS58:DE58"/>
    <mergeCell ref="DF58:DR58"/>
    <mergeCell ref="DS58:EE58"/>
    <mergeCell ref="EF56:ER56"/>
    <mergeCell ref="ES56:FE56"/>
    <mergeCell ref="A57:BW57"/>
    <mergeCell ref="BX57:CE57"/>
    <mergeCell ref="CF57:CR57"/>
    <mergeCell ref="CS57:DE57"/>
    <mergeCell ref="DF57:DR57"/>
    <mergeCell ref="DS57:EE57"/>
    <mergeCell ref="EF57:ER57"/>
    <mergeCell ref="ES57:FE57"/>
    <mergeCell ref="A56:BW56"/>
    <mergeCell ref="BX56:CE56"/>
    <mergeCell ref="CF56:CR56"/>
    <mergeCell ref="CS56:DE56"/>
    <mergeCell ref="DF56:DR56"/>
    <mergeCell ref="DS56:EE56"/>
    <mergeCell ref="EF54:ER54"/>
    <mergeCell ref="ES54:FE54"/>
    <mergeCell ref="A55:BW55"/>
    <mergeCell ref="BX55:CE55"/>
    <mergeCell ref="CF55:CR55"/>
    <mergeCell ref="CS55:DE55"/>
    <mergeCell ref="DF55:DR55"/>
    <mergeCell ref="DS55:EE55"/>
    <mergeCell ref="EF55:ER55"/>
    <mergeCell ref="ES55:FE55"/>
    <mergeCell ref="A54:BW54"/>
    <mergeCell ref="BX54:CE54"/>
    <mergeCell ref="CF54:CR54"/>
    <mergeCell ref="CS54:DE54"/>
    <mergeCell ref="DF54:DR54"/>
    <mergeCell ref="DS54:EE54"/>
    <mergeCell ref="EF52:ER52"/>
    <mergeCell ref="ES52:FE52"/>
    <mergeCell ref="A53:BW53"/>
    <mergeCell ref="BX53:CE53"/>
    <mergeCell ref="CF53:CR53"/>
    <mergeCell ref="CS53:DE53"/>
    <mergeCell ref="DF53:DR53"/>
    <mergeCell ref="DS53:EE53"/>
    <mergeCell ref="EF53:ER53"/>
    <mergeCell ref="ES53:FE53"/>
    <mergeCell ref="A52:BW52"/>
    <mergeCell ref="BX52:CE52"/>
    <mergeCell ref="CF52:CR52"/>
    <mergeCell ref="CS52:DE52"/>
    <mergeCell ref="DF52:DR52"/>
    <mergeCell ref="DS52:EE52"/>
    <mergeCell ref="EF50:ER50"/>
    <mergeCell ref="ES50:FE50"/>
    <mergeCell ref="A51:BW51"/>
    <mergeCell ref="BX51:CE51"/>
    <mergeCell ref="CF51:CR51"/>
    <mergeCell ref="CS51:DE51"/>
    <mergeCell ref="DF51:DR51"/>
    <mergeCell ref="DS51:EE51"/>
    <mergeCell ref="EF51:ER51"/>
    <mergeCell ref="ES51:FE51"/>
    <mergeCell ref="A50:BW50"/>
    <mergeCell ref="BX50:CE50"/>
    <mergeCell ref="CF50:CR50"/>
    <mergeCell ref="CS50:DE50"/>
    <mergeCell ref="DF50:DR50"/>
    <mergeCell ref="DS50:EE50"/>
    <mergeCell ref="EF48:ER48"/>
    <mergeCell ref="ES48:FE48"/>
    <mergeCell ref="A49:BW49"/>
    <mergeCell ref="BX49:CE49"/>
    <mergeCell ref="CF49:CR49"/>
    <mergeCell ref="CS49:DE49"/>
    <mergeCell ref="DF49:DR49"/>
    <mergeCell ref="DS49:EE49"/>
    <mergeCell ref="EF49:ER49"/>
    <mergeCell ref="ES49:FE49"/>
    <mergeCell ref="A48:BW48"/>
    <mergeCell ref="BX48:CE48"/>
    <mergeCell ref="CF48:CR48"/>
    <mergeCell ref="CS48:DE48"/>
    <mergeCell ref="DF48:DR48"/>
    <mergeCell ref="DS48:EE48"/>
    <mergeCell ref="EF46:ER46"/>
    <mergeCell ref="ES46:FE46"/>
    <mergeCell ref="A47:BW47"/>
    <mergeCell ref="BX47:CE47"/>
    <mergeCell ref="CF47:CR47"/>
    <mergeCell ref="CS47:DE47"/>
    <mergeCell ref="DF47:DR47"/>
    <mergeCell ref="DS47:EE47"/>
    <mergeCell ref="EF47:ER47"/>
    <mergeCell ref="ES47:FE47"/>
    <mergeCell ref="A46:BW46"/>
    <mergeCell ref="BX46:CE46"/>
    <mergeCell ref="CF46:CR46"/>
    <mergeCell ref="CS46:DE46"/>
    <mergeCell ref="DF46:DR46"/>
    <mergeCell ref="DS46:EE46"/>
    <mergeCell ref="EF44:ER44"/>
    <mergeCell ref="ES44:FE44"/>
    <mergeCell ref="A45:BW45"/>
    <mergeCell ref="BX45:CE45"/>
    <mergeCell ref="CF45:CR45"/>
    <mergeCell ref="CS45:DE45"/>
    <mergeCell ref="DF45:DR45"/>
    <mergeCell ref="DS45:EE45"/>
    <mergeCell ref="EF45:ER45"/>
    <mergeCell ref="ES45:FE45"/>
    <mergeCell ref="A44:BW44"/>
    <mergeCell ref="BX44:CE44"/>
    <mergeCell ref="CF44:CR44"/>
    <mergeCell ref="CS44:DE44"/>
    <mergeCell ref="DF44:DR44"/>
    <mergeCell ref="DS44:EE44"/>
    <mergeCell ref="EF42:ER42"/>
    <mergeCell ref="ES42:FE42"/>
    <mergeCell ref="A43:BW43"/>
    <mergeCell ref="BX43:CE43"/>
    <mergeCell ref="CF43:CR43"/>
    <mergeCell ref="CS43:DE43"/>
    <mergeCell ref="DF43:DR43"/>
    <mergeCell ref="DS43:EE43"/>
    <mergeCell ref="EF43:ER43"/>
    <mergeCell ref="ES43:FE43"/>
    <mergeCell ref="A42:BW42"/>
    <mergeCell ref="BX42:CE42"/>
    <mergeCell ref="CF42:CR42"/>
    <mergeCell ref="CS42:DE42"/>
    <mergeCell ref="DF42:DR42"/>
    <mergeCell ref="DS42:EE42"/>
    <mergeCell ref="EF40:ER40"/>
    <mergeCell ref="ES40:FE40"/>
    <mergeCell ref="A41:BW41"/>
    <mergeCell ref="BX41:CE41"/>
    <mergeCell ref="CF41:CR41"/>
    <mergeCell ref="CS41:DE41"/>
    <mergeCell ref="DF41:DR41"/>
    <mergeCell ref="DS41:EE41"/>
    <mergeCell ref="EF41:ER41"/>
    <mergeCell ref="ES41:FE41"/>
    <mergeCell ref="A40:BW40"/>
    <mergeCell ref="BX40:CE40"/>
    <mergeCell ref="CF40:CR40"/>
    <mergeCell ref="CS40:DE40"/>
    <mergeCell ref="DF40:DR40"/>
    <mergeCell ref="DS40:EE40"/>
    <mergeCell ref="EF38:ER38"/>
    <mergeCell ref="ES38:FE38"/>
    <mergeCell ref="A39:BW39"/>
    <mergeCell ref="BX39:CE39"/>
    <mergeCell ref="CF39:CR39"/>
    <mergeCell ref="CS39:DE39"/>
    <mergeCell ref="DF39:DR39"/>
    <mergeCell ref="DS39:EE39"/>
    <mergeCell ref="EF39:ER39"/>
    <mergeCell ref="ES39:FE39"/>
    <mergeCell ref="A38:BW38"/>
    <mergeCell ref="BX38:CE38"/>
    <mergeCell ref="CF38:CR38"/>
    <mergeCell ref="CS38:DE38"/>
    <mergeCell ref="DF38:DR38"/>
    <mergeCell ref="DS38:EE38"/>
    <mergeCell ref="EF36:ER36"/>
    <mergeCell ref="ES36:FE36"/>
    <mergeCell ref="A37:BW37"/>
    <mergeCell ref="BX37:CE37"/>
    <mergeCell ref="CF37:CR37"/>
    <mergeCell ref="CS37:DE37"/>
    <mergeCell ref="DF37:DR37"/>
    <mergeCell ref="DS37:EE37"/>
    <mergeCell ref="EF37:ER37"/>
    <mergeCell ref="ES37:FE37"/>
    <mergeCell ref="A36:BW36"/>
    <mergeCell ref="BX36:CE36"/>
    <mergeCell ref="CF36:CR36"/>
    <mergeCell ref="CS36:DE36"/>
    <mergeCell ref="DF36:DR36"/>
    <mergeCell ref="DS36:EE36"/>
    <mergeCell ref="EF34:ER34"/>
    <mergeCell ref="ES34:FE34"/>
    <mergeCell ref="A35:BW35"/>
    <mergeCell ref="BX35:CE35"/>
    <mergeCell ref="CF35:CR35"/>
    <mergeCell ref="CS35:DE35"/>
    <mergeCell ref="DF35:DR35"/>
    <mergeCell ref="DS35:EE35"/>
    <mergeCell ref="EF35:ER35"/>
    <mergeCell ref="ES35:FE35"/>
    <mergeCell ref="A34:BW34"/>
    <mergeCell ref="BX34:CE34"/>
    <mergeCell ref="CF34:CR34"/>
    <mergeCell ref="CS34:DE34"/>
    <mergeCell ref="DF34:DR34"/>
    <mergeCell ref="DS34:EE34"/>
    <mergeCell ref="A31:BW31"/>
    <mergeCell ref="BX31:CE31"/>
    <mergeCell ref="CF31:CR31"/>
    <mergeCell ref="CS31:DE31"/>
    <mergeCell ref="DF31:DR31"/>
    <mergeCell ref="DS31:EE31"/>
    <mergeCell ref="EF31:ER31"/>
    <mergeCell ref="ES31:FE31"/>
    <mergeCell ref="A32:BW32"/>
    <mergeCell ref="BX32:CE33"/>
    <mergeCell ref="CF32:CR33"/>
    <mergeCell ref="CS32:DE33"/>
    <mergeCell ref="DF32:DR33"/>
    <mergeCell ref="DS32:EE33"/>
    <mergeCell ref="EF32:ER33"/>
    <mergeCell ref="ES32:FE33"/>
    <mergeCell ref="A33:BW33"/>
    <mergeCell ref="A29:BW29"/>
    <mergeCell ref="A30:BW30"/>
    <mergeCell ref="BX30:CE30"/>
    <mergeCell ref="CF30:CP30"/>
    <mergeCell ref="CS30:DE30"/>
    <mergeCell ref="DF30:DR30"/>
    <mergeCell ref="EF27:ER27"/>
    <mergeCell ref="ES27:FE27"/>
    <mergeCell ref="A28:BW28"/>
    <mergeCell ref="BX28:CE29"/>
    <mergeCell ref="CF28:CR29"/>
    <mergeCell ref="CS28:DE29"/>
    <mergeCell ref="DF28:DR29"/>
    <mergeCell ref="DS28:EE29"/>
    <mergeCell ref="EF28:ER29"/>
    <mergeCell ref="ES28:FE29"/>
    <mergeCell ref="A27:BW27"/>
    <mergeCell ref="BX27:CE27"/>
    <mergeCell ref="CF27:CR27"/>
    <mergeCell ref="CS27:DE27"/>
    <mergeCell ref="DF27:DR27"/>
    <mergeCell ref="DS27:EE27"/>
    <mergeCell ref="DS30:EE30"/>
    <mergeCell ref="EF30:ER30"/>
    <mergeCell ref="EF25:ER25"/>
    <mergeCell ref="ES25:FE25"/>
    <mergeCell ref="A26:BW26"/>
    <mergeCell ref="BX26:CE26"/>
    <mergeCell ref="CF26:CR26"/>
    <mergeCell ref="CS26:DE26"/>
    <mergeCell ref="DF26:DR26"/>
    <mergeCell ref="DS26:EE26"/>
    <mergeCell ref="EF26:ER26"/>
    <mergeCell ref="ES26:FE26"/>
    <mergeCell ref="A25:BW25"/>
    <mergeCell ref="BX25:CE25"/>
    <mergeCell ref="CF25:CR25"/>
    <mergeCell ref="CS25:DE25"/>
    <mergeCell ref="DF25:DR25"/>
    <mergeCell ref="DS25:EE25"/>
    <mergeCell ref="EF23:ER23"/>
    <mergeCell ref="A24:BW24"/>
    <mergeCell ref="BX24:CE24"/>
    <mergeCell ref="CF24:CR24"/>
    <mergeCell ref="DF24:DR24"/>
    <mergeCell ref="DS24:EE24"/>
    <mergeCell ref="EF24:ER24"/>
    <mergeCell ref="A23:BW23"/>
    <mergeCell ref="BX23:CE23"/>
    <mergeCell ref="CF23:CR23"/>
    <mergeCell ref="CS23:DE23"/>
    <mergeCell ref="DF23:DR23"/>
    <mergeCell ref="DS23:EE23"/>
    <mergeCell ref="EF21:ER21"/>
    <mergeCell ref="ES21:FE21"/>
    <mergeCell ref="A22:BW22"/>
    <mergeCell ref="BX22:CE22"/>
    <mergeCell ref="CF22:CR22"/>
    <mergeCell ref="CS22:DE22"/>
    <mergeCell ref="DF22:DR22"/>
    <mergeCell ref="DS22:EE22"/>
    <mergeCell ref="EF22:ER22"/>
    <mergeCell ref="ES22:FE22"/>
    <mergeCell ref="A21:BW21"/>
    <mergeCell ref="BX21:CE21"/>
    <mergeCell ref="CF21:CR21"/>
    <mergeCell ref="CS21:DE21"/>
    <mergeCell ref="DF21:DR21"/>
    <mergeCell ref="DS21:EE21"/>
    <mergeCell ref="EF19:ER19"/>
    <mergeCell ref="A20:BW20"/>
    <mergeCell ref="BX20:CE20"/>
    <mergeCell ref="CF20:CR20"/>
    <mergeCell ref="CS20:DE20"/>
    <mergeCell ref="DF20:DR20"/>
    <mergeCell ref="DS20:EE20"/>
    <mergeCell ref="EF20:ER20"/>
    <mergeCell ref="A19:BW19"/>
    <mergeCell ref="BX19:CE19"/>
    <mergeCell ref="CF19:CR19"/>
    <mergeCell ref="CS19:DE19"/>
    <mergeCell ref="DF19:DR19"/>
    <mergeCell ref="DS19:EE19"/>
    <mergeCell ref="A18:BW18"/>
    <mergeCell ref="BX18:CE18"/>
    <mergeCell ref="CF18:CR18"/>
    <mergeCell ref="CS18:DE18"/>
    <mergeCell ref="DF18:DR18"/>
    <mergeCell ref="DS18:EE18"/>
    <mergeCell ref="EF18:ER18"/>
    <mergeCell ref="ES18:FE18"/>
    <mergeCell ref="A17:BW17"/>
    <mergeCell ref="BX17:CE17"/>
    <mergeCell ref="CF17:CR17"/>
    <mergeCell ref="CS17:DE17"/>
    <mergeCell ref="DF17:DR17"/>
    <mergeCell ref="DS17:EE17"/>
    <mergeCell ref="A16:BW16"/>
    <mergeCell ref="BX16:CE16"/>
    <mergeCell ref="CF16:CR16"/>
    <mergeCell ref="CS16:DE16"/>
    <mergeCell ref="DF16:DR16"/>
    <mergeCell ref="DS16:EE16"/>
    <mergeCell ref="EF16:ER16"/>
    <mergeCell ref="ES16:FE16"/>
    <mergeCell ref="EF17:ER17"/>
    <mergeCell ref="ES17:FE17"/>
    <mergeCell ref="EF13:ER14"/>
    <mergeCell ref="ES13:FE14"/>
    <mergeCell ref="A14:BW14"/>
    <mergeCell ref="A15:BW15"/>
    <mergeCell ref="BX15:CE15"/>
    <mergeCell ref="CF15:CR15"/>
    <mergeCell ref="CS15:DE15"/>
    <mergeCell ref="DF15:DR15"/>
    <mergeCell ref="DS15:EE15"/>
    <mergeCell ref="EF15:ER15"/>
    <mergeCell ref="A13:BW13"/>
    <mergeCell ref="BX13:CE14"/>
    <mergeCell ref="CF13:CR14"/>
    <mergeCell ref="CS13:DE14"/>
    <mergeCell ref="DF13:DR14"/>
    <mergeCell ref="DS13:EE14"/>
    <mergeCell ref="ES15:FE15"/>
    <mergeCell ref="EF11:ER11"/>
    <mergeCell ref="ES11:FE11"/>
    <mergeCell ref="A12:BW12"/>
    <mergeCell ref="BX12:CE12"/>
    <mergeCell ref="CF12:CR12"/>
    <mergeCell ref="CS12:DE12"/>
    <mergeCell ref="DF12:DR12"/>
    <mergeCell ref="DS12:EE12"/>
    <mergeCell ref="EF12:ER12"/>
    <mergeCell ref="ES12:FE12"/>
    <mergeCell ref="A11:BW11"/>
    <mergeCell ref="BX11:CE11"/>
    <mergeCell ref="CF11:CR11"/>
    <mergeCell ref="CS11:DE11"/>
    <mergeCell ref="DF11:DR11"/>
    <mergeCell ref="DS11:EE11"/>
    <mergeCell ref="EF9:ER9"/>
    <mergeCell ref="ES9:FE9"/>
    <mergeCell ref="A10:BW10"/>
    <mergeCell ref="BX10:CE10"/>
    <mergeCell ref="CF10:CR10"/>
    <mergeCell ref="CS10:DE10"/>
    <mergeCell ref="DF10:DR10"/>
    <mergeCell ref="DS10:EE10"/>
    <mergeCell ref="EF10:ER10"/>
    <mergeCell ref="ES10:FE10"/>
    <mergeCell ref="A9:BW9"/>
    <mergeCell ref="BX9:CE9"/>
    <mergeCell ref="CF9:CR9"/>
    <mergeCell ref="CS9:DE9"/>
    <mergeCell ref="DF9:DR9"/>
    <mergeCell ref="DS9:EE9"/>
    <mergeCell ref="A7:BW7"/>
    <mergeCell ref="BX7:CE7"/>
    <mergeCell ref="CF7:CR7"/>
    <mergeCell ref="CS7:DE7"/>
    <mergeCell ref="DF7:DR7"/>
    <mergeCell ref="DS7:EE7"/>
    <mergeCell ref="EF7:ER7"/>
    <mergeCell ref="ES7:FE7"/>
    <mergeCell ref="A8:BW8"/>
    <mergeCell ref="BX8:CE8"/>
    <mergeCell ref="CF8:CR8"/>
    <mergeCell ref="CS8:DE8"/>
    <mergeCell ref="DF8:DR8"/>
    <mergeCell ref="DS8:EE8"/>
    <mergeCell ref="EF8:ER8"/>
    <mergeCell ref="ES8:FE8"/>
    <mergeCell ref="DY5:EA5"/>
    <mergeCell ref="EB5:EE5"/>
    <mergeCell ref="EF5:EK5"/>
    <mergeCell ref="EL5:EN5"/>
    <mergeCell ref="EO5:ER5"/>
    <mergeCell ref="ES5:FE6"/>
    <mergeCell ref="A2:FE2"/>
    <mergeCell ref="A4:BW6"/>
    <mergeCell ref="BX4:CE6"/>
    <mergeCell ref="CF4:CR6"/>
    <mergeCell ref="CS4:DE6"/>
    <mergeCell ref="DF4:FE4"/>
    <mergeCell ref="DF5:DK5"/>
    <mergeCell ref="DL5:DN5"/>
    <mergeCell ref="DO5:DR5"/>
    <mergeCell ref="DS5:DX5"/>
    <mergeCell ref="DF6:DR6"/>
    <mergeCell ref="DS6:EE6"/>
    <mergeCell ref="EF6:ER6"/>
  </mergeCells>
  <pageMargins left="0.70866141732283472" right="0.70866141732283472" top="0.74803149606299213" bottom="0.74803149606299213" header="0.31496062992125984" footer="0.31496062992125984"/>
  <pageSetup paperSize="9" scale="5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50"/>
  </sheetPr>
  <dimension ref="A1"/>
  <sheetViews>
    <sheetView workbookViewId="0">
      <selection activeCell="A3" sqref="A3:J3"/>
    </sheetView>
  </sheetViews>
  <sheetFormatPr defaultRowHeight="15"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50"/>
    <pageSetUpPr fitToPage="1"/>
  </sheetPr>
  <dimension ref="A1:S51"/>
  <sheetViews>
    <sheetView zoomScale="55" zoomScaleNormal="55" workbookViewId="0">
      <selection activeCell="A55" sqref="A55:B55"/>
    </sheetView>
  </sheetViews>
  <sheetFormatPr defaultRowHeight="18.75" x14ac:dyDescent="0.3"/>
  <cols>
    <col min="1" max="1" width="13" style="38" bestFit="1" customWidth="1"/>
    <col min="2" max="2" width="22.7109375" style="38" customWidth="1"/>
    <col min="3" max="3" width="22.28515625" style="38" customWidth="1"/>
    <col min="4" max="4" width="29.85546875" style="38" customWidth="1"/>
    <col min="5" max="5" width="26.5703125" style="38" customWidth="1"/>
    <col min="6" max="6" width="20.42578125" style="38" customWidth="1"/>
    <col min="7" max="7" width="19.42578125" style="38" customWidth="1"/>
    <col min="8" max="8" width="21.42578125" style="38" customWidth="1"/>
    <col min="9" max="9" width="16.28515625" style="38" customWidth="1"/>
    <col min="10" max="10" width="24.85546875" style="38" customWidth="1"/>
    <col min="11" max="11" width="23" style="37" hidden="1" customWidth="1"/>
    <col min="12" max="12" width="21.7109375" style="37" hidden="1" customWidth="1"/>
    <col min="13" max="13" width="18.42578125" style="37" hidden="1" customWidth="1"/>
    <col min="14" max="14" width="9.140625" style="37" hidden="1" customWidth="1"/>
    <col min="15" max="15" width="24.7109375" style="37" customWidth="1"/>
    <col min="16" max="17" width="19.140625" style="38" customWidth="1"/>
    <col min="18" max="18" width="9.140625" style="38"/>
    <col min="19" max="19" width="15.85546875" style="38" customWidth="1"/>
    <col min="20" max="256" width="9.140625" style="38"/>
    <col min="257" max="257" width="13" style="38" bestFit="1" customWidth="1"/>
    <col min="258" max="258" width="22.7109375" style="38" customWidth="1"/>
    <col min="259" max="259" width="22.28515625" style="38" customWidth="1"/>
    <col min="260" max="260" width="29.85546875" style="38" customWidth="1"/>
    <col min="261" max="261" width="26.5703125" style="38" customWidth="1"/>
    <col min="262" max="262" width="20.42578125" style="38" customWidth="1"/>
    <col min="263" max="263" width="19.42578125" style="38" customWidth="1"/>
    <col min="264" max="264" width="21.42578125" style="38" customWidth="1"/>
    <col min="265" max="265" width="16.28515625" style="38" customWidth="1"/>
    <col min="266" max="266" width="24.85546875" style="38" customWidth="1"/>
    <col min="267" max="270" width="0" style="38" hidden="1" customWidth="1"/>
    <col min="271" max="271" width="24.7109375" style="38" customWidth="1"/>
    <col min="272" max="273" width="19.140625" style="38" customWidth="1"/>
    <col min="274" max="274" width="9.140625" style="38"/>
    <col min="275" max="275" width="15.85546875" style="38" customWidth="1"/>
    <col min="276" max="512" width="9.140625" style="38"/>
    <col min="513" max="513" width="13" style="38" bestFit="1" customWidth="1"/>
    <col min="514" max="514" width="22.7109375" style="38" customWidth="1"/>
    <col min="515" max="515" width="22.28515625" style="38" customWidth="1"/>
    <col min="516" max="516" width="29.85546875" style="38" customWidth="1"/>
    <col min="517" max="517" width="26.5703125" style="38" customWidth="1"/>
    <col min="518" max="518" width="20.42578125" style="38" customWidth="1"/>
    <col min="519" max="519" width="19.42578125" style="38" customWidth="1"/>
    <col min="520" max="520" width="21.42578125" style="38" customWidth="1"/>
    <col min="521" max="521" width="16.28515625" style="38" customWidth="1"/>
    <col min="522" max="522" width="24.85546875" style="38" customWidth="1"/>
    <col min="523" max="526" width="0" style="38" hidden="1" customWidth="1"/>
    <col min="527" max="527" width="24.7109375" style="38" customWidth="1"/>
    <col min="528" max="529" width="19.140625" style="38" customWidth="1"/>
    <col min="530" max="530" width="9.140625" style="38"/>
    <col min="531" max="531" width="15.85546875" style="38" customWidth="1"/>
    <col min="532" max="768" width="9.140625" style="38"/>
    <col min="769" max="769" width="13" style="38" bestFit="1" customWidth="1"/>
    <col min="770" max="770" width="22.7109375" style="38" customWidth="1"/>
    <col min="771" max="771" width="22.28515625" style="38" customWidth="1"/>
    <col min="772" max="772" width="29.85546875" style="38" customWidth="1"/>
    <col min="773" max="773" width="26.5703125" style="38" customWidth="1"/>
    <col min="774" max="774" width="20.42578125" style="38" customWidth="1"/>
    <col min="775" max="775" width="19.42578125" style="38" customWidth="1"/>
    <col min="776" max="776" width="21.42578125" style="38" customWidth="1"/>
    <col min="777" max="777" width="16.28515625" style="38" customWidth="1"/>
    <col min="778" max="778" width="24.85546875" style="38" customWidth="1"/>
    <col min="779" max="782" width="0" style="38" hidden="1" customWidth="1"/>
    <col min="783" max="783" width="24.7109375" style="38" customWidth="1"/>
    <col min="784" max="785" width="19.140625" style="38" customWidth="1"/>
    <col min="786" max="786" width="9.140625" style="38"/>
    <col min="787" max="787" width="15.85546875" style="38" customWidth="1"/>
    <col min="788" max="1024" width="9.140625" style="38"/>
    <col min="1025" max="1025" width="13" style="38" bestFit="1" customWidth="1"/>
    <col min="1026" max="1026" width="22.7109375" style="38" customWidth="1"/>
    <col min="1027" max="1027" width="22.28515625" style="38" customWidth="1"/>
    <col min="1028" max="1028" width="29.85546875" style="38" customWidth="1"/>
    <col min="1029" max="1029" width="26.5703125" style="38" customWidth="1"/>
    <col min="1030" max="1030" width="20.42578125" style="38" customWidth="1"/>
    <col min="1031" max="1031" width="19.42578125" style="38" customWidth="1"/>
    <col min="1032" max="1032" width="21.42578125" style="38" customWidth="1"/>
    <col min="1033" max="1033" width="16.28515625" style="38" customWidth="1"/>
    <col min="1034" max="1034" width="24.85546875" style="38" customWidth="1"/>
    <col min="1035" max="1038" width="0" style="38" hidden="1" customWidth="1"/>
    <col min="1039" max="1039" width="24.7109375" style="38" customWidth="1"/>
    <col min="1040" max="1041" width="19.140625" style="38" customWidth="1"/>
    <col min="1042" max="1042" width="9.140625" style="38"/>
    <col min="1043" max="1043" width="15.85546875" style="38" customWidth="1"/>
    <col min="1044" max="1280" width="9.140625" style="38"/>
    <col min="1281" max="1281" width="13" style="38" bestFit="1" customWidth="1"/>
    <col min="1282" max="1282" width="22.7109375" style="38" customWidth="1"/>
    <col min="1283" max="1283" width="22.28515625" style="38" customWidth="1"/>
    <col min="1284" max="1284" width="29.85546875" style="38" customWidth="1"/>
    <col min="1285" max="1285" width="26.5703125" style="38" customWidth="1"/>
    <col min="1286" max="1286" width="20.42578125" style="38" customWidth="1"/>
    <col min="1287" max="1287" width="19.42578125" style="38" customWidth="1"/>
    <col min="1288" max="1288" width="21.42578125" style="38" customWidth="1"/>
    <col min="1289" max="1289" width="16.28515625" style="38" customWidth="1"/>
    <col min="1290" max="1290" width="24.85546875" style="38" customWidth="1"/>
    <col min="1291" max="1294" width="0" style="38" hidden="1" customWidth="1"/>
    <col min="1295" max="1295" width="24.7109375" style="38" customWidth="1"/>
    <col min="1296" max="1297" width="19.140625" style="38" customWidth="1"/>
    <col min="1298" max="1298" width="9.140625" style="38"/>
    <col min="1299" max="1299" width="15.85546875" style="38" customWidth="1"/>
    <col min="1300" max="1536" width="9.140625" style="38"/>
    <col min="1537" max="1537" width="13" style="38" bestFit="1" customWidth="1"/>
    <col min="1538" max="1538" width="22.7109375" style="38" customWidth="1"/>
    <col min="1539" max="1539" width="22.28515625" style="38" customWidth="1"/>
    <col min="1540" max="1540" width="29.85546875" style="38" customWidth="1"/>
    <col min="1541" max="1541" width="26.5703125" style="38" customWidth="1"/>
    <col min="1542" max="1542" width="20.42578125" style="38" customWidth="1"/>
    <col min="1543" max="1543" width="19.42578125" style="38" customWidth="1"/>
    <col min="1544" max="1544" width="21.42578125" style="38" customWidth="1"/>
    <col min="1545" max="1545" width="16.28515625" style="38" customWidth="1"/>
    <col min="1546" max="1546" width="24.85546875" style="38" customWidth="1"/>
    <col min="1547" max="1550" width="0" style="38" hidden="1" customWidth="1"/>
    <col min="1551" max="1551" width="24.7109375" style="38" customWidth="1"/>
    <col min="1552" max="1553" width="19.140625" style="38" customWidth="1"/>
    <col min="1554" max="1554" width="9.140625" style="38"/>
    <col min="1555" max="1555" width="15.85546875" style="38" customWidth="1"/>
    <col min="1556" max="1792" width="9.140625" style="38"/>
    <col min="1793" max="1793" width="13" style="38" bestFit="1" customWidth="1"/>
    <col min="1794" max="1794" width="22.7109375" style="38" customWidth="1"/>
    <col min="1795" max="1795" width="22.28515625" style="38" customWidth="1"/>
    <col min="1796" max="1796" width="29.85546875" style="38" customWidth="1"/>
    <col min="1797" max="1797" width="26.5703125" style="38" customWidth="1"/>
    <col min="1798" max="1798" width="20.42578125" style="38" customWidth="1"/>
    <col min="1799" max="1799" width="19.42578125" style="38" customWidth="1"/>
    <col min="1800" max="1800" width="21.42578125" style="38" customWidth="1"/>
    <col min="1801" max="1801" width="16.28515625" style="38" customWidth="1"/>
    <col min="1802" max="1802" width="24.85546875" style="38" customWidth="1"/>
    <col min="1803" max="1806" width="0" style="38" hidden="1" customWidth="1"/>
    <col min="1807" max="1807" width="24.7109375" style="38" customWidth="1"/>
    <col min="1808" max="1809" width="19.140625" style="38" customWidth="1"/>
    <col min="1810" max="1810" width="9.140625" style="38"/>
    <col min="1811" max="1811" width="15.85546875" style="38" customWidth="1"/>
    <col min="1812" max="2048" width="9.140625" style="38"/>
    <col min="2049" max="2049" width="13" style="38" bestFit="1" customWidth="1"/>
    <col min="2050" max="2050" width="22.7109375" style="38" customWidth="1"/>
    <col min="2051" max="2051" width="22.28515625" style="38" customWidth="1"/>
    <col min="2052" max="2052" width="29.85546875" style="38" customWidth="1"/>
    <col min="2053" max="2053" width="26.5703125" style="38" customWidth="1"/>
    <col min="2054" max="2054" width="20.42578125" style="38" customWidth="1"/>
    <col min="2055" max="2055" width="19.42578125" style="38" customWidth="1"/>
    <col min="2056" max="2056" width="21.42578125" style="38" customWidth="1"/>
    <col min="2057" max="2057" width="16.28515625" style="38" customWidth="1"/>
    <col min="2058" max="2058" width="24.85546875" style="38" customWidth="1"/>
    <col min="2059" max="2062" width="0" style="38" hidden="1" customWidth="1"/>
    <col min="2063" max="2063" width="24.7109375" style="38" customWidth="1"/>
    <col min="2064" max="2065" width="19.140625" style="38" customWidth="1"/>
    <col min="2066" max="2066" width="9.140625" style="38"/>
    <col min="2067" max="2067" width="15.85546875" style="38" customWidth="1"/>
    <col min="2068" max="2304" width="9.140625" style="38"/>
    <col min="2305" max="2305" width="13" style="38" bestFit="1" customWidth="1"/>
    <col min="2306" max="2306" width="22.7109375" style="38" customWidth="1"/>
    <col min="2307" max="2307" width="22.28515625" style="38" customWidth="1"/>
    <col min="2308" max="2308" width="29.85546875" style="38" customWidth="1"/>
    <col min="2309" max="2309" width="26.5703125" style="38" customWidth="1"/>
    <col min="2310" max="2310" width="20.42578125" style="38" customWidth="1"/>
    <col min="2311" max="2311" width="19.42578125" style="38" customWidth="1"/>
    <col min="2312" max="2312" width="21.42578125" style="38" customWidth="1"/>
    <col min="2313" max="2313" width="16.28515625" style="38" customWidth="1"/>
    <col min="2314" max="2314" width="24.85546875" style="38" customWidth="1"/>
    <col min="2315" max="2318" width="0" style="38" hidden="1" customWidth="1"/>
    <col min="2319" max="2319" width="24.7109375" style="38" customWidth="1"/>
    <col min="2320" max="2321" width="19.140625" style="38" customWidth="1"/>
    <col min="2322" max="2322" width="9.140625" style="38"/>
    <col min="2323" max="2323" width="15.85546875" style="38" customWidth="1"/>
    <col min="2324" max="2560" width="9.140625" style="38"/>
    <col min="2561" max="2561" width="13" style="38" bestFit="1" customWidth="1"/>
    <col min="2562" max="2562" width="22.7109375" style="38" customWidth="1"/>
    <col min="2563" max="2563" width="22.28515625" style="38" customWidth="1"/>
    <col min="2564" max="2564" width="29.85546875" style="38" customWidth="1"/>
    <col min="2565" max="2565" width="26.5703125" style="38" customWidth="1"/>
    <col min="2566" max="2566" width="20.42578125" style="38" customWidth="1"/>
    <col min="2567" max="2567" width="19.42578125" style="38" customWidth="1"/>
    <col min="2568" max="2568" width="21.42578125" style="38" customWidth="1"/>
    <col min="2569" max="2569" width="16.28515625" style="38" customWidth="1"/>
    <col min="2570" max="2570" width="24.85546875" style="38" customWidth="1"/>
    <col min="2571" max="2574" width="0" style="38" hidden="1" customWidth="1"/>
    <col min="2575" max="2575" width="24.7109375" style="38" customWidth="1"/>
    <col min="2576" max="2577" width="19.140625" style="38" customWidth="1"/>
    <col min="2578" max="2578" width="9.140625" style="38"/>
    <col min="2579" max="2579" width="15.85546875" style="38" customWidth="1"/>
    <col min="2580" max="2816" width="9.140625" style="38"/>
    <col min="2817" max="2817" width="13" style="38" bestFit="1" customWidth="1"/>
    <col min="2818" max="2818" width="22.7109375" style="38" customWidth="1"/>
    <col min="2819" max="2819" width="22.28515625" style="38" customWidth="1"/>
    <col min="2820" max="2820" width="29.85546875" style="38" customWidth="1"/>
    <col min="2821" max="2821" width="26.5703125" style="38" customWidth="1"/>
    <col min="2822" max="2822" width="20.42578125" style="38" customWidth="1"/>
    <col min="2823" max="2823" width="19.42578125" style="38" customWidth="1"/>
    <col min="2824" max="2824" width="21.42578125" style="38" customWidth="1"/>
    <col min="2825" max="2825" width="16.28515625" style="38" customWidth="1"/>
    <col min="2826" max="2826" width="24.85546875" style="38" customWidth="1"/>
    <col min="2827" max="2830" width="0" style="38" hidden="1" customWidth="1"/>
    <col min="2831" max="2831" width="24.7109375" style="38" customWidth="1"/>
    <col min="2832" max="2833" width="19.140625" style="38" customWidth="1"/>
    <col min="2834" max="2834" width="9.140625" style="38"/>
    <col min="2835" max="2835" width="15.85546875" style="38" customWidth="1"/>
    <col min="2836" max="3072" width="9.140625" style="38"/>
    <col min="3073" max="3073" width="13" style="38" bestFit="1" customWidth="1"/>
    <col min="3074" max="3074" width="22.7109375" style="38" customWidth="1"/>
    <col min="3075" max="3075" width="22.28515625" style="38" customWidth="1"/>
    <col min="3076" max="3076" width="29.85546875" style="38" customWidth="1"/>
    <col min="3077" max="3077" width="26.5703125" style="38" customWidth="1"/>
    <col min="3078" max="3078" width="20.42578125" style="38" customWidth="1"/>
    <col min="3079" max="3079" width="19.42578125" style="38" customWidth="1"/>
    <col min="3080" max="3080" width="21.42578125" style="38" customWidth="1"/>
    <col min="3081" max="3081" width="16.28515625" style="38" customWidth="1"/>
    <col min="3082" max="3082" width="24.85546875" style="38" customWidth="1"/>
    <col min="3083" max="3086" width="0" style="38" hidden="1" customWidth="1"/>
    <col min="3087" max="3087" width="24.7109375" style="38" customWidth="1"/>
    <col min="3088" max="3089" width="19.140625" style="38" customWidth="1"/>
    <col min="3090" max="3090" width="9.140625" style="38"/>
    <col min="3091" max="3091" width="15.85546875" style="38" customWidth="1"/>
    <col min="3092" max="3328" width="9.140625" style="38"/>
    <col min="3329" max="3329" width="13" style="38" bestFit="1" customWidth="1"/>
    <col min="3330" max="3330" width="22.7109375" style="38" customWidth="1"/>
    <col min="3331" max="3331" width="22.28515625" style="38" customWidth="1"/>
    <col min="3332" max="3332" width="29.85546875" style="38" customWidth="1"/>
    <col min="3333" max="3333" width="26.5703125" style="38" customWidth="1"/>
    <col min="3334" max="3334" width="20.42578125" style="38" customWidth="1"/>
    <col min="3335" max="3335" width="19.42578125" style="38" customWidth="1"/>
    <col min="3336" max="3336" width="21.42578125" style="38" customWidth="1"/>
    <col min="3337" max="3337" width="16.28515625" style="38" customWidth="1"/>
    <col min="3338" max="3338" width="24.85546875" style="38" customWidth="1"/>
    <col min="3339" max="3342" width="0" style="38" hidden="1" customWidth="1"/>
    <col min="3343" max="3343" width="24.7109375" style="38" customWidth="1"/>
    <col min="3344" max="3345" width="19.140625" style="38" customWidth="1"/>
    <col min="3346" max="3346" width="9.140625" style="38"/>
    <col min="3347" max="3347" width="15.85546875" style="38" customWidth="1"/>
    <col min="3348" max="3584" width="9.140625" style="38"/>
    <col min="3585" max="3585" width="13" style="38" bestFit="1" customWidth="1"/>
    <col min="3586" max="3586" width="22.7109375" style="38" customWidth="1"/>
    <col min="3587" max="3587" width="22.28515625" style="38" customWidth="1"/>
    <col min="3588" max="3588" width="29.85546875" style="38" customWidth="1"/>
    <col min="3589" max="3589" width="26.5703125" style="38" customWidth="1"/>
    <col min="3590" max="3590" width="20.42578125" style="38" customWidth="1"/>
    <col min="3591" max="3591" width="19.42578125" style="38" customWidth="1"/>
    <col min="3592" max="3592" width="21.42578125" style="38" customWidth="1"/>
    <col min="3593" max="3593" width="16.28515625" style="38" customWidth="1"/>
    <col min="3594" max="3594" width="24.85546875" style="38" customWidth="1"/>
    <col min="3595" max="3598" width="0" style="38" hidden="1" customWidth="1"/>
    <col min="3599" max="3599" width="24.7109375" style="38" customWidth="1"/>
    <col min="3600" max="3601" width="19.140625" style="38" customWidth="1"/>
    <col min="3602" max="3602" width="9.140625" style="38"/>
    <col min="3603" max="3603" width="15.85546875" style="38" customWidth="1"/>
    <col min="3604" max="3840" width="9.140625" style="38"/>
    <col min="3841" max="3841" width="13" style="38" bestFit="1" customWidth="1"/>
    <col min="3842" max="3842" width="22.7109375" style="38" customWidth="1"/>
    <col min="3843" max="3843" width="22.28515625" style="38" customWidth="1"/>
    <col min="3844" max="3844" width="29.85546875" style="38" customWidth="1"/>
    <col min="3845" max="3845" width="26.5703125" style="38" customWidth="1"/>
    <col min="3846" max="3846" width="20.42578125" style="38" customWidth="1"/>
    <col min="3847" max="3847" width="19.42578125" style="38" customWidth="1"/>
    <col min="3848" max="3848" width="21.42578125" style="38" customWidth="1"/>
    <col min="3849" max="3849" width="16.28515625" style="38" customWidth="1"/>
    <col min="3850" max="3850" width="24.85546875" style="38" customWidth="1"/>
    <col min="3851" max="3854" width="0" style="38" hidden="1" customWidth="1"/>
    <col min="3855" max="3855" width="24.7109375" style="38" customWidth="1"/>
    <col min="3856" max="3857" width="19.140625" style="38" customWidth="1"/>
    <col min="3858" max="3858" width="9.140625" style="38"/>
    <col min="3859" max="3859" width="15.85546875" style="38" customWidth="1"/>
    <col min="3860" max="4096" width="9.140625" style="38"/>
    <col min="4097" max="4097" width="13" style="38" bestFit="1" customWidth="1"/>
    <col min="4098" max="4098" width="22.7109375" style="38" customWidth="1"/>
    <col min="4099" max="4099" width="22.28515625" style="38" customWidth="1"/>
    <col min="4100" max="4100" width="29.85546875" style="38" customWidth="1"/>
    <col min="4101" max="4101" width="26.5703125" style="38" customWidth="1"/>
    <col min="4102" max="4102" width="20.42578125" style="38" customWidth="1"/>
    <col min="4103" max="4103" width="19.42578125" style="38" customWidth="1"/>
    <col min="4104" max="4104" width="21.42578125" style="38" customWidth="1"/>
    <col min="4105" max="4105" width="16.28515625" style="38" customWidth="1"/>
    <col min="4106" max="4106" width="24.85546875" style="38" customWidth="1"/>
    <col min="4107" max="4110" width="0" style="38" hidden="1" customWidth="1"/>
    <col min="4111" max="4111" width="24.7109375" style="38" customWidth="1"/>
    <col min="4112" max="4113" width="19.140625" style="38" customWidth="1"/>
    <col min="4114" max="4114" width="9.140625" style="38"/>
    <col min="4115" max="4115" width="15.85546875" style="38" customWidth="1"/>
    <col min="4116" max="4352" width="9.140625" style="38"/>
    <col min="4353" max="4353" width="13" style="38" bestFit="1" customWidth="1"/>
    <col min="4354" max="4354" width="22.7109375" style="38" customWidth="1"/>
    <col min="4355" max="4355" width="22.28515625" style="38" customWidth="1"/>
    <col min="4356" max="4356" width="29.85546875" style="38" customWidth="1"/>
    <col min="4357" max="4357" width="26.5703125" style="38" customWidth="1"/>
    <col min="4358" max="4358" width="20.42578125" style="38" customWidth="1"/>
    <col min="4359" max="4359" width="19.42578125" style="38" customWidth="1"/>
    <col min="4360" max="4360" width="21.42578125" style="38" customWidth="1"/>
    <col min="4361" max="4361" width="16.28515625" style="38" customWidth="1"/>
    <col min="4362" max="4362" width="24.85546875" style="38" customWidth="1"/>
    <col min="4363" max="4366" width="0" style="38" hidden="1" customWidth="1"/>
    <col min="4367" max="4367" width="24.7109375" style="38" customWidth="1"/>
    <col min="4368" max="4369" width="19.140625" style="38" customWidth="1"/>
    <col min="4370" max="4370" width="9.140625" style="38"/>
    <col min="4371" max="4371" width="15.85546875" style="38" customWidth="1"/>
    <col min="4372" max="4608" width="9.140625" style="38"/>
    <col min="4609" max="4609" width="13" style="38" bestFit="1" customWidth="1"/>
    <col min="4610" max="4610" width="22.7109375" style="38" customWidth="1"/>
    <col min="4611" max="4611" width="22.28515625" style="38" customWidth="1"/>
    <col min="4612" max="4612" width="29.85546875" style="38" customWidth="1"/>
    <col min="4613" max="4613" width="26.5703125" style="38" customWidth="1"/>
    <col min="4614" max="4614" width="20.42578125" style="38" customWidth="1"/>
    <col min="4615" max="4615" width="19.42578125" style="38" customWidth="1"/>
    <col min="4616" max="4616" width="21.42578125" style="38" customWidth="1"/>
    <col min="4617" max="4617" width="16.28515625" style="38" customWidth="1"/>
    <col min="4618" max="4618" width="24.85546875" style="38" customWidth="1"/>
    <col min="4619" max="4622" width="0" style="38" hidden="1" customWidth="1"/>
    <col min="4623" max="4623" width="24.7109375" style="38" customWidth="1"/>
    <col min="4624" max="4625" width="19.140625" style="38" customWidth="1"/>
    <col min="4626" max="4626" width="9.140625" style="38"/>
    <col min="4627" max="4627" width="15.85546875" style="38" customWidth="1"/>
    <col min="4628" max="4864" width="9.140625" style="38"/>
    <col min="4865" max="4865" width="13" style="38" bestFit="1" customWidth="1"/>
    <col min="4866" max="4866" width="22.7109375" style="38" customWidth="1"/>
    <col min="4867" max="4867" width="22.28515625" style="38" customWidth="1"/>
    <col min="4868" max="4868" width="29.85546875" style="38" customWidth="1"/>
    <col min="4869" max="4869" width="26.5703125" style="38" customWidth="1"/>
    <col min="4870" max="4870" width="20.42578125" style="38" customWidth="1"/>
    <col min="4871" max="4871" width="19.42578125" style="38" customWidth="1"/>
    <col min="4872" max="4872" width="21.42578125" style="38" customWidth="1"/>
    <col min="4873" max="4873" width="16.28515625" style="38" customWidth="1"/>
    <col min="4874" max="4874" width="24.85546875" style="38" customWidth="1"/>
    <col min="4875" max="4878" width="0" style="38" hidden="1" customWidth="1"/>
    <col min="4879" max="4879" width="24.7109375" style="38" customWidth="1"/>
    <col min="4880" max="4881" width="19.140625" style="38" customWidth="1"/>
    <col min="4882" max="4882" width="9.140625" style="38"/>
    <col min="4883" max="4883" width="15.85546875" style="38" customWidth="1"/>
    <col min="4884" max="5120" width="9.140625" style="38"/>
    <col min="5121" max="5121" width="13" style="38" bestFit="1" customWidth="1"/>
    <col min="5122" max="5122" width="22.7109375" style="38" customWidth="1"/>
    <col min="5123" max="5123" width="22.28515625" style="38" customWidth="1"/>
    <col min="5124" max="5124" width="29.85546875" style="38" customWidth="1"/>
    <col min="5125" max="5125" width="26.5703125" style="38" customWidth="1"/>
    <col min="5126" max="5126" width="20.42578125" style="38" customWidth="1"/>
    <col min="5127" max="5127" width="19.42578125" style="38" customWidth="1"/>
    <col min="5128" max="5128" width="21.42578125" style="38" customWidth="1"/>
    <col min="5129" max="5129" width="16.28515625" style="38" customWidth="1"/>
    <col min="5130" max="5130" width="24.85546875" style="38" customWidth="1"/>
    <col min="5131" max="5134" width="0" style="38" hidden="1" customWidth="1"/>
    <col min="5135" max="5135" width="24.7109375" style="38" customWidth="1"/>
    <col min="5136" max="5137" width="19.140625" style="38" customWidth="1"/>
    <col min="5138" max="5138" width="9.140625" style="38"/>
    <col min="5139" max="5139" width="15.85546875" style="38" customWidth="1"/>
    <col min="5140" max="5376" width="9.140625" style="38"/>
    <col min="5377" max="5377" width="13" style="38" bestFit="1" customWidth="1"/>
    <col min="5378" max="5378" width="22.7109375" style="38" customWidth="1"/>
    <col min="5379" max="5379" width="22.28515625" style="38" customWidth="1"/>
    <col min="5380" max="5380" width="29.85546875" style="38" customWidth="1"/>
    <col min="5381" max="5381" width="26.5703125" style="38" customWidth="1"/>
    <col min="5382" max="5382" width="20.42578125" style="38" customWidth="1"/>
    <col min="5383" max="5383" width="19.42578125" style="38" customWidth="1"/>
    <col min="5384" max="5384" width="21.42578125" style="38" customWidth="1"/>
    <col min="5385" max="5385" width="16.28515625" style="38" customWidth="1"/>
    <col min="5386" max="5386" width="24.85546875" style="38" customWidth="1"/>
    <col min="5387" max="5390" width="0" style="38" hidden="1" customWidth="1"/>
    <col min="5391" max="5391" width="24.7109375" style="38" customWidth="1"/>
    <col min="5392" max="5393" width="19.140625" style="38" customWidth="1"/>
    <col min="5394" max="5394" width="9.140625" style="38"/>
    <col min="5395" max="5395" width="15.85546875" style="38" customWidth="1"/>
    <col min="5396" max="5632" width="9.140625" style="38"/>
    <col min="5633" max="5633" width="13" style="38" bestFit="1" customWidth="1"/>
    <col min="5634" max="5634" width="22.7109375" style="38" customWidth="1"/>
    <col min="5635" max="5635" width="22.28515625" style="38" customWidth="1"/>
    <col min="5636" max="5636" width="29.85546875" style="38" customWidth="1"/>
    <col min="5637" max="5637" width="26.5703125" style="38" customWidth="1"/>
    <col min="5638" max="5638" width="20.42578125" style="38" customWidth="1"/>
    <col min="5639" max="5639" width="19.42578125" style="38" customWidth="1"/>
    <col min="5640" max="5640" width="21.42578125" style="38" customWidth="1"/>
    <col min="5641" max="5641" width="16.28515625" style="38" customWidth="1"/>
    <col min="5642" max="5642" width="24.85546875" style="38" customWidth="1"/>
    <col min="5643" max="5646" width="0" style="38" hidden="1" customWidth="1"/>
    <col min="5647" max="5647" width="24.7109375" style="38" customWidth="1"/>
    <col min="5648" max="5649" width="19.140625" style="38" customWidth="1"/>
    <col min="5650" max="5650" width="9.140625" style="38"/>
    <col min="5651" max="5651" width="15.85546875" style="38" customWidth="1"/>
    <col min="5652" max="5888" width="9.140625" style="38"/>
    <col min="5889" max="5889" width="13" style="38" bestFit="1" customWidth="1"/>
    <col min="5890" max="5890" width="22.7109375" style="38" customWidth="1"/>
    <col min="5891" max="5891" width="22.28515625" style="38" customWidth="1"/>
    <col min="5892" max="5892" width="29.85546875" style="38" customWidth="1"/>
    <col min="5893" max="5893" width="26.5703125" style="38" customWidth="1"/>
    <col min="5894" max="5894" width="20.42578125" style="38" customWidth="1"/>
    <col min="5895" max="5895" width="19.42578125" style="38" customWidth="1"/>
    <col min="5896" max="5896" width="21.42578125" style="38" customWidth="1"/>
    <col min="5897" max="5897" width="16.28515625" style="38" customWidth="1"/>
    <col min="5898" max="5898" width="24.85546875" style="38" customWidth="1"/>
    <col min="5899" max="5902" width="0" style="38" hidden="1" customWidth="1"/>
    <col min="5903" max="5903" width="24.7109375" style="38" customWidth="1"/>
    <col min="5904" max="5905" width="19.140625" style="38" customWidth="1"/>
    <col min="5906" max="5906" width="9.140625" style="38"/>
    <col min="5907" max="5907" width="15.85546875" style="38" customWidth="1"/>
    <col min="5908" max="6144" width="9.140625" style="38"/>
    <col min="6145" max="6145" width="13" style="38" bestFit="1" customWidth="1"/>
    <col min="6146" max="6146" width="22.7109375" style="38" customWidth="1"/>
    <col min="6147" max="6147" width="22.28515625" style="38" customWidth="1"/>
    <col min="6148" max="6148" width="29.85546875" style="38" customWidth="1"/>
    <col min="6149" max="6149" width="26.5703125" style="38" customWidth="1"/>
    <col min="6150" max="6150" width="20.42578125" style="38" customWidth="1"/>
    <col min="6151" max="6151" width="19.42578125" style="38" customWidth="1"/>
    <col min="6152" max="6152" width="21.42578125" style="38" customWidth="1"/>
    <col min="6153" max="6153" width="16.28515625" style="38" customWidth="1"/>
    <col min="6154" max="6154" width="24.85546875" style="38" customWidth="1"/>
    <col min="6155" max="6158" width="0" style="38" hidden="1" customWidth="1"/>
    <col min="6159" max="6159" width="24.7109375" style="38" customWidth="1"/>
    <col min="6160" max="6161" width="19.140625" style="38" customWidth="1"/>
    <col min="6162" max="6162" width="9.140625" style="38"/>
    <col min="6163" max="6163" width="15.85546875" style="38" customWidth="1"/>
    <col min="6164" max="6400" width="9.140625" style="38"/>
    <col min="6401" max="6401" width="13" style="38" bestFit="1" customWidth="1"/>
    <col min="6402" max="6402" width="22.7109375" style="38" customWidth="1"/>
    <col min="6403" max="6403" width="22.28515625" style="38" customWidth="1"/>
    <col min="6404" max="6404" width="29.85546875" style="38" customWidth="1"/>
    <col min="6405" max="6405" width="26.5703125" style="38" customWidth="1"/>
    <col min="6406" max="6406" width="20.42578125" style="38" customWidth="1"/>
    <col min="6407" max="6407" width="19.42578125" style="38" customWidth="1"/>
    <col min="6408" max="6408" width="21.42578125" style="38" customWidth="1"/>
    <col min="6409" max="6409" width="16.28515625" style="38" customWidth="1"/>
    <col min="6410" max="6410" width="24.85546875" style="38" customWidth="1"/>
    <col min="6411" max="6414" width="0" style="38" hidden="1" customWidth="1"/>
    <col min="6415" max="6415" width="24.7109375" style="38" customWidth="1"/>
    <col min="6416" max="6417" width="19.140625" style="38" customWidth="1"/>
    <col min="6418" max="6418" width="9.140625" style="38"/>
    <col min="6419" max="6419" width="15.85546875" style="38" customWidth="1"/>
    <col min="6420" max="6656" width="9.140625" style="38"/>
    <col min="6657" max="6657" width="13" style="38" bestFit="1" customWidth="1"/>
    <col min="6658" max="6658" width="22.7109375" style="38" customWidth="1"/>
    <col min="6659" max="6659" width="22.28515625" style="38" customWidth="1"/>
    <col min="6660" max="6660" width="29.85546875" style="38" customWidth="1"/>
    <col min="6661" max="6661" width="26.5703125" style="38" customWidth="1"/>
    <col min="6662" max="6662" width="20.42578125" style="38" customWidth="1"/>
    <col min="6663" max="6663" width="19.42578125" style="38" customWidth="1"/>
    <col min="6664" max="6664" width="21.42578125" style="38" customWidth="1"/>
    <col min="6665" max="6665" width="16.28515625" style="38" customWidth="1"/>
    <col min="6666" max="6666" width="24.85546875" style="38" customWidth="1"/>
    <col min="6667" max="6670" width="0" style="38" hidden="1" customWidth="1"/>
    <col min="6671" max="6671" width="24.7109375" style="38" customWidth="1"/>
    <col min="6672" max="6673" width="19.140625" style="38" customWidth="1"/>
    <col min="6674" max="6674" width="9.140625" style="38"/>
    <col min="6675" max="6675" width="15.85546875" style="38" customWidth="1"/>
    <col min="6676" max="6912" width="9.140625" style="38"/>
    <col min="6913" max="6913" width="13" style="38" bestFit="1" customWidth="1"/>
    <col min="6914" max="6914" width="22.7109375" style="38" customWidth="1"/>
    <col min="6915" max="6915" width="22.28515625" style="38" customWidth="1"/>
    <col min="6916" max="6916" width="29.85546875" style="38" customWidth="1"/>
    <col min="6917" max="6917" width="26.5703125" style="38" customWidth="1"/>
    <col min="6918" max="6918" width="20.42578125" style="38" customWidth="1"/>
    <col min="6919" max="6919" width="19.42578125" style="38" customWidth="1"/>
    <col min="6920" max="6920" width="21.42578125" style="38" customWidth="1"/>
    <col min="6921" max="6921" width="16.28515625" style="38" customWidth="1"/>
    <col min="6922" max="6922" width="24.85546875" style="38" customWidth="1"/>
    <col min="6923" max="6926" width="0" style="38" hidden="1" customWidth="1"/>
    <col min="6927" max="6927" width="24.7109375" style="38" customWidth="1"/>
    <col min="6928" max="6929" width="19.140625" style="38" customWidth="1"/>
    <col min="6930" max="6930" width="9.140625" style="38"/>
    <col min="6931" max="6931" width="15.85546875" style="38" customWidth="1"/>
    <col min="6932" max="7168" width="9.140625" style="38"/>
    <col min="7169" max="7169" width="13" style="38" bestFit="1" customWidth="1"/>
    <col min="7170" max="7170" width="22.7109375" style="38" customWidth="1"/>
    <col min="7171" max="7171" width="22.28515625" style="38" customWidth="1"/>
    <col min="7172" max="7172" width="29.85546875" style="38" customWidth="1"/>
    <col min="7173" max="7173" width="26.5703125" style="38" customWidth="1"/>
    <col min="7174" max="7174" width="20.42578125" style="38" customWidth="1"/>
    <col min="7175" max="7175" width="19.42578125" style="38" customWidth="1"/>
    <col min="7176" max="7176" width="21.42578125" style="38" customWidth="1"/>
    <col min="7177" max="7177" width="16.28515625" style="38" customWidth="1"/>
    <col min="7178" max="7178" width="24.85546875" style="38" customWidth="1"/>
    <col min="7179" max="7182" width="0" style="38" hidden="1" customWidth="1"/>
    <col min="7183" max="7183" width="24.7109375" style="38" customWidth="1"/>
    <col min="7184" max="7185" width="19.140625" style="38" customWidth="1"/>
    <col min="7186" max="7186" width="9.140625" style="38"/>
    <col min="7187" max="7187" width="15.85546875" style="38" customWidth="1"/>
    <col min="7188" max="7424" width="9.140625" style="38"/>
    <col min="7425" max="7425" width="13" style="38" bestFit="1" customWidth="1"/>
    <col min="7426" max="7426" width="22.7109375" style="38" customWidth="1"/>
    <col min="7427" max="7427" width="22.28515625" style="38" customWidth="1"/>
    <col min="7428" max="7428" width="29.85546875" style="38" customWidth="1"/>
    <col min="7429" max="7429" width="26.5703125" style="38" customWidth="1"/>
    <col min="7430" max="7430" width="20.42578125" style="38" customWidth="1"/>
    <col min="7431" max="7431" width="19.42578125" style="38" customWidth="1"/>
    <col min="7432" max="7432" width="21.42578125" style="38" customWidth="1"/>
    <col min="7433" max="7433" width="16.28515625" style="38" customWidth="1"/>
    <col min="7434" max="7434" width="24.85546875" style="38" customWidth="1"/>
    <col min="7435" max="7438" width="0" style="38" hidden="1" customWidth="1"/>
    <col min="7439" max="7439" width="24.7109375" style="38" customWidth="1"/>
    <col min="7440" max="7441" width="19.140625" style="38" customWidth="1"/>
    <col min="7442" max="7442" width="9.140625" style="38"/>
    <col min="7443" max="7443" width="15.85546875" style="38" customWidth="1"/>
    <col min="7444" max="7680" width="9.140625" style="38"/>
    <col min="7681" max="7681" width="13" style="38" bestFit="1" customWidth="1"/>
    <col min="7682" max="7682" width="22.7109375" style="38" customWidth="1"/>
    <col min="7683" max="7683" width="22.28515625" style="38" customWidth="1"/>
    <col min="7684" max="7684" width="29.85546875" style="38" customWidth="1"/>
    <col min="7685" max="7685" width="26.5703125" style="38" customWidth="1"/>
    <col min="7686" max="7686" width="20.42578125" style="38" customWidth="1"/>
    <col min="7687" max="7687" width="19.42578125" style="38" customWidth="1"/>
    <col min="7688" max="7688" width="21.42578125" style="38" customWidth="1"/>
    <col min="7689" max="7689" width="16.28515625" style="38" customWidth="1"/>
    <col min="7690" max="7690" width="24.85546875" style="38" customWidth="1"/>
    <col min="7691" max="7694" width="0" style="38" hidden="1" customWidth="1"/>
    <col min="7695" max="7695" width="24.7109375" style="38" customWidth="1"/>
    <col min="7696" max="7697" width="19.140625" style="38" customWidth="1"/>
    <col min="7698" max="7698" width="9.140625" style="38"/>
    <col min="7699" max="7699" width="15.85546875" style="38" customWidth="1"/>
    <col min="7700" max="7936" width="9.140625" style="38"/>
    <col min="7937" max="7937" width="13" style="38" bestFit="1" customWidth="1"/>
    <col min="7938" max="7938" width="22.7109375" style="38" customWidth="1"/>
    <col min="7939" max="7939" width="22.28515625" style="38" customWidth="1"/>
    <col min="7940" max="7940" width="29.85546875" style="38" customWidth="1"/>
    <col min="7941" max="7941" width="26.5703125" style="38" customWidth="1"/>
    <col min="7942" max="7942" width="20.42578125" style="38" customWidth="1"/>
    <col min="7943" max="7943" width="19.42578125" style="38" customWidth="1"/>
    <col min="7944" max="7944" width="21.42578125" style="38" customWidth="1"/>
    <col min="7945" max="7945" width="16.28515625" style="38" customWidth="1"/>
    <col min="7946" max="7946" width="24.85546875" style="38" customWidth="1"/>
    <col min="7947" max="7950" width="0" style="38" hidden="1" customWidth="1"/>
    <col min="7951" max="7951" width="24.7109375" style="38" customWidth="1"/>
    <col min="7952" max="7953" width="19.140625" style="38" customWidth="1"/>
    <col min="7954" max="7954" width="9.140625" style="38"/>
    <col min="7955" max="7955" width="15.85546875" style="38" customWidth="1"/>
    <col min="7956" max="8192" width="9.140625" style="38"/>
    <col min="8193" max="8193" width="13" style="38" bestFit="1" customWidth="1"/>
    <col min="8194" max="8194" width="22.7109375" style="38" customWidth="1"/>
    <col min="8195" max="8195" width="22.28515625" style="38" customWidth="1"/>
    <col min="8196" max="8196" width="29.85546875" style="38" customWidth="1"/>
    <col min="8197" max="8197" width="26.5703125" style="38" customWidth="1"/>
    <col min="8198" max="8198" width="20.42578125" style="38" customWidth="1"/>
    <col min="8199" max="8199" width="19.42578125" style="38" customWidth="1"/>
    <col min="8200" max="8200" width="21.42578125" style="38" customWidth="1"/>
    <col min="8201" max="8201" width="16.28515625" style="38" customWidth="1"/>
    <col min="8202" max="8202" width="24.85546875" style="38" customWidth="1"/>
    <col min="8203" max="8206" width="0" style="38" hidden="1" customWidth="1"/>
    <col min="8207" max="8207" width="24.7109375" style="38" customWidth="1"/>
    <col min="8208" max="8209" width="19.140625" style="38" customWidth="1"/>
    <col min="8210" max="8210" width="9.140625" style="38"/>
    <col min="8211" max="8211" width="15.85546875" style="38" customWidth="1"/>
    <col min="8212" max="8448" width="9.140625" style="38"/>
    <col min="8449" max="8449" width="13" style="38" bestFit="1" customWidth="1"/>
    <col min="8450" max="8450" width="22.7109375" style="38" customWidth="1"/>
    <col min="8451" max="8451" width="22.28515625" style="38" customWidth="1"/>
    <col min="8452" max="8452" width="29.85546875" style="38" customWidth="1"/>
    <col min="8453" max="8453" width="26.5703125" style="38" customWidth="1"/>
    <col min="8454" max="8454" width="20.42578125" style="38" customWidth="1"/>
    <col min="8455" max="8455" width="19.42578125" style="38" customWidth="1"/>
    <col min="8456" max="8456" width="21.42578125" style="38" customWidth="1"/>
    <col min="8457" max="8457" width="16.28515625" style="38" customWidth="1"/>
    <col min="8458" max="8458" width="24.85546875" style="38" customWidth="1"/>
    <col min="8459" max="8462" width="0" style="38" hidden="1" customWidth="1"/>
    <col min="8463" max="8463" width="24.7109375" style="38" customWidth="1"/>
    <col min="8464" max="8465" width="19.140625" style="38" customWidth="1"/>
    <col min="8466" max="8466" width="9.140625" style="38"/>
    <col min="8467" max="8467" width="15.85546875" style="38" customWidth="1"/>
    <col min="8468" max="8704" width="9.140625" style="38"/>
    <col min="8705" max="8705" width="13" style="38" bestFit="1" customWidth="1"/>
    <col min="8706" max="8706" width="22.7109375" style="38" customWidth="1"/>
    <col min="8707" max="8707" width="22.28515625" style="38" customWidth="1"/>
    <col min="8708" max="8708" width="29.85546875" style="38" customWidth="1"/>
    <col min="8709" max="8709" width="26.5703125" style="38" customWidth="1"/>
    <col min="8710" max="8710" width="20.42578125" style="38" customWidth="1"/>
    <col min="8711" max="8711" width="19.42578125" style="38" customWidth="1"/>
    <col min="8712" max="8712" width="21.42578125" style="38" customWidth="1"/>
    <col min="8713" max="8713" width="16.28515625" style="38" customWidth="1"/>
    <col min="8714" max="8714" width="24.85546875" style="38" customWidth="1"/>
    <col min="8715" max="8718" width="0" style="38" hidden="1" customWidth="1"/>
    <col min="8719" max="8719" width="24.7109375" style="38" customWidth="1"/>
    <col min="8720" max="8721" width="19.140625" style="38" customWidth="1"/>
    <col min="8722" max="8722" width="9.140625" style="38"/>
    <col min="8723" max="8723" width="15.85546875" style="38" customWidth="1"/>
    <col min="8724" max="8960" width="9.140625" style="38"/>
    <col min="8961" max="8961" width="13" style="38" bestFit="1" customWidth="1"/>
    <col min="8962" max="8962" width="22.7109375" style="38" customWidth="1"/>
    <col min="8963" max="8963" width="22.28515625" style="38" customWidth="1"/>
    <col min="8964" max="8964" width="29.85546875" style="38" customWidth="1"/>
    <col min="8965" max="8965" width="26.5703125" style="38" customWidth="1"/>
    <col min="8966" max="8966" width="20.42578125" style="38" customWidth="1"/>
    <col min="8967" max="8967" width="19.42578125" style="38" customWidth="1"/>
    <col min="8968" max="8968" width="21.42578125" style="38" customWidth="1"/>
    <col min="8969" max="8969" width="16.28515625" style="38" customWidth="1"/>
    <col min="8970" max="8970" width="24.85546875" style="38" customWidth="1"/>
    <col min="8971" max="8974" width="0" style="38" hidden="1" customWidth="1"/>
    <col min="8975" max="8975" width="24.7109375" style="38" customWidth="1"/>
    <col min="8976" max="8977" width="19.140625" style="38" customWidth="1"/>
    <col min="8978" max="8978" width="9.140625" style="38"/>
    <col min="8979" max="8979" width="15.85546875" style="38" customWidth="1"/>
    <col min="8980" max="9216" width="9.140625" style="38"/>
    <col min="9217" max="9217" width="13" style="38" bestFit="1" customWidth="1"/>
    <col min="9218" max="9218" width="22.7109375" style="38" customWidth="1"/>
    <col min="9219" max="9219" width="22.28515625" style="38" customWidth="1"/>
    <col min="9220" max="9220" width="29.85546875" style="38" customWidth="1"/>
    <col min="9221" max="9221" width="26.5703125" style="38" customWidth="1"/>
    <col min="9222" max="9222" width="20.42578125" style="38" customWidth="1"/>
    <col min="9223" max="9223" width="19.42578125" style="38" customWidth="1"/>
    <col min="9224" max="9224" width="21.42578125" style="38" customWidth="1"/>
    <col min="9225" max="9225" width="16.28515625" style="38" customWidth="1"/>
    <col min="9226" max="9226" width="24.85546875" style="38" customWidth="1"/>
    <col min="9227" max="9230" width="0" style="38" hidden="1" customWidth="1"/>
    <col min="9231" max="9231" width="24.7109375" style="38" customWidth="1"/>
    <col min="9232" max="9233" width="19.140625" style="38" customWidth="1"/>
    <col min="9234" max="9234" width="9.140625" style="38"/>
    <col min="9235" max="9235" width="15.85546875" style="38" customWidth="1"/>
    <col min="9236" max="9472" width="9.140625" style="38"/>
    <col min="9473" max="9473" width="13" style="38" bestFit="1" customWidth="1"/>
    <col min="9474" max="9474" width="22.7109375" style="38" customWidth="1"/>
    <col min="9475" max="9475" width="22.28515625" style="38" customWidth="1"/>
    <col min="9476" max="9476" width="29.85546875" style="38" customWidth="1"/>
    <col min="9477" max="9477" width="26.5703125" style="38" customWidth="1"/>
    <col min="9478" max="9478" width="20.42578125" style="38" customWidth="1"/>
    <col min="9479" max="9479" width="19.42578125" style="38" customWidth="1"/>
    <col min="9480" max="9480" width="21.42578125" style="38" customWidth="1"/>
    <col min="9481" max="9481" width="16.28515625" style="38" customWidth="1"/>
    <col min="9482" max="9482" width="24.85546875" style="38" customWidth="1"/>
    <col min="9483" max="9486" width="0" style="38" hidden="1" customWidth="1"/>
    <col min="9487" max="9487" width="24.7109375" style="38" customWidth="1"/>
    <col min="9488" max="9489" width="19.140625" style="38" customWidth="1"/>
    <col min="9490" max="9490" width="9.140625" style="38"/>
    <col min="9491" max="9491" width="15.85546875" style="38" customWidth="1"/>
    <col min="9492" max="9728" width="9.140625" style="38"/>
    <col min="9729" max="9729" width="13" style="38" bestFit="1" customWidth="1"/>
    <col min="9730" max="9730" width="22.7109375" style="38" customWidth="1"/>
    <col min="9731" max="9731" width="22.28515625" style="38" customWidth="1"/>
    <col min="9732" max="9732" width="29.85546875" style="38" customWidth="1"/>
    <col min="9733" max="9733" width="26.5703125" style="38" customWidth="1"/>
    <col min="9734" max="9734" width="20.42578125" style="38" customWidth="1"/>
    <col min="9735" max="9735" width="19.42578125" style="38" customWidth="1"/>
    <col min="9736" max="9736" width="21.42578125" style="38" customWidth="1"/>
    <col min="9737" max="9737" width="16.28515625" style="38" customWidth="1"/>
    <col min="9738" max="9738" width="24.85546875" style="38" customWidth="1"/>
    <col min="9739" max="9742" width="0" style="38" hidden="1" customWidth="1"/>
    <col min="9743" max="9743" width="24.7109375" style="38" customWidth="1"/>
    <col min="9744" max="9745" width="19.140625" style="38" customWidth="1"/>
    <col min="9746" max="9746" width="9.140625" style="38"/>
    <col min="9747" max="9747" width="15.85546875" style="38" customWidth="1"/>
    <col min="9748" max="9984" width="9.140625" style="38"/>
    <col min="9985" max="9985" width="13" style="38" bestFit="1" customWidth="1"/>
    <col min="9986" max="9986" width="22.7109375" style="38" customWidth="1"/>
    <col min="9987" max="9987" width="22.28515625" style="38" customWidth="1"/>
    <col min="9988" max="9988" width="29.85546875" style="38" customWidth="1"/>
    <col min="9989" max="9989" width="26.5703125" style="38" customWidth="1"/>
    <col min="9990" max="9990" width="20.42578125" style="38" customWidth="1"/>
    <col min="9991" max="9991" width="19.42578125" style="38" customWidth="1"/>
    <col min="9992" max="9992" width="21.42578125" style="38" customWidth="1"/>
    <col min="9993" max="9993" width="16.28515625" style="38" customWidth="1"/>
    <col min="9994" max="9994" width="24.85546875" style="38" customWidth="1"/>
    <col min="9995" max="9998" width="0" style="38" hidden="1" customWidth="1"/>
    <col min="9999" max="9999" width="24.7109375" style="38" customWidth="1"/>
    <col min="10000" max="10001" width="19.140625" style="38" customWidth="1"/>
    <col min="10002" max="10002" width="9.140625" style="38"/>
    <col min="10003" max="10003" width="15.85546875" style="38" customWidth="1"/>
    <col min="10004" max="10240" width="9.140625" style="38"/>
    <col min="10241" max="10241" width="13" style="38" bestFit="1" customWidth="1"/>
    <col min="10242" max="10242" width="22.7109375" style="38" customWidth="1"/>
    <col min="10243" max="10243" width="22.28515625" style="38" customWidth="1"/>
    <col min="10244" max="10244" width="29.85546875" style="38" customWidth="1"/>
    <col min="10245" max="10245" width="26.5703125" style="38" customWidth="1"/>
    <col min="10246" max="10246" width="20.42578125" style="38" customWidth="1"/>
    <col min="10247" max="10247" width="19.42578125" style="38" customWidth="1"/>
    <col min="10248" max="10248" width="21.42578125" style="38" customWidth="1"/>
    <col min="10249" max="10249" width="16.28515625" style="38" customWidth="1"/>
    <col min="10250" max="10250" width="24.85546875" style="38" customWidth="1"/>
    <col min="10251" max="10254" width="0" style="38" hidden="1" customWidth="1"/>
    <col min="10255" max="10255" width="24.7109375" style="38" customWidth="1"/>
    <col min="10256" max="10257" width="19.140625" style="38" customWidth="1"/>
    <col min="10258" max="10258" width="9.140625" style="38"/>
    <col min="10259" max="10259" width="15.85546875" style="38" customWidth="1"/>
    <col min="10260" max="10496" width="9.140625" style="38"/>
    <col min="10497" max="10497" width="13" style="38" bestFit="1" customWidth="1"/>
    <col min="10498" max="10498" width="22.7109375" style="38" customWidth="1"/>
    <col min="10499" max="10499" width="22.28515625" style="38" customWidth="1"/>
    <col min="10500" max="10500" width="29.85546875" style="38" customWidth="1"/>
    <col min="10501" max="10501" width="26.5703125" style="38" customWidth="1"/>
    <col min="10502" max="10502" width="20.42578125" style="38" customWidth="1"/>
    <col min="10503" max="10503" width="19.42578125" style="38" customWidth="1"/>
    <col min="10504" max="10504" width="21.42578125" style="38" customWidth="1"/>
    <col min="10505" max="10505" width="16.28515625" style="38" customWidth="1"/>
    <col min="10506" max="10506" width="24.85546875" style="38" customWidth="1"/>
    <col min="10507" max="10510" width="0" style="38" hidden="1" customWidth="1"/>
    <col min="10511" max="10511" width="24.7109375" style="38" customWidth="1"/>
    <col min="10512" max="10513" width="19.140625" style="38" customWidth="1"/>
    <col min="10514" max="10514" width="9.140625" style="38"/>
    <col min="10515" max="10515" width="15.85546875" style="38" customWidth="1"/>
    <col min="10516" max="10752" width="9.140625" style="38"/>
    <col min="10753" max="10753" width="13" style="38" bestFit="1" customWidth="1"/>
    <col min="10754" max="10754" width="22.7109375" style="38" customWidth="1"/>
    <col min="10755" max="10755" width="22.28515625" style="38" customWidth="1"/>
    <col min="10756" max="10756" width="29.85546875" style="38" customWidth="1"/>
    <col min="10757" max="10757" width="26.5703125" style="38" customWidth="1"/>
    <col min="10758" max="10758" width="20.42578125" style="38" customWidth="1"/>
    <col min="10759" max="10759" width="19.42578125" style="38" customWidth="1"/>
    <col min="10760" max="10760" width="21.42578125" style="38" customWidth="1"/>
    <col min="10761" max="10761" width="16.28515625" style="38" customWidth="1"/>
    <col min="10762" max="10762" width="24.85546875" style="38" customWidth="1"/>
    <col min="10763" max="10766" width="0" style="38" hidden="1" customWidth="1"/>
    <col min="10767" max="10767" width="24.7109375" style="38" customWidth="1"/>
    <col min="10768" max="10769" width="19.140625" style="38" customWidth="1"/>
    <col min="10770" max="10770" width="9.140625" style="38"/>
    <col min="10771" max="10771" width="15.85546875" style="38" customWidth="1"/>
    <col min="10772" max="11008" width="9.140625" style="38"/>
    <col min="11009" max="11009" width="13" style="38" bestFit="1" customWidth="1"/>
    <col min="11010" max="11010" width="22.7109375" style="38" customWidth="1"/>
    <col min="11011" max="11011" width="22.28515625" style="38" customWidth="1"/>
    <col min="11012" max="11012" width="29.85546875" style="38" customWidth="1"/>
    <col min="11013" max="11013" width="26.5703125" style="38" customWidth="1"/>
    <col min="11014" max="11014" width="20.42578125" style="38" customWidth="1"/>
    <col min="11015" max="11015" width="19.42578125" style="38" customWidth="1"/>
    <col min="11016" max="11016" width="21.42578125" style="38" customWidth="1"/>
    <col min="11017" max="11017" width="16.28515625" style="38" customWidth="1"/>
    <col min="11018" max="11018" width="24.85546875" style="38" customWidth="1"/>
    <col min="11019" max="11022" width="0" style="38" hidden="1" customWidth="1"/>
    <col min="11023" max="11023" width="24.7109375" style="38" customWidth="1"/>
    <col min="11024" max="11025" width="19.140625" style="38" customWidth="1"/>
    <col min="11026" max="11026" width="9.140625" style="38"/>
    <col min="11027" max="11027" width="15.85546875" style="38" customWidth="1"/>
    <col min="11028" max="11264" width="9.140625" style="38"/>
    <col min="11265" max="11265" width="13" style="38" bestFit="1" customWidth="1"/>
    <col min="11266" max="11266" width="22.7109375" style="38" customWidth="1"/>
    <col min="11267" max="11267" width="22.28515625" style="38" customWidth="1"/>
    <col min="11268" max="11268" width="29.85546875" style="38" customWidth="1"/>
    <col min="11269" max="11269" width="26.5703125" style="38" customWidth="1"/>
    <col min="11270" max="11270" width="20.42578125" style="38" customWidth="1"/>
    <col min="11271" max="11271" width="19.42578125" style="38" customWidth="1"/>
    <col min="11272" max="11272" width="21.42578125" style="38" customWidth="1"/>
    <col min="11273" max="11273" width="16.28515625" style="38" customWidth="1"/>
    <col min="11274" max="11274" width="24.85546875" style="38" customWidth="1"/>
    <col min="11275" max="11278" width="0" style="38" hidden="1" customWidth="1"/>
    <col min="11279" max="11279" width="24.7109375" style="38" customWidth="1"/>
    <col min="11280" max="11281" width="19.140625" style="38" customWidth="1"/>
    <col min="11282" max="11282" width="9.140625" style="38"/>
    <col min="11283" max="11283" width="15.85546875" style="38" customWidth="1"/>
    <col min="11284" max="11520" width="9.140625" style="38"/>
    <col min="11521" max="11521" width="13" style="38" bestFit="1" customWidth="1"/>
    <col min="11522" max="11522" width="22.7109375" style="38" customWidth="1"/>
    <col min="11523" max="11523" width="22.28515625" style="38" customWidth="1"/>
    <col min="11524" max="11524" width="29.85546875" style="38" customWidth="1"/>
    <col min="11525" max="11525" width="26.5703125" style="38" customWidth="1"/>
    <col min="11526" max="11526" width="20.42578125" style="38" customWidth="1"/>
    <col min="11527" max="11527" width="19.42578125" style="38" customWidth="1"/>
    <col min="11528" max="11528" width="21.42578125" style="38" customWidth="1"/>
    <col min="11529" max="11529" width="16.28515625" style="38" customWidth="1"/>
    <col min="11530" max="11530" width="24.85546875" style="38" customWidth="1"/>
    <col min="11531" max="11534" width="0" style="38" hidden="1" customWidth="1"/>
    <col min="11535" max="11535" width="24.7109375" style="38" customWidth="1"/>
    <col min="11536" max="11537" width="19.140625" style="38" customWidth="1"/>
    <col min="11538" max="11538" width="9.140625" style="38"/>
    <col min="11539" max="11539" width="15.85546875" style="38" customWidth="1"/>
    <col min="11540" max="11776" width="9.140625" style="38"/>
    <col min="11777" max="11777" width="13" style="38" bestFit="1" customWidth="1"/>
    <col min="11778" max="11778" width="22.7109375" style="38" customWidth="1"/>
    <col min="11779" max="11779" width="22.28515625" style="38" customWidth="1"/>
    <col min="11780" max="11780" width="29.85546875" style="38" customWidth="1"/>
    <col min="11781" max="11781" width="26.5703125" style="38" customWidth="1"/>
    <col min="11782" max="11782" width="20.42578125" style="38" customWidth="1"/>
    <col min="11783" max="11783" width="19.42578125" style="38" customWidth="1"/>
    <col min="11784" max="11784" width="21.42578125" style="38" customWidth="1"/>
    <col min="11785" max="11785" width="16.28515625" style="38" customWidth="1"/>
    <col min="11786" max="11786" width="24.85546875" style="38" customWidth="1"/>
    <col min="11787" max="11790" width="0" style="38" hidden="1" customWidth="1"/>
    <col min="11791" max="11791" width="24.7109375" style="38" customWidth="1"/>
    <col min="11792" max="11793" width="19.140625" style="38" customWidth="1"/>
    <col min="11794" max="11794" width="9.140625" style="38"/>
    <col min="11795" max="11795" width="15.85546875" style="38" customWidth="1"/>
    <col min="11796" max="12032" width="9.140625" style="38"/>
    <col min="12033" max="12033" width="13" style="38" bestFit="1" customWidth="1"/>
    <col min="12034" max="12034" width="22.7109375" style="38" customWidth="1"/>
    <col min="12035" max="12035" width="22.28515625" style="38" customWidth="1"/>
    <col min="12036" max="12036" width="29.85546875" style="38" customWidth="1"/>
    <col min="12037" max="12037" width="26.5703125" style="38" customWidth="1"/>
    <col min="12038" max="12038" width="20.42578125" style="38" customWidth="1"/>
    <col min="12039" max="12039" width="19.42578125" style="38" customWidth="1"/>
    <col min="12040" max="12040" width="21.42578125" style="38" customWidth="1"/>
    <col min="12041" max="12041" width="16.28515625" style="38" customWidth="1"/>
    <col min="12042" max="12042" width="24.85546875" style="38" customWidth="1"/>
    <col min="12043" max="12046" width="0" style="38" hidden="1" customWidth="1"/>
    <col min="12047" max="12047" width="24.7109375" style="38" customWidth="1"/>
    <col min="12048" max="12049" width="19.140625" style="38" customWidth="1"/>
    <col min="12050" max="12050" width="9.140625" style="38"/>
    <col min="12051" max="12051" width="15.85546875" style="38" customWidth="1"/>
    <col min="12052" max="12288" width="9.140625" style="38"/>
    <col min="12289" max="12289" width="13" style="38" bestFit="1" customWidth="1"/>
    <col min="12290" max="12290" width="22.7109375" style="38" customWidth="1"/>
    <col min="12291" max="12291" width="22.28515625" style="38" customWidth="1"/>
    <col min="12292" max="12292" width="29.85546875" style="38" customWidth="1"/>
    <col min="12293" max="12293" width="26.5703125" style="38" customWidth="1"/>
    <col min="12294" max="12294" width="20.42578125" style="38" customWidth="1"/>
    <col min="12295" max="12295" width="19.42578125" style="38" customWidth="1"/>
    <col min="12296" max="12296" width="21.42578125" style="38" customWidth="1"/>
    <col min="12297" max="12297" width="16.28515625" style="38" customWidth="1"/>
    <col min="12298" max="12298" width="24.85546875" style="38" customWidth="1"/>
    <col min="12299" max="12302" width="0" style="38" hidden="1" customWidth="1"/>
    <col min="12303" max="12303" width="24.7109375" style="38" customWidth="1"/>
    <col min="12304" max="12305" width="19.140625" style="38" customWidth="1"/>
    <col min="12306" max="12306" width="9.140625" style="38"/>
    <col min="12307" max="12307" width="15.85546875" style="38" customWidth="1"/>
    <col min="12308" max="12544" width="9.140625" style="38"/>
    <col min="12545" max="12545" width="13" style="38" bestFit="1" customWidth="1"/>
    <col min="12546" max="12546" width="22.7109375" style="38" customWidth="1"/>
    <col min="12547" max="12547" width="22.28515625" style="38" customWidth="1"/>
    <col min="12548" max="12548" width="29.85546875" style="38" customWidth="1"/>
    <col min="12549" max="12549" width="26.5703125" style="38" customWidth="1"/>
    <col min="12550" max="12550" width="20.42578125" style="38" customWidth="1"/>
    <col min="12551" max="12551" width="19.42578125" style="38" customWidth="1"/>
    <col min="12552" max="12552" width="21.42578125" style="38" customWidth="1"/>
    <col min="12553" max="12553" width="16.28515625" style="38" customWidth="1"/>
    <col min="12554" max="12554" width="24.85546875" style="38" customWidth="1"/>
    <col min="12555" max="12558" width="0" style="38" hidden="1" customWidth="1"/>
    <col min="12559" max="12559" width="24.7109375" style="38" customWidth="1"/>
    <col min="12560" max="12561" width="19.140625" style="38" customWidth="1"/>
    <col min="12562" max="12562" width="9.140625" style="38"/>
    <col min="12563" max="12563" width="15.85546875" style="38" customWidth="1"/>
    <col min="12564" max="12800" width="9.140625" style="38"/>
    <col min="12801" max="12801" width="13" style="38" bestFit="1" customWidth="1"/>
    <col min="12802" max="12802" width="22.7109375" style="38" customWidth="1"/>
    <col min="12803" max="12803" width="22.28515625" style="38" customWidth="1"/>
    <col min="12804" max="12804" width="29.85546875" style="38" customWidth="1"/>
    <col min="12805" max="12805" width="26.5703125" style="38" customWidth="1"/>
    <col min="12806" max="12806" width="20.42578125" style="38" customWidth="1"/>
    <col min="12807" max="12807" width="19.42578125" style="38" customWidth="1"/>
    <col min="12808" max="12808" width="21.42578125" style="38" customWidth="1"/>
    <col min="12809" max="12809" width="16.28515625" style="38" customWidth="1"/>
    <col min="12810" max="12810" width="24.85546875" style="38" customWidth="1"/>
    <col min="12811" max="12814" width="0" style="38" hidden="1" customWidth="1"/>
    <col min="12815" max="12815" width="24.7109375" style="38" customWidth="1"/>
    <col min="12816" max="12817" width="19.140625" style="38" customWidth="1"/>
    <col min="12818" max="12818" width="9.140625" style="38"/>
    <col min="12819" max="12819" width="15.85546875" style="38" customWidth="1"/>
    <col min="12820" max="13056" width="9.140625" style="38"/>
    <col min="13057" max="13057" width="13" style="38" bestFit="1" customWidth="1"/>
    <col min="13058" max="13058" width="22.7109375" style="38" customWidth="1"/>
    <col min="13059" max="13059" width="22.28515625" style="38" customWidth="1"/>
    <col min="13060" max="13060" width="29.85546875" style="38" customWidth="1"/>
    <col min="13061" max="13061" width="26.5703125" style="38" customWidth="1"/>
    <col min="13062" max="13062" width="20.42578125" style="38" customWidth="1"/>
    <col min="13063" max="13063" width="19.42578125" style="38" customWidth="1"/>
    <col min="13064" max="13064" width="21.42578125" style="38" customWidth="1"/>
    <col min="13065" max="13065" width="16.28515625" style="38" customWidth="1"/>
    <col min="13066" max="13066" width="24.85546875" style="38" customWidth="1"/>
    <col min="13067" max="13070" width="0" style="38" hidden="1" customWidth="1"/>
    <col min="13071" max="13071" width="24.7109375" style="38" customWidth="1"/>
    <col min="13072" max="13073" width="19.140625" style="38" customWidth="1"/>
    <col min="13074" max="13074" width="9.140625" style="38"/>
    <col min="13075" max="13075" width="15.85546875" style="38" customWidth="1"/>
    <col min="13076" max="13312" width="9.140625" style="38"/>
    <col min="13313" max="13313" width="13" style="38" bestFit="1" customWidth="1"/>
    <col min="13314" max="13314" width="22.7109375" style="38" customWidth="1"/>
    <col min="13315" max="13315" width="22.28515625" style="38" customWidth="1"/>
    <col min="13316" max="13316" width="29.85546875" style="38" customWidth="1"/>
    <col min="13317" max="13317" width="26.5703125" style="38" customWidth="1"/>
    <col min="13318" max="13318" width="20.42578125" style="38" customWidth="1"/>
    <col min="13319" max="13319" width="19.42578125" style="38" customWidth="1"/>
    <col min="13320" max="13320" width="21.42578125" style="38" customWidth="1"/>
    <col min="13321" max="13321" width="16.28515625" style="38" customWidth="1"/>
    <col min="13322" max="13322" width="24.85546875" style="38" customWidth="1"/>
    <col min="13323" max="13326" width="0" style="38" hidden="1" customWidth="1"/>
    <col min="13327" max="13327" width="24.7109375" style="38" customWidth="1"/>
    <col min="13328" max="13329" width="19.140625" style="38" customWidth="1"/>
    <col min="13330" max="13330" width="9.140625" style="38"/>
    <col min="13331" max="13331" width="15.85546875" style="38" customWidth="1"/>
    <col min="13332" max="13568" width="9.140625" style="38"/>
    <col min="13569" max="13569" width="13" style="38" bestFit="1" customWidth="1"/>
    <col min="13570" max="13570" width="22.7109375" style="38" customWidth="1"/>
    <col min="13571" max="13571" width="22.28515625" style="38" customWidth="1"/>
    <col min="13572" max="13572" width="29.85546875" style="38" customWidth="1"/>
    <col min="13573" max="13573" width="26.5703125" style="38" customWidth="1"/>
    <col min="13574" max="13574" width="20.42578125" style="38" customWidth="1"/>
    <col min="13575" max="13575" width="19.42578125" style="38" customWidth="1"/>
    <col min="13576" max="13576" width="21.42578125" style="38" customWidth="1"/>
    <col min="13577" max="13577" width="16.28515625" style="38" customWidth="1"/>
    <col min="13578" max="13578" width="24.85546875" style="38" customWidth="1"/>
    <col min="13579" max="13582" width="0" style="38" hidden="1" customWidth="1"/>
    <col min="13583" max="13583" width="24.7109375" style="38" customWidth="1"/>
    <col min="13584" max="13585" width="19.140625" style="38" customWidth="1"/>
    <col min="13586" max="13586" width="9.140625" style="38"/>
    <col min="13587" max="13587" width="15.85546875" style="38" customWidth="1"/>
    <col min="13588" max="13824" width="9.140625" style="38"/>
    <col min="13825" max="13825" width="13" style="38" bestFit="1" customWidth="1"/>
    <col min="13826" max="13826" width="22.7109375" style="38" customWidth="1"/>
    <col min="13827" max="13827" width="22.28515625" style="38" customWidth="1"/>
    <col min="13828" max="13828" width="29.85546875" style="38" customWidth="1"/>
    <col min="13829" max="13829" width="26.5703125" style="38" customWidth="1"/>
    <col min="13830" max="13830" width="20.42578125" style="38" customWidth="1"/>
    <col min="13831" max="13831" width="19.42578125" style="38" customWidth="1"/>
    <col min="13832" max="13832" width="21.42578125" style="38" customWidth="1"/>
    <col min="13833" max="13833" width="16.28515625" style="38" customWidth="1"/>
    <col min="13834" max="13834" width="24.85546875" style="38" customWidth="1"/>
    <col min="13835" max="13838" width="0" style="38" hidden="1" customWidth="1"/>
    <col min="13839" max="13839" width="24.7109375" style="38" customWidth="1"/>
    <col min="13840" max="13841" width="19.140625" style="38" customWidth="1"/>
    <col min="13842" max="13842" width="9.140625" style="38"/>
    <col min="13843" max="13843" width="15.85546875" style="38" customWidth="1"/>
    <col min="13844" max="14080" width="9.140625" style="38"/>
    <col min="14081" max="14081" width="13" style="38" bestFit="1" customWidth="1"/>
    <col min="14082" max="14082" width="22.7109375" style="38" customWidth="1"/>
    <col min="14083" max="14083" width="22.28515625" style="38" customWidth="1"/>
    <col min="14084" max="14084" width="29.85546875" style="38" customWidth="1"/>
    <col min="14085" max="14085" width="26.5703125" style="38" customWidth="1"/>
    <col min="14086" max="14086" width="20.42578125" style="38" customWidth="1"/>
    <col min="14087" max="14087" width="19.42578125" style="38" customWidth="1"/>
    <col min="14088" max="14088" width="21.42578125" style="38" customWidth="1"/>
    <col min="14089" max="14089" width="16.28515625" style="38" customWidth="1"/>
    <col min="14090" max="14090" width="24.85546875" style="38" customWidth="1"/>
    <col min="14091" max="14094" width="0" style="38" hidden="1" customWidth="1"/>
    <col min="14095" max="14095" width="24.7109375" style="38" customWidth="1"/>
    <col min="14096" max="14097" width="19.140625" style="38" customWidth="1"/>
    <col min="14098" max="14098" width="9.140625" style="38"/>
    <col min="14099" max="14099" width="15.85546875" style="38" customWidth="1"/>
    <col min="14100" max="14336" width="9.140625" style="38"/>
    <col min="14337" max="14337" width="13" style="38" bestFit="1" customWidth="1"/>
    <col min="14338" max="14338" width="22.7109375" style="38" customWidth="1"/>
    <col min="14339" max="14339" width="22.28515625" style="38" customWidth="1"/>
    <col min="14340" max="14340" width="29.85546875" style="38" customWidth="1"/>
    <col min="14341" max="14341" width="26.5703125" style="38" customWidth="1"/>
    <col min="14342" max="14342" width="20.42578125" style="38" customWidth="1"/>
    <col min="14343" max="14343" width="19.42578125" style="38" customWidth="1"/>
    <col min="14344" max="14344" width="21.42578125" style="38" customWidth="1"/>
    <col min="14345" max="14345" width="16.28515625" style="38" customWidth="1"/>
    <col min="14346" max="14346" width="24.85546875" style="38" customWidth="1"/>
    <col min="14347" max="14350" width="0" style="38" hidden="1" customWidth="1"/>
    <col min="14351" max="14351" width="24.7109375" style="38" customWidth="1"/>
    <col min="14352" max="14353" width="19.140625" style="38" customWidth="1"/>
    <col min="14354" max="14354" width="9.140625" style="38"/>
    <col min="14355" max="14355" width="15.85546875" style="38" customWidth="1"/>
    <col min="14356" max="14592" width="9.140625" style="38"/>
    <col min="14593" max="14593" width="13" style="38" bestFit="1" customWidth="1"/>
    <col min="14594" max="14594" width="22.7109375" style="38" customWidth="1"/>
    <col min="14595" max="14595" width="22.28515625" style="38" customWidth="1"/>
    <col min="14596" max="14596" width="29.85546875" style="38" customWidth="1"/>
    <col min="14597" max="14597" width="26.5703125" style="38" customWidth="1"/>
    <col min="14598" max="14598" width="20.42578125" style="38" customWidth="1"/>
    <col min="14599" max="14599" width="19.42578125" style="38" customWidth="1"/>
    <col min="14600" max="14600" width="21.42578125" style="38" customWidth="1"/>
    <col min="14601" max="14601" width="16.28515625" style="38" customWidth="1"/>
    <col min="14602" max="14602" width="24.85546875" style="38" customWidth="1"/>
    <col min="14603" max="14606" width="0" style="38" hidden="1" customWidth="1"/>
    <col min="14607" max="14607" width="24.7109375" style="38" customWidth="1"/>
    <col min="14608" max="14609" width="19.140625" style="38" customWidth="1"/>
    <col min="14610" max="14610" width="9.140625" style="38"/>
    <col min="14611" max="14611" width="15.85546875" style="38" customWidth="1"/>
    <col min="14612" max="14848" width="9.140625" style="38"/>
    <col min="14849" max="14849" width="13" style="38" bestFit="1" customWidth="1"/>
    <col min="14850" max="14850" width="22.7109375" style="38" customWidth="1"/>
    <col min="14851" max="14851" width="22.28515625" style="38" customWidth="1"/>
    <col min="14852" max="14852" width="29.85546875" style="38" customWidth="1"/>
    <col min="14853" max="14853" width="26.5703125" style="38" customWidth="1"/>
    <col min="14854" max="14854" width="20.42578125" style="38" customWidth="1"/>
    <col min="14855" max="14855" width="19.42578125" style="38" customWidth="1"/>
    <col min="14856" max="14856" width="21.42578125" style="38" customWidth="1"/>
    <col min="14857" max="14857" width="16.28515625" style="38" customWidth="1"/>
    <col min="14858" max="14858" width="24.85546875" style="38" customWidth="1"/>
    <col min="14859" max="14862" width="0" style="38" hidden="1" customWidth="1"/>
    <col min="14863" max="14863" width="24.7109375" style="38" customWidth="1"/>
    <col min="14864" max="14865" width="19.140625" style="38" customWidth="1"/>
    <col min="14866" max="14866" width="9.140625" style="38"/>
    <col min="14867" max="14867" width="15.85546875" style="38" customWidth="1"/>
    <col min="14868" max="15104" width="9.140625" style="38"/>
    <col min="15105" max="15105" width="13" style="38" bestFit="1" customWidth="1"/>
    <col min="15106" max="15106" width="22.7109375" style="38" customWidth="1"/>
    <col min="15107" max="15107" width="22.28515625" style="38" customWidth="1"/>
    <col min="15108" max="15108" width="29.85546875" style="38" customWidth="1"/>
    <col min="15109" max="15109" width="26.5703125" style="38" customWidth="1"/>
    <col min="15110" max="15110" width="20.42578125" style="38" customWidth="1"/>
    <col min="15111" max="15111" width="19.42578125" style="38" customWidth="1"/>
    <col min="15112" max="15112" width="21.42578125" style="38" customWidth="1"/>
    <col min="15113" max="15113" width="16.28515625" style="38" customWidth="1"/>
    <col min="15114" max="15114" width="24.85546875" style="38" customWidth="1"/>
    <col min="15115" max="15118" width="0" style="38" hidden="1" customWidth="1"/>
    <col min="15119" max="15119" width="24.7109375" style="38" customWidth="1"/>
    <col min="15120" max="15121" width="19.140625" style="38" customWidth="1"/>
    <col min="15122" max="15122" width="9.140625" style="38"/>
    <col min="15123" max="15123" width="15.85546875" style="38" customWidth="1"/>
    <col min="15124" max="15360" width="9.140625" style="38"/>
    <col min="15361" max="15361" width="13" style="38" bestFit="1" customWidth="1"/>
    <col min="15362" max="15362" width="22.7109375" style="38" customWidth="1"/>
    <col min="15363" max="15363" width="22.28515625" style="38" customWidth="1"/>
    <col min="15364" max="15364" width="29.85546875" style="38" customWidth="1"/>
    <col min="15365" max="15365" width="26.5703125" style="38" customWidth="1"/>
    <col min="15366" max="15366" width="20.42578125" style="38" customWidth="1"/>
    <col min="15367" max="15367" width="19.42578125" style="38" customWidth="1"/>
    <col min="15368" max="15368" width="21.42578125" style="38" customWidth="1"/>
    <col min="15369" max="15369" width="16.28515625" style="38" customWidth="1"/>
    <col min="15370" max="15370" width="24.85546875" style="38" customWidth="1"/>
    <col min="15371" max="15374" width="0" style="38" hidden="1" customWidth="1"/>
    <col min="15375" max="15375" width="24.7109375" style="38" customWidth="1"/>
    <col min="15376" max="15377" width="19.140625" style="38" customWidth="1"/>
    <col min="15378" max="15378" width="9.140625" style="38"/>
    <col min="15379" max="15379" width="15.85546875" style="38" customWidth="1"/>
    <col min="15380" max="15616" width="9.140625" style="38"/>
    <col min="15617" max="15617" width="13" style="38" bestFit="1" customWidth="1"/>
    <col min="15618" max="15618" width="22.7109375" style="38" customWidth="1"/>
    <col min="15619" max="15619" width="22.28515625" style="38" customWidth="1"/>
    <col min="15620" max="15620" width="29.85546875" style="38" customWidth="1"/>
    <col min="15621" max="15621" width="26.5703125" style="38" customWidth="1"/>
    <col min="15622" max="15622" width="20.42578125" style="38" customWidth="1"/>
    <col min="15623" max="15623" width="19.42578125" style="38" customWidth="1"/>
    <col min="15624" max="15624" width="21.42578125" style="38" customWidth="1"/>
    <col min="15625" max="15625" width="16.28515625" style="38" customWidth="1"/>
    <col min="15626" max="15626" width="24.85546875" style="38" customWidth="1"/>
    <col min="15627" max="15630" width="0" style="38" hidden="1" customWidth="1"/>
    <col min="15631" max="15631" width="24.7109375" style="38" customWidth="1"/>
    <col min="15632" max="15633" width="19.140625" style="38" customWidth="1"/>
    <col min="15634" max="15634" width="9.140625" style="38"/>
    <col min="15635" max="15635" width="15.85546875" style="38" customWidth="1"/>
    <col min="15636" max="15872" width="9.140625" style="38"/>
    <col min="15873" max="15873" width="13" style="38" bestFit="1" customWidth="1"/>
    <col min="15874" max="15874" width="22.7109375" style="38" customWidth="1"/>
    <col min="15875" max="15875" width="22.28515625" style="38" customWidth="1"/>
    <col min="15876" max="15876" width="29.85546875" style="38" customWidth="1"/>
    <col min="15877" max="15877" width="26.5703125" style="38" customWidth="1"/>
    <col min="15878" max="15878" width="20.42578125" style="38" customWidth="1"/>
    <col min="15879" max="15879" width="19.42578125" style="38" customWidth="1"/>
    <col min="15880" max="15880" width="21.42578125" style="38" customWidth="1"/>
    <col min="15881" max="15881" width="16.28515625" style="38" customWidth="1"/>
    <col min="15882" max="15882" width="24.85546875" style="38" customWidth="1"/>
    <col min="15883" max="15886" width="0" style="38" hidden="1" customWidth="1"/>
    <col min="15887" max="15887" width="24.7109375" style="38" customWidth="1"/>
    <col min="15888" max="15889" width="19.140625" style="38" customWidth="1"/>
    <col min="15890" max="15890" width="9.140625" style="38"/>
    <col min="15891" max="15891" width="15.85546875" style="38" customWidth="1"/>
    <col min="15892" max="16128" width="9.140625" style="38"/>
    <col min="16129" max="16129" width="13" style="38" bestFit="1" customWidth="1"/>
    <col min="16130" max="16130" width="22.7109375" style="38" customWidth="1"/>
    <col min="16131" max="16131" width="22.28515625" style="38" customWidth="1"/>
    <col min="16132" max="16132" width="29.85546875" style="38" customWidth="1"/>
    <col min="16133" max="16133" width="26.5703125" style="38" customWidth="1"/>
    <col min="16134" max="16134" width="20.42578125" style="38" customWidth="1"/>
    <col min="16135" max="16135" width="19.42578125" style="38" customWidth="1"/>
    <col min="16136" max="16136" width="21.42578125" style="38" customWidth="1"/>
    <col min="16137" max="16137" width="16.28515625" style="38" customWidth="1"/>
    <col min="16138" max="16138" width="24.85546875" style="38" customWidth="1"/>
    <col min="16139" max="16142" width="0" style="38" hidden="1" customWidth="1"/>
    <col min="16143" max="16143" width="24.7109375" style="38" customWidth="1"/>
    <col min="16144" max="16145" width="19.140625" style="38" customWidth="1"/>
    <col min="16146" max="16146" width="9.140625" style="38"/>
    <col min="16147" max="16147" width="15.85546875" style="38" customWidth="1"/>
    <col min="16148" max="16384" width="9.140625" style="38"/>
  </cols>
  <sheetData>
    <row r="1" spans="1:19" ht="20.25" x14ac:dyDescent="0.3">
      <c r="A1" s="875" t="s">
        <v>10</v>
      </c>
      <c r="B1" s="875"/>
      <c r="C1" s="875"/>
      <c r="D1" s="875"/>
      <c r="E1" s="875"/>
      <c r="F1" s="875"/>
      <c r="G1" s="875"/>
      <c r="H1" s="875"/>
      <c r="I1" s="875"/>
      <c r="J1" s="875"/>
    </row>
    <row r="2" spans="1:19" ht="20.25" x14ac:dyDescent="0.3">
      <c r="A2" s="875" t="s">
        <v>11</v>
      </c>
      <c r="B2" s="875"/>
      <c r="C2" s="875"/>
      <c r="D2" s="875"/>
      <c r="E2" s="875"/>
      <c r="F2" s="875"/>
      <c r="G2" s="875"/>
      <c r="H2" s="875"/>
      <c r="I2" s="875"/>
      <c r="J2" s="875"/>
    </row>
    <row r="3" spans="1:19" ht="20.25" x14ac:dyDescent="0.3">
      <c r="A3" s="875" t="s">
        <v>371</v>
      </c>
      <c r="B3" s="875"/>
      <c r="C3" s="875"/>
      <c r="D3" s="875"/>
      <c r="E3" s="875"/>
      <c r="F3" s="875"/>
      <c r="G3" s="875"/>
      <c r="H3" s="875"/>
      <c r="I3" s="875"/>
      <c r="J3" s="875"/>
    </row>
    <row r="4" spans="1:19" ht="8.25" customHeight="1" x14ac:dyDescent="0.3"/>
    <row r="5" spans="1:19" x14ac:dyDescent="0.3">
      <c r="A5" s="876" t="s">
        <v>12</v>
      </c>
      <c r="B5" s="876"/>
      <c r="C5" s="876"/>
      <c r="D5" s="876"/>
      <c r="E5" s="876"/>
      <c r="F5" s="876"/>
      <c r="G5" s="876"/>
      <c r="H5" s="876"/>
      <c r="I5" s="876"/>
      <c r="J5" s="876"/>
    </row>
    <row r="6" spans="1:19" ht="3" customHeight="1" x14ac:dyDescent="0.3">
      <c r="A6" s="93"/>
      <c r="B6" s="93"/>
      <c r="C6" s="93"/>
      <c r="D6" s="93"/>
      <c r="E6" s="93"/>
      <c r="F6" s="93"/>
      <c r="G6" s="93"/>
      <c r="H6" s="93"/>
      <c r="I6" s="93"/>
      <c r="J6" s="93"/>
    </row>
    <row r="7" spans="1:19" ht="19.5" x14ac:dyDescent="0.35">
      <c r="A7" s="877" t="s">
        <v>13</v>
      </c>
      <c r="B7" s="877"/>
      <c r="C7" s="877"/>
      <c r="D7" s="877"/>
      <c r="E7" s="877"/>
      <c r="F7" s="877"/>
      <c r="G7" s="877"/>
      <c r="H7" s="877"/>
      <c r="I7" s="877"/>
      <c r="J7" s="877"/>
    </row>
    <row r="8" spans="1:19" ht="6.75" customHeight="1" x14ac:dyDescent="0.3"/>
    <row r="9" spans="1:19" x14ac:dyDescent="0.3">
      <c r="A9" s="39" t="s">
        <v>14</v>
      </c>
      <c r="C9" s="40">
        <v>111</v>
      </c>
      <c r="J9" s="41"/>
      <c r="K9" s="42"/>
      <c r="L9" s="43"/>
      <c r="M9" s="38"/>
      <c r="N9" s="38"/>
      <c r="O9" s="38"/>
    </row>
    <row r="10" spans="1:19" x14ac:dyDescent="0.3">
      <c r="A10" s="39" t="s">
        <v>15</v>
      </c>
      <c r="D10" s="40" t="s">
        <v>66</v>
      </c>
      <c r="K10" s="42"/>
      <c r="L10" s="43"/>
      <c r="M10" s="38"/>
      <c r="N10" s="38"/>
      <c r="O10" s="38"/>
    </row>
    <row r="11" spans="1:19" ht="19.5" thickBot="1" x14ac:dyDescent="0.35">
      <c r="K11" s="42"/>
      <c r="L11" s="43"/>
      <c r="M11" s="38"/>
      <c r="N11" s="38"/>
      <c r="O11" s="38"/>
    </row>
    <row r="12" spans="1:19" ht="27.75" customHeight="1" x14ac:dyDescent="0.3">
      <c r="A12" s="878" t="s">
        <v>17</v>
      </c>
      <c r="B12" s="881" t="s">
        <v>18</v>
      </c>
      <c r="C12" s="881" t="s">
        <v>19</v>
      </c>
      <c r="D12" s="881" t="s">
        <v>20</v>
      </c>
      <c r="E12" s="881"/>
      <c r="F12" s="881"/>
      <c r="G12" s="881"/>
      <c r="H12" s="881" t="s">
        <v>21</v>
      </c>
      <c r="I12" s="881" t="s">
        <v>22</v>
      </c>
      <c r="J12" s="884" t="s">
        <v>82</v>
      </c>
      <c r="K12" s="44"/>
      <c r="L12" s="43"/>
      <c r="M12" s="38"/>
      <c r="N12" s="38"/>
      <c r="O12" s="38"/>
    </row>
    <row r="13" spans="1:19" x14ac:dyDescent="0.3">
      <c r="A13" s="879"/>
      <c r="B13" s="882"/>
      <c r="C13" s="882"/>
      <c r="D13" s="887" t="s">
        <v>0</v>
      </c>
      <c r="E13" s="887" t="s">
        <v>23</v>
      </c>
      <c r="F13" s="887"/>
      <c r="G13" s="887"/>
      <c r="H13" s="882"/>
      <c r="I13" s="882"/>
      <c r="J13" s="885"/>
      <c r="K13" s="42"/>
      <c r="L13" s="43"/>
      <c r="M13" s="38"/>
      <c r="N13" s="38"/>
      <c r="O13" s="38"/>
    </row>
    <row r="14" spans="1:19" ht="57" thickBot="1" x14ac:dyDescent="0.35">
      <c r="A14" s="880"/>
      <c r="B14" s="883"/>
      <c r="C14" s="883"/>
      <c r="D14" s="888"/>
      <c r="E14" s="94" t="s">
        <v>24</v>
      </c>
      <c r="F14" s="94" t="s">
        <v>25</v>
      </c>
      <c r="G14" s="94" t="s">
        <v>26</v>
      </c>
      <c r="H14" s="883"/>
      <c r="I14" s="883"/>
      <c r="J14" s="886"/>
      <c r="K14" s="42"/>
      <c r="L14" s="43"/>
      <c r="M14" s="45"/>
      <c r="N14" s="38"/>
      <c r="O14" s="38"/>
    </row>
    <row r="15" spans="1:19" ht="19.5" thickBot="1" x14ac:dyDescent="0.35">
      <c r="A15" s="46">
        <v>1</v>
      </c>
      <c r="B15" s="97">
        <v>2</v>
      </c>
      <c r="C15" s="97">
        <v>3</v>
      </c>
      <c r="D15" s="97">
        <v>4</v>
      </c>
      <c r="E15" s="97">
        <v>5</v>
      </c>
      <c r="F15" s="97">
        <v>6</v>
      </c>
      <c r="G15" s="97">
        <v>7</v>
      </c>
      <c r="H15" s="97">
        <v>8</v>
      </c>
      <c r="I15" s="97">
        <v>9</v>
      </c>
      <c r="J15" s="47">
        <v>10</v>
      </c>
      <c r="K15" s="48" t="s">
        <v>28</v>
      </c>
      <c r="L15" s="49" t="s">
        <v>27</v>
      </c>
      <c r="M15" s="38"/>
      <c r="N15" s="38"/>
      <c r="O15" s="38"/>
    </row>
    <row r="16" spans="1:19" ht="38.25" thickBot="1" x14ac:dyDescent="0.35">
      <c r="A16" s="3">
        <v>1</v>
      </c>
      <c r="B16" s="50" t="s">
        <v>80</v>
      </c>
      <c r="C16" s="3">
        <v>1</v>
      </c>
      <c r="D16" s="51">
        <v>0</v>
      </c>
      <c r="E16" s="51">
        <v>0</v>
      </c>
      <c r="F16" s="51"/>
      <c r="G16" s="51">
        <v>0</v>
      </c>
      <c r="H16" s="51"/>
      <c r="I16" s="52"/>
      <c r="J16" s="53">
        <f>D16</f>
        <v>0</v>
      </c>
      <c r="K16" s="48" t="e">
        <f>#REF!*0.302</f>
        <v>#REF!</v>
      </c>
      <c r="L16" s="48" t="e">
        <f>#REF!*0.302</f>
        <v>#REF!</v>
      </c>
      <c r="M16" s="45" t="e">
        <f>K16+L16</f>
        <v>#REF!</v>
      </c>
      <c r="N16" s="38">
        <v>213</v>
      </c>
      <c r="O16" s="54"/>
      <c r="P16" s="55"/>
      <c r="Q16" s="55"/>
      <c r="S16" s="55"/>
    </row>
    <row r="17" spans="1:17" ht="19.5" thickBot="1" x14ac:dyDescent="0.35">
      <c r="A17" s="865" t="s">
        <v>29</v>
      </c>
      <c r="B17" s="867"/>
      <c r="C17" s="95">
        <f t="shared" ref="C17:H17" si="0">SUM(C16:C16)</f>
        <v>1</v>
      </c>
      <c r="D17" s="57">
        <f t="shared" si="0"/>
        <v>0</v>
      </c>
      <c r="E17" s="57">
        <f t="shared" si="0"/>
        <v>0</v>
      </c>
      <c r="F17" s="57">
        <f t="shared" si="0"/>
        <v>0</v>
      </c>
      <c r="G17" s="57">
        <f t="shared" si="0"/>
        <v>0</v>
      </c>
      <c r="H17" s="57">
        <f t="shared" si="0"/>
        <v>0</v>
      </c>
      <c r="I17" s="95" t="s">
        <v>1</v>
      </c>
      <c r="J17" s="58">
        <f>J16</f>
        <v>0</v>
      </c>
      <c r="K17" s="59"/>
      <c r="L17" s="59"/>
      <c r="M17" s="38"/>
      <c r="N17" s="38"/>
      <c r="O17" s="55"/>
      <c r="P17" s="55"/>
      <c r="Q17" s="55"/>
    </row>
    <row r="18" spans="1:17" x14ac:dyDescent="0.3">
      <c r="A18" s="60"/>
      <c r="B18" s="60"/>
      <c r="C18" s="60"/>
      <c r="D18" s="60"/>
      <c r="E18" s="60"/>
      <c r="F18" s="60"/>
      <c r="G18" s="60"/>
      <c r="H18" s="60"/>
      <c r="I18" s="60"/>
      <c r="J18" s="61"/>
      <c r="O18" s="62"/>
    </row>
    <row r="19" spans="1:17" ht="20.25" x14ac:dyDescent="0.3">
      <c r="A19" s="60"/>
      <c r="B19" s="60"/>
      <c r="C19" s="60"/>
      <c r="D19" s="60"/>
      <c r="E19" s="60"/>
      <c r="F19" s="60"/>
      <c r="G19" s="60"/>
      <c r="H19" s="868" t="s">
        <v>77</v>
      </c>
      <c r="I19" s="868"/>
      <c r="J19" s="63">
        <f>J17</f>
        <v>0</v>
      </c>
      <c r="O19" s="62"/>
      <c r="P19" s="64"/>
      <c r="Q19" s="45"/>
    </row>
    <row r="20" spans="1:17" ht="9.75" customHeight="1" x14ac:dyDescent="0.3">
      <c r="C20" s="65"/>
      <c r="D20" s="65"/>
      <c r="E20" s="65"/>
      <c r="F20" s="65"/>
      <c r="G20" s="66"/>
      <c r="H20" s="65"/>
      <c r="I20" s="65"/>
      <c r="O20" s="62"/>
    </row>
    <row r="21" spans="1:17" ht="9" customHeight="1" x14ac:dyDescent="0.3"/>
    <row r="22" spans="1:17" ht="45" customHeight="1" x14ac:dyDescent="0.35">
      <c r="A22" s="870" t="s">
        <v>32</v>
      </c>
      <c r="B22" s="870"/>
      <c r="C22" s="870"/>
      <c r="D22" s="870"/>
      <c r="E22" s="870"/>
      <c r="F22" s="870"/>
      <c r="G22" s="870"/>
      <c r="H22" s="870"/>
      <c r="I22" s="870"/>
      <c r="J22" s="870"/>
    </row>
    <row r="23" spans="1:17" ht="9" customHeight="1" x14ac:dyDescent="0.3"/>
    <row r="24" spans="1:17" x14ac:dyDescent="0.3">
      <c r="A24" s="39" t="s">
        <v>14</v>
      </c>
      <c r="C24" s="40">
        <v>119</v>
      </c>
      <c r="K24" s="70"/>
      <c r="L24" s="49"/>
      <c r="M24" s="38"/>
      <c r="N24" s="38"/>
      <c r="O24" s="38"/>
    </row>
    <row r="25" spans="1:17" x14ac:dyDescent="0.3">
      <c r="A25" s="39" t="s">
        <v>15</v>
      </c>
      <c r="D25" s="40" t="s">
        <v>66</v>
      </c>
      <c r="K25" s="70"/>
      <c r="L25" s="49"/>
      <c r="M25" s="38"/>
      <c r="N25" s="38"/>
      <c r="O25" s="38"/>
    </row>
    <row r="26" spans="1:17" ht="4.5" customHeight="1" thickBot="1" x14ac:dyDescent="0.35">
      <c r="K26" s="70"/>
      <c r="L26" s="49"/>
      <c r="M26" s="38"/>
      <c r="N26" s="38"/>
      <c r="O26" s="38"/>
    </row>
    <row r="27" spans="1:17" ht="57" thickBot="1" x14ac:dyDescent="0.35">
      <c r="A27" s="67" t="s">
        <v>30</v>
      </c>
      <c r="B27" s="871" t="s">
        <v>33</v>
      </c>
      <c r="C27" s="871"/>
      <c r="D27" s="96" t="s">
        <v>34</v>
      </c>
      <c r="E27" s="68" t="s">
        <v>35</v>
      </c>
      <c r="K27" s="70"/>
      <c r="L27" s="49"/>
      <c r="M27" s="38"/>
      <c r="N27" s="38"/>
      <c r="O27" s="38"/>
    </row>
    <row r="28" spans="1:17" ht="19.5" thickBot="1" x14ac:dyDescent="0.35">
      <c r="A28" s="46">
        <v>1</v>
      </c>
      <c r="B28" s="872">
        <v>2</v>
      </c>
      <c r="C28" s="872"/>
      <c r="D28" s="97">
        <v>3</v>
      </c>
      <c r="E28" s="47">
        <v>4</v>
      </c>
      <c r="K28" s="42"/>
      <c r="L28" s="43"/>
      <c r="M28" s="38"/>
      <c r="N28" s="38"/>
      <c r="O28" s="38"/>
    </row>
    <row r="29" spans="1:17" ht="45.75" customHeight="1" x14ac:dyDescent="0.3">
      <c r="A29" s="56">
        <v>1</v>
      </c>
      <c r="B29" s="873" t="s">
        <v>36</v>
      </c>
      <c r="C29" s="874"/>
      <c r="D29" s="5" t="s">
        <v>1</v>
      </c>
      <c r="E29" s="5">
        <f>E30+E31</f>
        <v>0</v>
      </c>
      <c r="K29" s="42"/>
      <c r="L29" s="43"/>
      <c r="M29" s="38"/>
      <c r="N29" s="38"/>
      <c r="O29" s="38"/>
    </row>
    <row r="30" spans="1:17" ht="30.75" customHeight="1" x14ac:dyDescent="0.3">
      <c r="A30" s="52" t="s">
        <v>67</v>
      </c>
      <c r="B30" s="861" t="s">
        <v>38</v>
      </c>
      <c r="C30" s="862"/>
      <c r="D30" s="72">
        <f>J19</f>
        <v>0</v>
      </c>
      <c r="E30" s="104">
        <f>D30*22%</f>
        <v>0</v>
      </c>
      <c r="K30" s="42"/>
      <c r="L30" s="43"/>
      <c r="M30" s="38"/>
      <c r="N30" s="38"/>
      <c r="O30" s="38"/>
    </row>
    <row r="31" spans="1:17" ht="30" customHeight="1" x14ac:dyDescent="0.3">
      <c r="A31" s="52" t="s">
        <v>68</v>
      </c>
      <c r="B31" s="861" t="s">
        <v>40</v>
      </c>
      <c r="C31" s="862"/>
      <c r="D31" s="72"/>
      <c r="E31" s="71"/>
      <c r="K31" s="42"/>
      <c r="L31" s="43"/>
      <c r="M31" s="38"/>
      <c r="N31" s="38"/>
      <c r="O31" s="38"/>
    </row>
    <row r="32" spans="1:17" ht="79.5" customHeight="1" x14ac:dyDescent="0.3">
      <c r="A32" s="52" t="s">
        <v>69</v>
      </c>
      <c r="B32" s="861" t="s">
        <v>42</v>
      </c>
      <c r="C32" s="862"/>
      <c r="D32" s="72"/>
      <c r="E32" s="71"/>
      <c r="K32" s="42"/>
      <c r="L32" s="43"/>
      <c r="M32" s="38"/>
      <c r="N32" s="38"/>
      <c r="O32" s="38"/>
    </row>
    <row r="33" spans="1:15" ht="48.75" customHeight="1" x14ac:dyDescent="0.3">
      <c r="A33" s="52">
        <v>2</v>
      </c>
      <c r="B33" s="861" t="s">
        <v>36</v>
      </c>
      <c r="C33" s="862"/>
      <c r="D33" s="71" t="s">
        <v>1</v>
      </c>
      <c r="E33" s="104">
        <f>E34+E35+E36+E37+E38</f>
        <v>0</v>
      </c>
      <c r="K33" s="42"/>
      <c r="L33" s="43"/>
      <c r="M33" s="38"/>
      <c r="N33" s="38"/>
      <c r="O33" s="38"/>
    </row>
    <row r="34" spans="1:15" ht="83.25" customHeight="1" x14ac:dyDescent="0.3">
      <c r="A34" s="52" t="s">
        <v>37</v>
      </c>
      <c r="B34" s="861" t="s">
        <v>43</v>
      </c>
      <c r="C34" s="862"/>
      <c r="D34" s="72">
        <f>D30</f>
        <v>0</v>
      </c>
      <c r="E34" s="104">
        <f>D34*2.9%</f>
        <v>0</v>
      </c>
      <c r="K34" s="42"/>
      <c r="L34" s="43"/>
      <c r="M34" s="38"/>
      <c r="N34" s="38"/>
      <c r="O34" s="38"/>
    </row>
    <row r="35" spans="1:15" ht="60" customHeight="1" x14ac:dyDescent="0.3">
      <c r="A35" s="52" t="s">
        <v>39</v>
      </c>
      <c r="B35" s="861" t="s">
        <v>44</v>
      </c>
      <c r="C35" s="862"/>
      <c r="D35" s="72"/>
      <c r="E35" s="71"/>
      <c r="K35" s="42"/>
      <c r="L35" s="43"/>
      <c r="M35" s="38"/>
      <c r="N35" s="38"/>
      <c r="O35" s="38"/>
    </row>
    <row r="36" spans="1:15" ht="78.75" customHeight="1" x14ac:dyDescent="0.3">
      <c r="A36" s="52" t="s">
        <v>41</v>
      </c>
      <c r="B36" s="861" t="s">
        <v>45</v>
      </c>
      <c r="C36" s="862"/>
      <c r="D36" s="72">
        <f>D34</f>
        <v>0</v>
      </c>
      <c r="E36" s="71">
        <f>D36*0.2%</f>
        <v>0</v>
      </c>
      <c r="K36" s="42"/>
      <c r="L36" s="43"/>
      <c r="M36" s="38"/>
      <c r="N36" s="38"/>
      <c r="O36" s="38"/>
    </row>
    <row r="37" spans="1:15" ht="82.5" customHeight="1" x14ac:dyDescent="0.3">
      <c r="A37" s="52" t="s">
        <v>70</v>
      </c>
      <c r="B37" s="861" t="s">
        <v>46</v>
      </c>
      <c r="C37" s="862"/>
      <c r="D37" s="72"/>
      <c r="E37" s="71"/>
      <c r="K37" s="42"/>
      <c r="L37" s="43"/>
      <c r="M37" s="38"/>
      <c r="N37" s="38"/>
      <c r="O37" s="38"/>
    </row>
    <row r="38" spans="1:15" ht="82.5" customHeight="1" x14ac:dyDescent="0.3">
      <c r="A38" s="52" t="s">
        <v>71</v>
      </c>
      <c r="B38" s="861" t="s">
        <v>46</v>
      </c>
      <c r="C38" s="862"/>
      <c r="D38" s="72"/>
      <c r="E38" s="71"/>
      <c r="K38" s="42"/>
      <c r="L38" s="43"/>
      <c r="M38" s="38"/>
      <c r="N38" s="38"/>
      <c r="O38" s="38"/>
    </row>
    <row r="39" spans="1:15" ht="65.25" customHeight="1" thickBot="1" x14ac:dyDescent="0.35">
      <c r="A39" s="73">
        <v>3</v>
      </c>
      <c r="B39" s="863" t="s">
        <v>47</v>
      </c>
      <c r="C39" s="864"/>
      <c r="D39" s="74">
        <f>D36</f>
        <v>0</v>
      </c>
      <c r="E39" s="105">
        <f>D39*5.1%</f>
        <v>0</v>
      </c>
      <c r="L39" s="75"/>
      <c r="M39" s="38"/>
      <c r="N39" s="38"/>
      <c r="O39" s="38"/>
    </row>
    <row r="40" spans="1:15" ht="19.5" thickBot="1" x14ac:dyDescent="0.35">
      <c r="A40" s="865" t="s">
        <v>29</v>
      </c>
      <c r="B40" s="866"/>
      <c r="C40" s="867"/>
      <c r="D40" s="76" t="s">
        <v>1</v>
      </c>
      <c r="E40" s="77">
        <f>E29+E33+E39</f>
        <v>0</v>
      </c>
      <c r="L40" s="43"/>
      <c r="M40" s="38"/>
      <c r="N40" s="38"/>
      <c r="O40" s="38"/>
    </row>
    <row r="42" spans="1:15" ht="20.25" x14ac:dyDescent="0.3">
      <c r="H42" s="868" t="s">
        <v>78</v>
      </c>
      <c r="I42" s="868"/>
      <c r="J42" s="69">
        <f>E40</f>
        <v>0</v>
      </c>
    </row>
    <row r="44" spans="1:15" ht="62.25" customHeight="1" x14ac:dyDescent="0.3">
      <c r="A44" s="869" t="s">
        <v>48</v>
      </c>
      <c r="B44" s="869"/>
      <c r="C44" s="869"/>
      <c r="D44" s="869"/>
      <c r="E44" s="869"/>
      <c r="F44" s="869"/>
      <c r="G44" s="869"/>
      <c r="H44" s="869"/>
      <c r="I44" s="869"/>
      <c r="J44" s="869"/>
    </row>
    <row r="46" spans="1:15" x14ac:dyDescent="0.3">
      <c r="A46" s="869" t="s">
        <v>81</v>
      </c>
      <c r="B46" s="869"/>
      <c r="C46" s="869"/>
      <c r="D46" s="869"/>
      <c r="E46" s="869"/>
      <c r="F46" s="869"/>
      <c r="G46" s="869"/>
      <c r="H46" s="869"/>
      <c r="I46" s="869"/>
      <c r="J46" s="869"/>
    </row>
    <row r="47" spans="1:15" x14ac:dyDescent="0.3">
      <c r="A47" s="869"/>
      <c r="B47" s="869"/>
      <c r="C47" s="869"/>
      <c r="D47" s="869"/>
      <c r="E47" s="869"/>
      <c r="F47" s="869"/>
      <c r="G47" s="869"/>
      <c r="H47" s="869"/>
      <c r="I47" s="869"/>
      <c r="J47" s="869"/>
    </row>
    <row r="48" spans="1:15" ht="3.75" customHeight="1" x14ac:dyDescent="0.3"/>
    <row r="49" spans="1:19" ht="28.5" customHeight="1" x14ac:dyDescent="0.3">
      <c r="H49" s="860" t="s">
        <v>76</v>
      </c>
      <c r="I49" s="860"/>
      <c r="J49" s="78">
        <f>J19+J42</f>
        <v>0</v>
      </c>
      <c r="K49" s="37">
        <v>12497715</v>
      </c>
    </row>
    <row r="50" spans="1:19" x14ac:dyDescent="0.3">
      <c r="J50" s="79" t="e">
        <f>J49-#REF!-#REF!</f>
        <v>#REF!</v>
      </c>
      <c r="K50" s="37" t="e">
        <f>J49-#REF!-#REF!</f>
        <v>#REF!</v>
      </c>
    </row>
    <row r="51" spans="1:19" s="37" customFormat="1" x14ac:dyDescent="0.3">
      <c r="A51" s="38"/>
      <c r="B51" s="38"/>
      <c r="C51" s="38"/>
      <c r="D51" s="38"/>
      <c r="E51" s="38"/>
      <c r="F51" s="38"/>
      <c r="G51" s="38"/>
      <c r="H51" s="38"/>
      <c r="I51" s="38"/>
      <c r="J51" s="38"/>
      <c r="K51" s="37" t="e">
        <f>K49-K50</f>
        <v>#REF!</v>
      </c>
      <c r="P51" s="38"/>
      <c r="Q51" s="38"/>
      <c r="R51" s="38"/>
      <c r="S51" s="38"/>
    </row>
  </sheetData>
  <mergeCells count="35">
    <mergeCell ref="H19:I19"/>
    <mergeCell ref="A1:J1"/>
    <mergeCell ref="A2:J2"/>
    <mergeCell ref="A3:J3"/>
    <mergeCell ref="A5:J5"/>
    <mergeCell ref="A7:J7"/>
    <mergeCell ref="A12:A14"/>
    <mergeCell ref="B12:B14"/>
    <mergeCell ref="C12:C14"/>
    <mergeCell ref="D12:G12"/>
    <mergeCell ref="H12:H14"/>
    <mergeCell ref="I12:I14"/>
    <mergeCell ref="J12:J14"/>
    <mergeCell ref="D13:D14"/>
    <mergeCell ref="E13:G13"/>
    <mergeCell ref="A17:B17"/>
    <mergeCell ref="B37:C37"/>
    <mergeCell ref="A22:J22"/>
    <mergeCell ref="B27:C27"/>
    <mergeCell ref="B28:C28"/>
    <mergeCell ref="B29:C29"/>
    <mergeCell ref="B30:C30"/>
    <mergeCell ref="B31:C31"/>
    <mergeCell ref="B32:C32"/>
    <mergeCell ref="B33:C33"/>
    <mergeCell ref="B34:C34"/>
    <mergeCell ref="B35:C35"/>
    <mergeCell ref="B36:C36"/>
    <mergeCell ref="H49:I49"/>
    <mergeCell ref="B38:C38"/>
    <mergeCell ref="B39:C39"/>
    <mergeCell ref="A40:C40"/>
    <mergeCell ref="H42:I42"/>
    <mergeCell ref="A44:J44"/>
    <mergeCell ref="A46:J47"/>
  </mergeCells>
  <pageMargins left="0.7" right="0.25" top="0.37" bottom="0.4" header="0.3" footer="0.3"/>
  <pageSetup paperSize="9" scale="43"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50"/>
    <pageSetUpPr fitToPage="1"/>
  </sheetPr>
  <dimension ref="A1:E30"/>
  <sheetViews>
    <sheetView zoomScale="70" zoomScaleNormal="70" workbookViewId="0">
      <selection activeCell="A55" sqref="A55:B55"/>
    </sheetView>
  </sheetViews>
  <sheetFormatPr defaultRowHeight="15" x14ac:dyDescent="0.25"/>
  <cols>
    <col min="1" max="1" width="15.85546875" style="18" customWidth="1"/>
    <col min="2" max="2" width="42.140625" style="18" customWidth="1"/>
    <col min="3" max="3" width="27.140625" style="18" customWidth="1"/>
    <col min="4" max="4" width="22.28515625" style="18" customWidth="1"/>
    <col min="5" max="5" width="21" style="18" customWidth="1"/>
    <col min="6" max="6" width="28.7109375" style="18" customWidth="1"/>
    <col min="7" max="7" width="21.5703125" style="18" customWidth="1"/>
    <col min="8" max="256" width="9.140625" style="18"/>
    <col min="257" max="257" width="15.85546875" style="18" customWidth="1"/>
    <col min="258" max="258" width="42.140625" style="18" customWidth="1"/>
    <col min="259" max="259" width="27.140625" style="18" customWidth="1"/>
    <col min="260" max="260" width="22.28515625" style="18" customWidth="1"/>
    <col min="261" max="261" width="21" style="18" customWidth="1"/>
    <col min="262" max="262" width="28.7109375" style="18" customWidth="1"/>
    <col min="263" max="263" width="21.5703125" style="18" customWidth="1"/>
    <col min="264" max="512" width="9.140625" style="18"/>
    <col min="513" max="513" width="15.85546875" style="18" customWidth="1"/>
    <col min="514" max="514" width="42.140625" style="18" customWidth="1"/>
    <col min="515" max="515" width="27.140625" style="18" customWidth="1"/>
    <col min="516" max="516" width="22.28515625" style="18" customWidth="1"/>
    <col min="517" max="517" width="21" style="18" customWidth="1"/>
    <col min="518" max="518" width="28.7109375" style="18" customWidth="1"/>
    <col min="519" max="519" width="21.5703125" style="18" customWidth="1"/>
    <col min="520" max="768" width="9.140625" style="18"/>
    <col min="769" max="769" width="15.85546875" style="18" customWidth="1"/>
    <col min="770" max="770" width="42.140625" style="18" customWidth="1"/>
    <col min="771" max="771" width="27.140625" style="18" customWidth="1"/>
    <col min="772" max="772" width="22.28515625" style="18" customWidth="1"/>
    <col min="773" max="773" width="21" style="18" customWidth="1"/>
    <col min="774" max="774" width="28.7109375" style="18" customWidth="1"/>
    <col min="775" max="775" width="21.5703125" style="18" customWidth="1"/>
    <col min="776" max="1024" width="9.140625" style="18"/>
    <col min="1025" max="1025" width="15.85546875" style="18" customWidth="1"/>
    <col min="1026" max="1026" width="42.140625" style="18" customWidth="1"/>
    <col min="1027" max="1027" width="27.140625" style="18" customWidth="1"/>
    <col min="1028" max="1028" width="22.28515625" style="18" customWidth="1"/>
    <col min="1029" max="1029" width="21" style="18" customWidth="1"/>
    <col min="1030" max="1030" width="28.7109375" style="18" customWidth="1"/>
    <col min="1031" max="1031" width="21.5703125" style="18" customWidth="1"/>
    <col min="1032" max="1280" width="9.140625" style="18"/>
    <col min="1281" max="1281" width="15.85546875" style="18" customWidth="1"/>
    <col min="1282" max="1282" width="42.140625" style="18" customWidth="1"/>
    <col min="1283" max="1283" width="27.140625" style="18" customWidth="1"/>
    <col min="1284" max="1284" width="22.28515625" style="18" customWidth="1"/>
    <col min="1285" max="1285" width="21" style="18" customWidth="1"/>
    <col min="1286" max="1286" width="28.7109375" style="18" customWidth="1"/>
    <col min="1287" max="1287" width="21.5703125" style="18" customWidth="1"/>
    <col min="1288" max="1536" width="9.140625" style="18"/>
    <col min="1537" max="1537" width="15.85546875" style="18" customWidth="1"/>
    <col min="1538" max="1538" width="42.140625" style="18" customWidth="1"/>
    <col min="1539" max="1539" width="27.140625" style="18" customWidth="1"/>
    <col min="1540" max="1540" width="22.28515625" style="18" customWidth="1"/>
    <col min="1541" max="1541" width="21" style="18" customWidth="1"/>
    <col min="1542" max="1542" width="28.7109375" style="18" customWidth="1"/>
    <col min="1543" max="1543" width="21.5703125" style="18" customWidth="1"/>
    <col min="1544" max="1792" width="9.140625" style="18"/>
    <col min="1793" max="1793" width="15.85546875" style="18" customWidth="1"/>
    <col min="1794" max="1794" width="42.140625" style="18" customWidth="1"/>
    <col min="1795" max="1795" width="27.140625" style="18" customWidth="1"/>
    <col min="1796" max="1796" width="22.28515625" style="18" customWidth="1"/>
    <col min="1797" max="1797" width="21" style="18" customWidth="1"/>
    <col min="1798" max="1798" width="28.7109375" style="18" customWidth="1"/>
    <col min="1799" max="1799" width="21.5703125" style="18" customWidth="1"/>
    <col min="1800" max="2048" width="9.140625" style="18"/>
    <col min="2049" max="2049" width="15.85546875" style="18" customWidth="1"/>
    <col min="2050" max="2050" width="42.140625" style="18" customWidth="1"/>
    <col min="2051" max="2051" width="27.140625" style="18" customWidth="1"/>
    <col min="2052" max="2052" width="22.28515625" style="18" customWidth="1"/>
    <col min="2053" max="2053" width="21" style="18" customWidth="1"/>
    <col min="2054" max="2054" width="28.7109375" style="18" customWidth="1"/>
    <col min="2055" max="2055" width="21.5703125" style="18" customWidth="1"/>
    <col min="2056" max="2304" width="9.140625" style="18"/>
    <col min="2305" max="2305" width="15.85546875" style="18" customWidth="1"/>
    <col min="2306" max="2306" width="42.140625" style="18" customWidth="1"/>
    <col min="2307" max="2307" width="27.140625" style="18" customWidth="1"/>
    <col min="2308" max="2308" width="22.28515625" style="18" customWidth="1"/>
    <col min="2309" max="2309" width="21" style="18" customWidth="1"/>
    <col min="2310" max="2310" width="28.7109375" style="18" customWidth="1"/>
    <col min="2311" max="2311" width="21.5703125" style="18" customWidth="1"/>
    <col min="2312" max="2560" width="9.140625" style="18"/>
    <col min="2561" max="2561" width="15.85546875" style="18" customWidth="1"/>
    <col min="2562" max="2562" width="42.140625" style="18" customWidth="1"/>
    <col min="2563" max="2563" width="27.140625" style="18" customWidth="1"/>
    <col min="2564" max="2564" width="22.28515625" style="18" customWidth="1"/>
    <col min="2565" max="2565" width="21" style="18" customWidth="1"/>
    <col min="2566" max="2566" width="28.7109375" style="18" customWidth="1"/>
    <col min="2567" max="2567" width="21.5703125" style="18" customWidth="1"/>
    <col min="2568" max="2816" width="9.140625" style="18"/>
    <col min="2817" max="2817" width="15.85546875" style="18" customWidth="1"/>
    <col min="2818" max="2818" width="42.140625" style="18" customWidth="1"/>
    <col min="2819" max="2819" width="27.140625" style="18" customWidth="1"/>
    <col min="2820" max="2820" width="22.28515625" style="18" customWidth="1"/>
    <col min="2821" max="2821" width="21" style="18" customWidth="1"/>
    <col min="2822" max="2822" width="28.7109375" style="18" customWidth="1"/>
    <col min="2823" max="2823" width="21.5703125" style="18" customWidth="1"/>
    <col min="2824" max="3072" width="9.140625" style="18"/>
    <col min="3073" max="3073" width="15.85546875" style="18" customWidth="1"/>
    <col min="3074" max="3074" width="42.140625" style="18" customWidth="1"/>
    <col min="3075" max="3075" width="27.140625" style="18" customWidth="1"/>
    <col min="3076" max="3076" width="22.28515625" style="18" customWidth="1"/>
    <col min="3077" max="3077" width="21" style="18" customWidth="1"/>
    <col min="3078" max="3078" width="28.7109375" style="18" customWidth="1"/>
    <col min="3079" max="3079" width="21.5703125" style="18" customWidth="1"/>
    <col min="3080" max="3328" width="9.140625" style="18"/>
    <col min="3329" max="3329" width="15.85546875" style="18" customWidth="1"/>
    <col min="3330" max="3330" width="42.140625" style="18" customWidth="1"/>
    <col min="3331" max="3331" width="27.140625" style="18" customWidth="1"/>
    <col min="3332" max="3332" width="22.28515625" style="18" customWidth="1"/>
    <col min="3333" max="3333" width="21" style="18" customWidth="1"/>
    <col min="3334" max="3334" width="28.7109375" style="18" customWidth="1"/>
    <col min="3335" max="3335" width="21.5703125" style="18" customWidth="1"/>
    <col min="3336" max="3584" width="9.140625" style="18"/>
    <col min="3585" max="3585" width="15.85546875" style="18" customWidth="1"/>
    <col min="3586" max="3586" width="42.140625" style="18" customWidth="1"/>
    <col min="3587" max="3587" width="27.140625" style="18" customWidth="1"/>
    <col min="3588" max="3588" width="22.28515625" style="18" customWidth="1"/>
    <col min="3589" max="3589" width="21" style="18" customWidth="1"/>
    <col min="3590" max="3590" width="28.7109375" style="18" customWidth="1"/>
    <col min="3591" max="3591" width="21.5703125" style="18" customWidth="1"/>
    <col min="3592" max="3840" width="9.140625" style="18"/>
    <col min="3841" max="3841" width="15.85546875" style="18" customWidth="1"/>
    <col min="3842" max="3842" width="42.140625" style="18" customWidth="1"/>
    <col min="3843" max="3843" width="27.140625" style="18" customWidth="1"/>
    <col min="3844" max="3844" width="22.28515625" style="18" customWidth="1"/>
    <col min="3845" max="3845" width="21" style="18" customWidth="1"/>
    <col min="3846" max="3846" width="28.7109375" style="18" customWidth="1"/>
    <col min="3847" max="3847" width="21.5703125" style="18" customWidth="1"/>
    <col min="3848" max="4096" width="9.140625" style="18"/>
    <col min="4097" max="4097" width="15.85546875" style="18" customWidth="1"/>
    <col min="4098" max="4098" width="42.140625" style="18" customWidth="1"/>
    <col min="4099" max="4099" width="27.140625" style="18" customWidth="1"/>
    <col min="4100" max="4100" width="22.28515625" style="18" customWidth="1"/>
    <col min="4101" max="4101" width="21" style="18" customWidth="1"/>
    <col min="4102" max="4102" width="28.7109375" style="18" customWidth="1"/>
    <col min="4103" max="4103" width="21.5703125" style="18" customWidth="1"/>
    <col min="4104" max="4352" width="9.140625" style="18"/>
    <col min="4353" max="4353" width="15.85546875" style="18" customWidth="1"/>
    <col min="4354" max="4354" width="42.140625" style="18" customWidth="1"/>
    <col min="4355" max="4355" width="27.140625" style="18" customWidth="1"/>
    <col min="4356" max="4356" width="22.28515625" style="18" customWidth="1"/>
    <col min="4357" max="4357" width="21" style="18" customWidth="1"/>
    <col min="4358" max="4358" width="28.7109375" style="18" customWidth="1"/>
    <col min="4359" max="4359" width="21.5703125" style="18" customWidth="1"/>
    <col min="4360" max="4608" width="9.140625" style="18"/>
    <col min="4609" max="4609" width="15.85546875" style="18" customWidth="1"/>
    <col min="4610" max="4610" width="42.140625" style="18" customWidth="1"/>
    <col min="4611" max="4611" width="27.140625" style="18" customWidth="1"/>
    <col min="4612" max="4612" width="22.28515625" style="18" customWidth="1"/>
    <col min="4613" max="4613" width="21" style="18" customWidth="1"/>
    <col min="4614" max="4614" width="28.7109375" style="18" customWidth="1"/>
    <col min="4615" max="4615" width="21.5703125" style="18" customWidth="1"/>
    <col min="4616" max="4864" width="9.140625" style="18"/>
    <col min="4865" max="4865" width="15.85546875" style="18" customWidth="1"/>
    <col min="4866" max="4866" width="42.140625" style="18" customWidth="1"/>
    <col min="4867" max="4867" width="27.140625" style="18" customWidth="1"/>
    <col min="4868" max="4868" width="22.28515625" style="18" customWidth="1"/>
    <col min="4869" max="4869" width="21" style="18" customWidth="1"/>
    <col min="4870" max="4870" width="28.7109375" style="18" customWidth="1"/>
    <col min="4871" max="4871" width="21.5703125" style="18" customWidth="1"/>
    <col min="4872" max="5120" width="9.140625" style="18"/>
    <col min="5121" max="5121" width="15.85546875" style="18" customWidth="1"/>
    <col min="5122" max="5122" width="42.140625" style="18" customWidth="1"/>
    <col min="5123" max="5123" width="27.140625" style="18" customWidth="1"/>
    <col min="5124" max="5124" width="22.28515625" style="18" customWidth="1"/>
    <col min="5125" max="5125" width="21" style="18" customWidth="1"/>
    <col min="5126" max="5126" width="28.7109375" style="18" customWidth="1"/>
    <col min="5127" max="5127" width="21.5703125" style="18" customWidth="1"/>
    <col min="5128" max="5376" width="9.140625" style="18"/>
    <col min="5377" max="5377" width="15.85546875" style="18" customWidth="1"/>
    <col min="5378" max="5378" width="42.140625" style="18" customWidth="1"/>
    <col min="5379" max="5379" width="27.140625" style="18" customWidth="1"/>
    <col min="5380" max="5380" width="22.28515625" style="18" customWidth="1"/>
    <col min="5381" max="5381" width="21" style="18" customWidth="1"/>
    <col min="5382" max="5382" width="28.7109375" style="18" customWidth="1"/>
    <col min="5383" max="5383" width="21.5703125" style="18" customWidth="1"/>
    <col min="5384" max="5632" width="9.140625" style="18"/>
    <col min="5633" max="5633" width="15.85546875" style="18" customWidth="1"/>
    <col min="5634" max="5634" width="42.140625" style="18" customWidth="1"/>
    <col min="5635" max="5635" width="27.140625" style="18" customWidth="1"/>
    <col min="5636" max="5636" width="22.28515625" style="18" customWidth="1"/>
    <col min="5637" max="5637" width="21" style="18" customWidth="1"/>
    <col min="5638" max="5638" width="28.7109375" style="18" customWidth="1"/>
    <col min="5639" max="5639" width="21.5703125" style="18" customWidth="1"/>
    <col min="5640" max="5888" width="9.140625" style="18"/>
    <col min="5889" max="5889" width="15.85546875" style="18" customWidth="1"/>
    <col min="5890" max="5890" width="42.140625" style="18" customWidth="1"/>
    <col min="5891" max="5891" width="27.140625" style="18" customWidth="1"/>
    <col min="5892" max="5892" width="22.28515625" style="18" customWidth="1"/>
    <col min="5893" max="5893" width="21" style="18" customWidth="1"/>
    <col min="5894" max="5894" width="28.7109375" style="18" customWidth="1"/>
    <col min="5895" max="5895" width="21.5703125" style="18" customWidth="1"/>
    <col min="5896" max="6144" width="9.140625" style="18"/>
    <col min="6145" max="6145" width="15.85546875" style="18" customWidth="1"/>
    <col min="6146" max="6146" width="42.140625" style="18" customWidth="1"/>
    <col min="6147" max="6147" width="27.140625" style="18" customWidth="1"/>
    <col min="6148" max="6148" width="22.28515625" style="18" customWidth="1"/>
    <col min="6149" max="6149" width="21" style="18" customWidth="1"/>
    <col min="6150" max="6150" width="28.7109375" style="18" customWidth="1"/>
    <col min="6151" max="6151" width="21.5703125" style="18" customWidth="1"/>
    <col min="6152" max="6400" width="9.140625" style="18"/>
    <col min="6401" max="6401" width="15.85546875" style="18" customWidth="1"/>
    <col min="6402" max="6402" width="42.140625" style="18" customWidth="1"/>
    <col min="6403" max="6403" width="27.140625" style="18" customWidth="1"/>
    <col min="6404" max="6404" width="22.28515625" style="18" customWidth="1"/>
    <col min="6405" max="6405" width="21" style="18" customWidth="1"/>
    <col min="6406" max="6406" width="28.7109375" style="18" customWidth="1"/>
    <col min="6407" max="6407" width="21.5703125" style="18" customWidth="1"/>
    <col min="6408" max="6656" width="9.140625" style="18"/>
    <col min="6657" max="6657" width="15.85546875" style="18" customWidth="1"/>
    <col min="6658" max="6658" width="42.140625" style="18" customWidth="1"/>
    <col min="6659" max="6659" width="27.140625" style="18" customWidth="1"/>
    <col min="6660" max="6660" width="22.28515625" style="18" customWidth="1"/>
    <col min="6661" max="6661" width="21" style="18" customWidth="1"/>
    <col min="6662" max="6662" width="28.7109375" style="18" customWidth="1"/>
    <col min="6663" max="6663" width="21.5703125" style="18" customWidth="1"/>
    <col min="6664" max="6912" width="9.140625" style="18"/>
    <col min="6913" max="6913" width="15.85546875" style="18" customWidth="1"/>
    <col min="6914" max="6914" width="42.140625" style="18" customWidth="1"/>
    <col min="6915" max="6915" width="27.140625" style="18" customWidth="1"/>
    <col min="6916" max="6916" width="22.28515625" style="18" customWidth="1"/>
    <col min="6917" max="6917" width="21" style="18" customWidth="1"/>
    <col min="6918" max="6918" width="28.7109375" style="18" customWidth="1"/>
    <col min="6919" max="6919" width="21.5703125" style="18" customWidth="1"/>
    <col min="6920" max="7168" width="9.140625" style="18"/>
    <col min="7169" max="7169" width="15.85546875" style="18" customWidth="1"/>
    <col min="7170" max="7170" width="42.140625" style="18" customWidth="1"/>
    <col min="7171" max="7171" width="27.140625" style="18" customWidth="1"/>
    <col min="7172" max="7172" width="22.28515625" style="18" customWidth="1"/>
    <col min="7173" max="7173" width="21" style="18" customWidth="1"/>
    <col min="7174" max="7174" width="28.7109375" style="18" customWidth="1"/>
    <col min="7175" max="7175" width="21.5703125" style="18" customWidth="1"/>
    <col min="7176" max="7424" width="9.140625" style="18"/>
    <col min="7425" max="7425" width="15.85546875" style="18" customWidth="1"/>
    <col min="7426" max="7426" width="42.140625" style="18" customWidth="1"/>
    <col min="7427" max="7427" width="27.140625" style="18" customWidth="1"/>
    <col min="7428" max="7428" width="22.28515625" style="18" customWidth="1"/>
    <col min="7429" max="7429" width="21" style="18" customWidth="1"/>
    <col min="7430" max="7430" width="28.7109375" style="18" customWidth="1"/>
    <col min="7431" max="7431" width="21.5703125" style="18" customWidth="1"/>
    <col min="7432" max="7680" width="9.140625" style="18"/>
    <col min="7681" max="7681" width="15.85546875" style="18" customWidth="1"/>
    <col min="7682" max="7682" width="42.140625" style="18" customWidth="1"/>
    <col min="7683" max="7683" width="27.140625" style="18" customWidth="1"/>
    <col min="7684" max="7684" width="22.28515625" style="18" customWidth="1"/>
    <col min="7685" max="7685" width="21" style="18" customWidth="1"/>
    <col min="7686" max="7686" width="28.7109375" style="18" customWidth="1"/>
    <col min="7687" max="7687" width="21.5703125" style="18" customWidth="1"/>
    <col min="7688" max="7936" width="9.140625" style="18"/>
    <col min="7937" max="7937" width="15.85546875" style="18" customWidth="1"/>
    <col min="7938" max="7938" width="42.140625" style="18" customWidth="1"/>
    <col min="7939" max="7939" width="27.140625" style="18" customWidth="1"/>
    <col min="7940" max="7940" width="22.28515625" style="18" customWidth="1"/>
    <col min="7941" max="7941" width="21" style="18" customWidth="1"/>
    <col min="7942" max="7942" width="28.7109375" style="18" customWidth="1"/>
    <col min="7943" max="7943" width="21.5703125" style="18" customWidth="1"/>
    <col min="7944" max="8192" width="9.140625" style="18"/>
    <col min="8193" max="8193" width="15.85546875" style="18" customWidth="1"/>
    <col min="8194" max="8194" width="42.140625" style="18" customWidth="1"/>
    <col min="8195" max="8195" width="27.140625" style="18" customWidth="1"/>
    <col min="8196" max="8196" width="22.28515625" style="18" customWidth="1"/>
    <col min="8197" max="8197" width="21" style="18" customWidth="1"/>
    <col min="8198" max="8198" width="28.7109375" style="18" customWidth="1"/>
    <col min="8199" max="8199" width="21.5703125" style="18" customWidth="1"/>
    <col min="8200" max="8448" width="9.140625" style="18"/>
    <col min="8449" max="8449" width="15.85546875" style="18" customWidth="1"/>
    <col min="8450" max="8450" width="42.140625" style="18" customWidth="1"/>
    <col min="8451" max="8451" width="27.140625" style="18" customWidth="1"/>
    <col min="8452" max="8452" width="22.28515625" style="18" customWidth="1"/>
    <col min="8453" max="8453" width="21" style="18" customWidth="1"/>
    <col min="8454" max="8454" width="28.7109375" style="18" customWidth="1"/>
    <col min="8455" max="8455" width="21.5703125" style="18" customWidth="1"/>
    <col min="8456" max="8704" width="9.140625" style="18"/>
    <col min="8705" max="8705" width="15.85546875" style="18" customWidth="1"/>
    <col min="8706" max="8706" width="42.140625" style="18" customWidth="1"/>
    <col min="8707" max="8707" width="27.140625" style="18" customWidth="1"/>
    <col min="8708" max="8708" width="22.28515625" style="18" customWidth="1"/>
    <col min="8709" max="8709" width="21" style="18" customWidth="1"/>
    <col min="8710" max="8710" width="28.7109375" style="18" customWidth="1"/>
    <col min="8711" max="8711" width="21.5703125" style="18" customWidth="1"/>
    <col min="8712" max="8960" width="9.140625" style="18"/>
    <col min="8961" max="8961" width="15.85546875" style="18" customWidth="1"/>
    <col min="8962" max="8962" width="42.140625" style="18" customWidth="1"/>
    <col min="8963" max="8963" width="27.140625" style="18" customWidth="1"/>
    <col min="8964" max="8964" width="22.28515625" style="18" customWidth="1"/>
    <col min="8965" max="8965" width="21" style="18" customWidth="1"/>
    <col min="8966" max="8966" width="28.7109375" style="18" customWidth="1"/>
    <col min="8967" max="8967" width="21.5703125" style="18" customWidth="1"/>
    <col min="8968" max="9216" width="9.140625" style="18"/>
    <col min="9217" max="9217" width="15.85546875" style="18" customWidth="1"/>
    <col min="9218" max="9218" width="42.140625" style="18" customWidth="1"/>
    <col min="9219" max="9219" width="27.140625" style="18" customWidth="1"/>
    <col min="9220" max="9220" width="22.28515625" style="18" customWidth="1"/>
    <col min="9221" max="9221" width="21" style="18" customWidth="1"/>
    <col min="9222" max="9222" width="28.7109375" style="18" customWidth="1"/>
    <col min="9223" max="9223" width="21.5703125" style="18" customWidth="1"/>
    <col min="9224" max="9472" width="9.140625" style="18"/>
    <col min="9473" max="9473" width="15.85546875" style="18" customWidth="1"/>
    <col min="9474" max="9474" width="42.140625" style="18" customWidth="1"/>
    <col min="9475" max="9475" width="27.140625" style="18" customWidth="1"/>
    <col min="9476" max="9476" width="22.28515625" style="18" customWidth="1"/>
    <col min="9477" max="9477" width="21" style="18" customWidth="1"/>
    <col min="9478" max="9478" width="28.7109375" style="18" customWidth="1"/>
    <col min="9479" max="9479" width="21.5703125" style="18" customWidth="1"/>
    <col min="9480" max="9728" width="9.140625" style="18"/>
    <col min="9729" max="9729" width="15.85546875" style="18" customWidth="1"/>
    <col min="9730" max="9730" width="42.140625" style="18" customWidth="1"/>
    <col min="9731" max="9731" width="27.140625" style="18" customWidth="1"/>
    <col min="9732" max="9732" width="22.28515625" style="18" customWidth="1"/>
    <col min="9733" max="9733" width="21" style="18" customWidth="1"/>
    <col min="9734" max="9734" width="28.7109375" style="18" customWidth="1"/>
    <col min="9735" max="9735" width="21.5703125" style="18" customWidth="1"/>
    <col min="9736" max="9984" width="9.140625" style="18"/>
    <col min="9985" max="9985" width="15.85546875" style="18" customWidth="1"/>
    <col min="9986" max="9986" width="42.140625" style="18" customWidth="1"/>
    <col min="9987" max="9987" width="27.140625" style="18" customWidth="1"/>
    <col min="9988" max="9988" width="22.28515625" style="18" customWidth="1"/>
    <col min="9989" max="9989" width="21" style="18" customWidth="1"/>
    <col min="9990" max="9990" width="28.7109375" style="18" customWidth="1"/>
    <col min="9991" max="9991" width="21.5703125" style="18" customWidth="1"/>
    <col min="9992" max="10240" width="9.140625" style="18"/>
    <col min="10241" max="10241" width="15.85546875" style="18" customWidth="1"/>
    <col min="10242" max="10242" width="42.140625" style="18" customWidth="1"/>
    <col min="10243" max="10243" width="27.140625" style="18" customWidth="1"/>
    <col min="10244" max="10244" width="22.28515625" style="18" customWidth="1"/>
    <col min="10245" max="10245" width="21" style="18" customWidth="1"/>
    <col min="10246" max="10246" width="28.7109375" style="18" customWidth="1"/>
    <col min="10247" max="10247" width="21.5703125" style="18" customWidth="1"/>
    <col min="10248" max="10496" width="9.140625" style="18"/>
    <col min="10497" max="10497" width="15.85546875" style="18" customWidth="1"/>
    <col min="10498" max="10498" width="42.140625" style="18" customWidth="1"/>
    <col min="10499" max="10499" width="27.140625" style="18" customWidth="1"/>
    <col min="10500" max="10500" width="22.28515625" style="18" customWidth="1"/>
    <col min="10501" max="10501" width="21" style="18" customWidth="1"/>
    <col min="10502" max="10502" width="28.7109375" style="18" customWidth="1"/>
    <col min="10503" max="10503" width="21.5703125" style="18" customWidth="1"/>
    <col min="10504" max="10752" width="9.140625" style="18"/>
    <col min="10753" max="10753" width="15.85546875" style="18" customWidth="1"/>
    <col min="10754" max="10754" width="42.140625" style="18" customWidth="1"/>
    <col min="10755" max="10755" width="27.140625" style="18" customWidth="1"/>
    <col min="10756" max="10756" width="22.28515625" style="18" customWidth="1"/>
    <col min="10757" max="10757" width="21" style="18" customWidth="1"/>
    <col min="10758" max="10758" width="28.7109375" style="18" customWidth="1"/>
    <col min="10759" max="10759" width="21.5703125" style="18" customWidth="1"/>
    <col min="10760" max="11008" width="9.140625" style="18"/>
    <col min="11009" max="11009" width="15.85546875" style="18" customWidth="1"/>
    <col min="11010" max="11010" width="42.140625" style="18" customWidth="1"/>
    <col min="11011" max="11011" width="27.140625" style="18" customWidth="1"/>
    <col min="11012" max="11012" width="22.28515625" style="18" customWidth="1"/>
    <col min="11013" max="11013" width="21" style="18" customWidth="1"/>
    <col min="11014" max="11014" width="28.7109375" style="18" customWidth="1"/>
    <col min="11015" max="11015" width="21.5703125" style="18" customWidth="1"/>
    <col min="11016" max="11264" width="9.140625" style="18"/>
    <col min="11265" max="11265" width="15.85546875" style="18" customWidth="1"/>
    <col min="11266" max="11266" width="42.140625" style="18" customWidth="1"/>
    <col min="11267" max="11267" width="27.140625" style="18" customWidth="1"/>
    <col min="11268" max="11268" width="22.28515625" style="18" customWidth="1"/>
    <col min="11269" max="11269" width="21" style="18" customWidth="1"/>
    <col min="11270" max="11270" width="28.7109375" style="18" customWidth="1"/>
    <col min="11271" max="11271" width="21.5703125" style="18" customWidth="1"/>
    <col min="11272" max="11520" width="9.140625" style="18"/>
    <col min="11521" max="11521" width="15.85546875" style="18" customWidth="1"/>
    <col min="11522" max="11522" width="42.140625" style="18" customWidth="1"/>
    <col min="11523" max="11523" width="27.140625" style="18" customWidth="1"/>
    <col min="11524" max="11524" width="22.28515625" style="18" customWidth="1"/>
    <col min="11525" max="11525" width="21" style="18" customWidth="1"/>
    <col min="11526" max="11526" width="28.7109375" style="18" customWidth="1"/>
    <col min="11527" max="11527" width="21.5703125" style="18" customWidth="1"/>
    <col min="11528" max="11776" width="9.140625" style="18"/>
    <col min="11777" max="11777" width="15.85546875" style="18" customWidth="1"/>
    <col min="11778" max="11778" width="42.140625" style="18" customWidth="1"/>
    <col min="11779" max="11779" width="27.140625" style="18" customWidth="1"/>
    <col min="11780" max="11780" width="22.28515625" style="18" customWidth="1"/>
    <col min="11781" max="11781" width="21" style="18" customWidth="1"/>
    <col min="11782" max="11782" width="28.7109375" style="18" customWidth="1"/>
    <col min="11783" max="11783" width="21.5703125" style="18" customWidth="1"/>
    <col min="11784" max="12032" width="9.140625" style="18"/>
    <col min="12033" max="12033" width="15.85546875" style="18" customWidth="1"/>
    <col min="12034" max="12034" width="42.140625" style="18" customWidth="1"/>
    <col min="12035" max="12035" width="27.140625" style="18" customWidth="1"/>
    <col min="12036" max="12036" width="22.28515625" style="18" customWidth="1"/>
    <col min="12037" max="12037" width="21" style="18" customWidth="1"/>
    <col min="12038" max="12038" width="28.7109375" style="18" customWidth="1"/>
    <col min="12039" max="12039" width="21.5703125" style="18" customWidth="1"/>
    <col min="12040" max="12288" width="9.140625" style="18"/>
    <col min="12289" max="12289" width="15.85546875" style="18" customWidth="1"/>
    <col min="12290" max="12290" width="42.140625" style="18" customWidth="1"/>
    <col min="12291" max="12291" width="27.140625" style="18" customWidth="1"/>
    <col min="12292" max="12292" width="22.28515625" style="18" customWidth="1"/>
    <col min="12293" max="12293" width="21" style="18" customWidth="1"/>
    <col min="12294" max="12294" width="28.7109375" style="18" customWidth="1"/>
    <col min="12295" max="12295" width="21.5703125" style="18" customWidth="1"/>
    <col min="12296" max="12544" width="9.140625" style="18"/>
    <col min="12545" max="12545" width="15.85546875" style="18" customWidth="1"/>
    <col min="12546" max="12546" width="42.140625" style="18" customWidth="1"/>
    <col min="12547" max="12547" width="27.140625" style="18" customWidth="1"/>
    <col min="12548" max="12548" width="22.28515625" style="18" customWidth="1"/>
    <col min="12549" max="12549" width="21" style="18" customWidth="1"/>
    <col min="12550" max="12550" width="28.7109375" style="18" customWidth="1"/>
    <col min="12551" max="12551" width="21.5703125" style="18" customWidth="1"/>
    <col min="12552" max="12800" width="9.140625" style="18"/>
    <col min="12801" max="12801" width="15.85546875" style="18" customWidth="1"/>
    <col min="12802" max="12802" width="42.140625" style="18" customWidth="1"/>
    <col min="12803" max="12803" width="27.140625" style="18" customWidth="1"/>
    <col min="12804" max="12804" width="22.28515625" style="18" customWidth="1"/>
    <col min="12805" max="12805" width="21" style="18" customWidth="1"/>
    <col min="12806" max="12806" width="28.7109375" style="18" customWidth="1"/>
    <col min="12807" max="12807" width="21.5703125" style="18" customWidth="1"/>
    <col min="12808" max="13056" width="9.140625" style="18"/>
    <col min="13057" max="13057" width="15.85546875" style="18" customWidth="1"/>
    <col min="13058" max="13058" width="42.140625" style="18" customWidth="1"/>
    <col min="13059" max="13059" width="27.140625" style="18" customWidth="1"/>
    <col min="13060" max="13060" width="22.28515625" style="18" customWidth="1"/>
    <col min="13061" max="13061" width="21" style="18" customWidth="1"/>
    <col min="13062" max="13062" width="28.7109375" style="18" customWidth="1"/>
    <col min="13063" max="13063" width="21.5703125" style="18" customWidth="1"/>
    <col min="13064" max="13312" width="9.140625" style="18"/>
    <col min="13313" max="13313" width="15.85546875" style="18" customWidth="1"/>
    <col min="13314" max="13314" width="42.140625" style="18" customWidth="1"/>
    <col min="13315" max="13315" width="27.140625" style="18" customWidth="1"/>
    <col min="13316" max="13316" width="22.28515625" style="18" customWidth="1"/>
    <col min="13317" max="13317" width="21" style="18" customWidth="1"/>
    <col min="13318" max="13318" width="28.7109375" style="18" customWidth="1"/>
    <col min="13319" max="13319" width="21.5703125" style="18" customWidth="1"/>
    <col min="13320" max="13568" width="9.140625" style="18"/>
    <col min="13569" max="13569" width="15.85546875" style="18" customWidth="1"/>
    <col min="13570" max="13570" width="42.140625" style="18" customWidth="1"/>
    <col min="13571" max="13571" width="27.140625" style="18" customWidth="1"/>
    <col min="13572" max="13572" width="22.28515625" style="18" customWidth="1"/>
    <col min="13573" max="13573" width="21" style="18" customWidth="1"/>
    <col min="13574" max="13574" width="28.7109375" style="18" customWidth="1"/>
    <col min="13575" max="13575" width="21.5703125" style="18" customWidth="1"/>
    <col min="13576" max="13824" width="9.140625" style="18"/>
    <col min="13825" max="13825" width="15.85546875" style="18" customWidth="1"/>
    <col min="13826" max="13826" width="42.140625" style="18" customWidth="1"/>
    <col min="13827" max="13827" width="27.140625" style="18" customWidth="1"/>
    <col min="13828" max="13828" width="22.28515625" style="18" customWidth="1"/>
    <col min="13829" max="13829" width="21" style="18" customWidth="1"/>
    <col min="13830" max="13830" width="28.7109375" style="18" customWidth="1"/>
    <col min="13831" max="13831" width="21.5703125" style="18" customWidth="1"/>
    <col min="13832" max="14080" width="9.140625" style="18"/>
    <col min="14081" max="14081" width="15.85546875" style="18" customWidth="1"/>
    <col min="14082" max="14082" width="42.140625" style="18" customWidth="1"/>
    <col min="14083" max="14083" width="27.140625" style="18" customWidth="1"/>
    <col min="14084" max="14084" width="22.28515625" style="18" customWidth="1"/>
    <col min="14085" max="14085" width="21" style="18" customWidth="1"/>
    <col min="14086" max="14086" width="28.7109375" style="18" customWidth="1"/>
    <col min="14087" max="14087" width="21.5703125" style="18" customWidth="1"/>
    <col min="14088" max="14336" width="9.140625" style="18"/>
    <col min="14337" max="14337" width="15.85546875" style="18" customWidth="1"/>
    <col min="14338" max="14338" width="42.140625" style="18" customWidth="1"/>
    <col min="14339" max="14339" width="27.140625" style="18" customWidth="1"/>
    <col min="14340" max="14340" width="22.28515625" style="18" customWidth="1"/>
    <col min="14341" max="14341" width="21" style="18" customWidth="1"/>
    <col min="14342" max="14342" width="28.7109375" style="18" customWidth="1"/>
    <col min="14343" max="14343" width="21.5703125" style="18" customWidth="1"/>
    <col min="14344" max="14592" width="9.140625" style="18"/>
    <col min="14593" max="14593" width="15.85546875" style="18" customWidth="1"/>
    <col min="14594" max="14594" width="42.140625" style="18" customWidth="1"/>
    <col min="14595" max="14595" width="27.140625" style="18" customWidth="1"/>
    <col min="14596" max="14596" width="22.28515625" style="18" customWidth="1"/>
    <col min="14597" max="14597" width="21" style="18" customWidth="1"/>
    <col min="14598" max="14598" width="28.7109375" style="18" customWidth="1"/>
    <col min="14599" max="14599" width="21.5703125" style="18" customWidth="1"/>
    <col min="14600" max="14848" width="9.140625" style="18"/>
    <col min="14849" max="14849" width="15.85546875" style="18" customWidth="1"/>
    <col min="14850" max="14850" width="42.140625" style="18" customWidth="1"/>
    <col min="14851" max="14851" width="27.140625" style="18" customWidth="1"/>
    <col min="14852" max="14852" width="22.28515625" style="18" customWidth="1"/>
    <col min="14853" max="14853" width="21" style="18" customWidth="1"/>
    <col min="14854" max="14854" width="28.7109375" style="18" customWidth="1"/>
    <col min="14855" max="14855" width="21.5703125" style="18" customWidth="1"/>
    <col min="14856" max="15104" width="9.140625" style="18"/>
    <col min="15105" max="15105" width="15.85546875" style="18" customWidth="1"/>
    <col min="15106" max="15106" width="42.140625" style="18" customWidth="1"/>
    <col min="15107" max="15107" width="27.140625" style="18" customWidth="1"/>
    <col min="15108" max="15108" width="22.28515625" style="18" customWidth="1"/>
    <col min="15109" max="15109" width="21" style="18" customWidth="1"/>
    <col min="15110" max="15110" width="28.7109375" style="18" customWidth="1"/>
    <col min="15111" max="15111" width="21.5703125" style="18" customWidth="1"/>
    <col min="15112" max="15360" width="9.140625" style="18"/>
    <col min="15361" max="15361" width="15.85546875" style="18" customWidth="1"/>
    <col min="15362" max="15362" width="42.140625" style="18" customWidth="1"/>
    <col min="15363" max="15363" width="27.140625" style="18" customWidth="1"/>
    <col min="15364" max="15364" width="22.28515625" style="18" customWidth="1"/>
    <col min="15365" max="15365" width="21" style="18" customWidth="1"/>
    <col min="15366" max="15366" width="28.7109375" style="18" customWidth="1"/>
    <col min="15367" max="15367" width="21.5703125" style="18" customWidth="1"/>
    <col min="15368" max="15616" width="9.140625" style="18"/>
    <col min="15617" max="15617" width="15.85546875" style="18" customWidth="1"/>
    <col min="15618" max="15618" width="42.140625" style="18" customWidth="1"/>
    <col min="15619" max="15619" width="27.140625" style="18" customWidth="1"/>
    <col min="15620" max="15620" width="22.28515625" style="18" customWidth="1"/>
    <col min="15621" max="15621" width="21" style="18" customWidth="1"/>
    <col min="15622" max="15622" width="28.7109375" style="18" customWidth="1"/>
    <col min="15623" max="15623" width="21.5703125" style="18" customWidth="1"/>
    <col min="15624" max="15872" width="9.140625" style="18"/>
    <col min="15873" max="15873" width="15.85546875" style="18" customWidth="1"/>
    <col min="15874" max="15874" width="42.140625" style="18" customWidth="1"/>
    <col min="15875" max="15875" width="27.140625" style="18" customWidth="1"/>
    <col min="15876" max="15876" width="22.28515625" style="18" customWidth="1"/>
    <col min="15877" max="15877" width="21" style="18" customWidth="1"/>
    <col min="15878" max="15878" width="28.7109375" style="18" customWidth="1"/>
    <col min="15879" max="15879" width="21.5703125" style="18" customWidth="1"/>
    <col min="15880" max="16128" width="9.140625" style="18"/>
    <col min="16129" max="16129" width="15.85546875" style="18" customWidth="1"/>
    <col min="16130" max="16130" width="42.140625" style="18" customWidth="1"/>
    <col min="16131" max="16131" width="27.140625" style="18" customWidth="1"/>
    <col min="16132" max="16132" width="22.28515625" style="18" customWidth="1"/>
    <col min="16133" max="16133" width="21" style="18" customWidth="1"/>
    <col min="16134" max="16134" width="28.7109375" style="18" customWidth="1"/>
    <col min="16135" max="16135" width="21.5703125" style="18" customWidth="1"/>
    <col min="16136" max="16384" width="9.140625" style="18"/>
  </cols>
  <sheetData>
    <row r="1" spans="1:5" ht="20.25" x14ac:dyDescent="0.3">
      <c r="A1" s="894" t="s">
        <v>10</v>
      </c>
      <c r="B1" s="894"/>
      <c r="C1" s="894"/>
      <c r="D1" s="894"/>
      <c r="E1" s="36"/>
    </row>
    <row r="2" spans="1:5" ht="20.25" x14ac:dyDescent="0.3">
      <c r="A2" s="894" t="s">
        <v>11</v>
      </c>
      <c r="B2" s="894"/>
      <c r="C2" s="894"/>
      <c r="D2" s="894"/>
      <c r="E2" s="36"/>
    </row>
    <row r="3" spans="1:5" ht="20.25" x14ac:dyDescent="0.3">
      <c r="A3" s="894" t="s">
        <v>372</v>
      </c>
      <c r="B3" s="894"/>
      <c r="C3" s="894"/>
      <c r="D3" s="894"/>
      <c r="E3" s="36"/>
    </row>
    <row r="4" spans="1:5" x14ac:dyDescent="0.25">
      <c r="A4" s="895"/>
      <c r="B4" s="895"/>
      <c r="C4" s="895"/>
      <c r="D4" s="895"/>
    </row>
    <row r="5" spans="1:5" ht="21.75" customHeight="1" x14ac:dyDescent="0.25">
      <c r="A5" s="893" t="s">
        <v>79</v>
      </c>
      <c r="B5" s="893"/>
      <c r="C5" s="893"/>
      <c r="D5" s="893"/>
      <c r="E5" s="19"/>
    </row>
    <row r="6" spans="1:5" ht="19.5" customHeight="1" x14ac:dyDescent="0.25">
      <c r="A6" s="893" t="s">
        <v>368</v>
      </c>
      <c r="B6" s="893"/>
      <c r="C6" s="893"/>
      <c r="D6" s="893"/>
      <c r="E6" s="19"/>
    </row>
    <row r="7" spans="1:5" ht="19.5" x14ac:dyDescent="0.25">
      <c r="A7" s="98"/>
      <c r="B7" s="98"/>
      <c r="C7" s="98"/>
      <c r="D7" s="98"/>
      <c r="E7" s="98"/>
    </row>
    <row r="8" spans="1:5" ht="15.75" x14ac:dyDescent="0.25">
      <c r="A8" s="892" t="s">
        <v>14</v>
      </c>
      <c r="B8" s="892"/>
      <c r="C8" s="20">
        <v>244</v>
      </c>
    </row>
    <row r="9" spans="1:5" ht="15.75" x14ac:dyDescent="0.25">
      <c r="A9" s="892" t="s">
        <v>15</v>
      </c>
      <c r="B9" s="892"/>
      <c r="C9" s="20" t="s">
        <v>73</v>
      </c>
    </row>
    <row r="10" spans="1:5" ht="15.75" thickBot="1" x14ac:dyDescent="0.3"/>
    <row r="11" spans="1:5" ht="57" thickBot="1" x14ac:dyDescent="0.3">
      <c r="A11" s="21" t="s">
        <v>30</v>
      </c>
      <c r="B11" s="22" t="s">
        <v>31</v>
      </c>
      <c r="C11" s="22" t="s">
        <v>64</v>
      </c>
      <c r="D11" s="23" t="s">
        <v>65</v>
      </c>
    </row>
    <row r="12" spans="1:5" x14ac:dyDescent="0.25">
      <c r="A12" s="32">
        <v>1</v>
      </c>
      <c r="B12" s="33">
        <v>2</v>
      </c>
      <c r="C12" s="33">
        <v>3</v>
      </c>
      <c r="D12" s="34">
        <v>4</v>
      </c>
      <c r="E12" s="27"/>
    </row>
    <row r="13" spans="1:5" ht="18.75" x14ac:dyDescent="0.25">
      <c r="A13" s="24">
        <v>1</v>
      </c>
      <c r="B13" s="13"/>
      <c r="C13" s="24"/>
      <c r="D13" s="30"/>
      <c r="E13" s="28"/>
    </row>
    <row r="14" spans="1:5" ht="18.75" x14ac:dyDescent="0.25">
      <c r="A14" s="889" t="s">
        <v>29</v>
      </c>
      <c r="B14" s="890"/>
      <c r="C14" s="13" t="s">
        <v>1</v>
      </c>
      <c r="D14" s="26">
        <f>SUM(D13)</f>
        <v>0</v>
      </c>
      <c r="E14" s="29"/>
    </row>
    <row r="15" spans="1:5" x14ac:dyDescent="0.25">
      <c r="A15" s="101"/>
      <c r="B15" s="101"/>
      <c r="C15" s="101"/>
      <c r="D15" s="101"/>
    </row>
    <row r="16" spans="1:5" ht="19.5" customHeight="1" x14ac:dyDescent="0.25">
      <c r="A16" s="893" t="s">
        <v>72</v>
      </c>
      <c r="B16" s="893"/>
      <c r="C16" s="893"/>
      <c r="D16" s="893"/>
      <c r="E16" s="19"/>
    </row>
    <row r="17" spans="1:5" ht="19.5" x14ac:dyDescent="0.25">
      <c r="A17" s="98"/>
      <c r="B17" s="98"/>
      <c r="C17" s="98"/>
      <c r="D17" s="98"/>
      <c r="E17" s="98"/>
    </row>
    <row r="18" spans="1:5" ht="15.75" x14ac:dyDescent="0.25">
      <c r="A18" s="892" t="s">
        <v>14</v>
      </c>
      <c r="B18" s="892"/>
      <c r="C18" s="20">
        <v>244</v>
      </c>
    </row>
    <row r="19" spans="1:5" ht="15.75" x14ac:dyDescent="0.25">
      <c r="A19" s="892" t="s">
        <v>15</v>
      </c>
      <c r="B19" s="892"/>
      <c r="C19" s="20" t="s">
        <v>73</v>
      </c>
    </row>
    <row r="20" spans="1:5" ht="15.75" thickBot="1" x14ac:dyDescent="0.3"/>
    <row r="21" spans="1:5" ht="57" thickBot="1" x14ac:dyDescent="0.3">
      <c r="A21" s="21" t="s">
        <v>30</v>
      </c>
      <c r="B21" s="22" t="s">
        <v>31</v>
      </c>
      <c r="C21" s="22" t="s">
        <v>64</v>
      </c>
      <c r="D21" s="23" t="s">
        <v>65</v>
      </c>
    </row>
    <row r="22" spans="1:5" x14ac:dyDescent="0.25">
      <c r="A22" s="32">
        <v>1</v>
      </c>
      <c r="B22" s="33">
        <v>2</v>
      </c>
      <c r="C22" s="33">
        <v>3</v>
      </c>
      <c r="D22" s="34">
        <v>4</v>
      </c>
      <c r="E22" s="27"/>
    </row>
    <row r="23" spans="1:5" ht="18.75" x14ac:dyDescent="0.25">
      <c r="A23" s="24">
        <v>1</v>
      </c>
      <c r="B23" s="25"/>
      <c r="C23" s="24" t="s">
        <v>1</v>
      </c>
      <c r="D23" s="31">
        <v>0</v>
      </c>
      <c r="E23" s="28"/>
    </row>
    <row r="24" spans="1:5" ht="18.75" x14ac:dyDescent="0.25">
      <c r="A24" s="24">
        <v>2</v>
      </c>
      <c r="B24" s="13"/>
      <c r="C24" s="24"/>
      <c r="D24" s="31">
        <v>0</v>
      </c>
      <c r="E24" s="28"/>
    </row>
    <row r="25" spans="1:5" ht="18.75" x14ac:dyDescent="0.25">
      <c r="A25" s="24"/>
      <c r="B25" s="13"/>
      <c r="C25" s="24"/>
      <c r="D25" s="31">
        <v>0</v>
      </c>
      <c r="E25" s="28"/>
    </row>
    <row r="26" spans="1:5" ht="18.75" x14ac:dyDescent="0.25">
      <c r="A26" s="889" t="s">
        <v>29</v>
      </c>
      <c r="B26" s="890"/>
      <c r="C26" s="13" t="s">
        <v>1</v>
      </c>
      <c r="D26" s="103">
        <f>SUM(D23:D25)</f>
        <v>0</v>
      </c>
      <c r="E26" s="29"/>
    </row>
    <row r="30" spans="1:5" ht="20.25" x14ac:dyDescent="0.25">
      <c r="B30" s="891" t="s">
        <v>74</v>
      </c>
      <c r="C30" s="891"/>
      <c r="D30" s="35">
        <f>D26+D14</f>
        <v>0</v>
      </c>
    </row>
  </sheetData>
  <mergeCells count="14">
    <mergeCell ref="A6:D6"/>
    <mergeCell ref="A1:D1"/>
    <mergeCell ref="A2:D2"/>
    <mergeCell ref="A3:D3"/>
    <mergeCell ref="A4:D4"/>
    <mergeCell ref="A5:D5"/>
    <mergeCell ref="A26:B26"/>
    <mergeCell ref="B30:C30"/>
    <mergeCell ref="A8:B8"/>
    <mergeCell ref="A9:B9"/>
    <mergeCell ref="A14:B14"/>
    <mergeCell ref="A16:D16"/>
    <mergeCell ref="A18:B18"/>
    <mergeCell ref="A19:B19"/>
  </mergeCells>
  <pageMargins left="0.7" right="0.22" top="0.75" bottom="0.75" header="0.3" footer="0.3"/>
  <pageSetup paperSize="9" scale="76"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50"/>
    <pageSetUpPr fitToPage="1"/>
  </sheetPr>
  <dimension ref="A1:J60"/>
  <sheetViews>
    <sheetView zoomScale="70" zoomScaleNormal="70" workbookViewId="0">
      <selection activeCell="A16" sqref="A16:R16"/>
    </sheetView>
  </sheetViews>
  <sheetFormatPr defaultRowHeight="15" x14ac:dyDescent="0.25"/>
  <cols>
    <col min="1" max="1" width="9.140625" style="1"/>
    <col min="2" max="2" width="48.140625" style="1" customWidth="1"/>
    <col min="3" max="3" width="37.28515625" style="1" customWidth="1"/>
    <col min="4" max="4" width="23.42578125" style="1" customWidth="1"/>
    <col min="5" max="5" width="31.5703125" style="1" customWidth="1"/>
    <col min="6" max="6" width="23.140625" style="1" customWidth="1"/>
    <col min="7" max="257" width="9.140625" style="1"/>
    <col min="258" max="258" width="48.140625" style="1" customWidth="1"/>
    <col min="259" max="259" width="37.28515625" style="1" customWidth="1"/>
    <col min="260" max="260" width="23.42578125" style="1" customWidth="1"/>
    <col min="261" max="261" width="31.5703125" style="1" customWidth="1"/>
    <col min="262" max="262" width="23.140625" style="1" customWidth="1"/>
    <col min="263" max="513" width="9.140625" style="1"/>
    <col min="514" max="514" width="48.140625" style="1" customWidth="1"/>
    <col min="515" max="515" width="37.28515625" style="1" customWidth="1"/>
    <col min="516" max="516" width="23.42578125" style="1" customWidth="1"/>
    <col min="517" max="517" width="31.5703125" style="1" customWidth="1"/>
    <col min="518" max="518" width="23.140625" style="1" customWidth="1"/>
    <col min="519" max="769" width="9.140625" style="1"/>
    <col min="770" max="770" width="48.140625" style="1" customWidth="1"/>
    <col min="771" max="771" width="37.28515625" style="1" customWidth="1"/>
    <col min="772" max="772" width="23.42578125" style="1" customWidth="1"/>
    <col min="773" max="773" width="31.5703125" style="1" customWidth="1"/>
    <col min="774" max="774" width="23.140625" style="1" customWidth="1"/>
    <col min="775" max="1025" width="9.140625" style="1"/>
    <col min="1026" max="1026" width="48.140625" style="1" customWidth="1"/>
    <col min="1027" max="1027" width="37.28515625" style="1" customWidth="1"/>
    <col min="1028" max="1028" width="23.42578125" style="1" customWidth="1"/>
    <col min="1029" max="1029" width="31.5703125" style="1" customWidth="1"/>
    <col min="1030" max="1030" width="23.140625" style="1" customWidth="1"/>
    <col min="1031" max="1281" width="9.140625" style="1"/>
    <col min="1282" max="1282" width="48.140625" style="1" customWidth="1"/>
    <col min="1283" max="1283" width="37.28515625" style="1" customWidth="1"/>
    <col min="1284" max="1284" width="23.42578125" style="1" customWidth="1"/>
    <col min="1285" max="1285" width="31.5703125" style="1" customWidth="1"/>
    <col min="1286" max="1286" width="23.140625" style="1" customWidth="1"/>
    <col min="1287" max="1537" width="9.140625" style="1"/>
    <col min="1538" max="1538" width="48.140625" style="1" customWidth="1"/>
    <col min="1539" max="1539" width="37.28515625" style="1" customWidth="1"/>
    <col min="1540" max="1540" width="23.42578125" style="1" customWidth="1"/>
    <col min="1541" max="1541" width="31.5703125" style="1" customWidth="1"/>
    <col min="1542" max="1542" width="23.140625" style="1" customWidth="1"/>
    <col min="1543" max="1793" width="9.140625" style="1"/>
    <col min="1794" max="1794" width="48.140625" style="1" customWidth="1"/>
    <col min="1795" max="1795" width="37.28515625" style="1" customWidth="1"/>
    <col min="1796" max="1796" width="23.42578125" style="1" customWidth="1"/>
    <col min="1797" max="1797" width="31.5703125" style="1" customWidth="1"/>
    <col min="1798" max="1798" width="23.140625" style="1" customWidth="1"/>
    <col min="1799" max="2049" width="9.140625" style="1"/>
    <col min="2050" max="2050" width="48.140625" style="1" customWidth="1"/>
    <col min="2051" max="2051" width="37.28515625" style="1" customWidth="1"/>
    <col min="2052" max="2052" width="23.42578125" style="1" customWidth="1"/>
    <col min="2053" max="2053" width="31.5703125" style="1" customWidth="1"/>
    <col min="2054" max="2054" width="23.140625" style="1" customWidth="1"/>
    <col min="2055" max="2305" width="9.140625" style="1"/>
    <col min="2306" max="2306" width="48.140625" style="1" customWidth="1"/>
    <col min="2307" max="2307" width="37.28515625" style="1" customWidth="1"/>
    <col min="2308" max="2308" width="23.42578125" style="1" customWidth="1"/>
    <col min="2309" max="2309" width="31.5703125" style="1" customWidth="1"/>
    <col min="2310" max="2310" width="23.140625" style="1" customWidth="1"/>
    <col min="2311" max="2561" width="9.140625" style="1"/>
    <col min="2562" max="2562" width="48.140625" style="1" customWidth="1"/>
    <col min="2563" max="2563" width="37.28515625" style="1" customWidth="1"/>
    <col min="2564" max="2564" width="23.42578125" style="1" customWidth="1"/>
    <col min="2565" max="2565" width="31.5703125" style="1" customWidth="1"/>
    <col min="2566" max="2566" width="23.140625" style="1" customWidth="1"/>
    <col min="2567" max="2817" width="9.140625" style="1"/>
    <col min="2818" max="2818" width="48.140625" style="1" customWidth="1"/>
    <col min="2819" max="2819" width="37.28515625" style="1" customWidth="1"/>
    <col min="2820" max="2820" width="23.42578125" style="1" customWidth="1"/>
    <col min="2821" max="2821" width="31.5703125" style="1" customWidth="1"/>
    <col min="2822" max="2822" width="23.140625" style="1" customWidth="1"/>
    <col min="2823" max="3073" width="9.140625" style="1"/>
    <col min="3074" max="3074" width="48.140625" style="1" customWidth="1"/>
    <col min="3075" max="3075" width="37.28515625" style="1" customWidth="1"/>
    <col min="3076" max="3076" width="23.42578125" style="1" customWidth="1"/>
    <col min="3077" max="3077" width="31.5703125" style="1" customWidth="1"/>
    <col min="3078" max="3078" width="23.140625" style="1" customWidth="1"/>
    <col min="3079" max="3329" width="9.140625" style="1"/>
    <col min="3330" max="3330" width="48.140625" style="1" customWidth="1"/>
    <col min="3331" max="3331" width="37.28515625" style="1" customWidth="1"/>
    <col min="3332" max="3332" width="23.42578125" style="1" customWidth="1"/>
    <col min="3333" max="3333" width="31.5703125" style="1" customWidth="1"/>
    <col min="3334" max="3334" width="23.140625" style="1" customWidth="1"/>
    <col min="3335" max="3585" width="9.140625" style="1"/>
    <col min="3586" max="3586" width="48.140625" style="1" customWidth="1"/>
    <col min="3587" max="3587" width="37.28515625" style="1" customWidth="1"/>
    <col min="3588" max="3588" width="23.42578125" style="1" customWidth="1"/>
    <col min="3589" max="3589" width="31.5703125" style="1" customWidth="1"/>
    <col min="3590" max="3590" width="23.140625" style="1" customWidth="1"/>
    <col min="3591" max="3841" width="9.140625" style="1"/>
    <col min="3842" max="3842" width="48.140625" style="1" customWidth="1"/>
    <col min="3843" max="3843" width="37.28515625" style="1" customWidth="1"/>
    <col min="3844" max="3844" width="23.42578125" style="1" customWidth="1"/>
    <col min="3845" max="3845" width="31.5703125" style="1" customWidth="1"/>
    <col min="3846" max="3846" width="23.140625" style="1" customWidth="1"/>
    <col min="3847" max="4097" width="9.140625" style="1"/>
    <col min="4098" max="4098" width="48.140625" style="1" customWidth="1"/>
    <col min="4099" max="4099" width="37.28515625" style="1" customWidth="1"/>
    <col min="4100" max="4100" width="23.42578125" style="1" customWidth="1"/>
    <col min="4101" max="4101" width="31.5703125" style="1" customWidth="1"/>
    <col min="4102" max="4102" width="23.140625" style="1" customWidth="1"/>
    <col min="4103" max="4353" width="9.140625" style="1"/>
    <col min="4354" max="4354" width="48.140625" style="1" customWidth="1"/>
    <col min="4355" max="4355" width="37.28515625" style="1" customWidth="1"/>
    <col min="4356" max="4356" width="23.42578125" style="1" customWidth="1"/>
    <col min="4357" max="4357" width="31.5703125" style="1" customWidth="1"/>
    <col min="4358" max="4358" width="23.140625" style="1" customWidth="1"/>
    <col min="4359" max="4609" width="9.140625" style="1"/>
    <col min="4610" max="4610" width="48.140625" style="1" customWidth="1"/>
    <col min="4611" max="4611" width="37.28515625" style="1" customWidth="1"/>
    <col min="4612" max="4612" width="23.42578125" style="1" customWidth="1"/>
    <col min="4613" max="4613" width="31.5703125" style="1" customWidth="1"/>
    <col min="4614" max="4614" width="23.140625" style="1" customWidth="1"/>
    <col min="4615" max="4865" width="9.140625" style="1"/>
    <col min="4866" max="4866" width="48.140625" style="1" customWidth="1"/>
    <col min="4867" max="4867" width="37.28515625" style="1" customWidth="1"/>
    <col min="4868" max="4868" width="23.42578125" style="1" customWidth="1"/>
    <col min="4869" max="4869" width="31.5703125" style="1" customWidth="1"/>
    <col min="4870" max="4870" width="23.140625" style="1" customWidth="1"/>
    <col min="4871" max="5121" width="9.140625" style="1"/>
    <col min="5122" max="5122" width="48.140625" style="1" customWidth="1"/>
    <col min="5123" max="5123" width="37.28515625" style="1" customWidth="1"/>
    <col min="5124" max="5124" width="23.42578125" style="1" customWidth="1"/>
    <col min="5125" max="5125" width="31.5703125" style="1" customWidth="1"/>
    <col min="5126" max="5126" width="23.140625" style="1" customWidth="1"/>
    <col min="5127" max="5377" width="9.140625" style="1"/>
    <col min="5378" max="5378" width="48.140625" style="1" customWidth="1"/>
    <col min="5379" max="5379" width="37.28515625" style="1" customWidth="1"/>
    <col min="5380" max="5380" width="23.42578125" style="1" customWidth="1"/>
    <col min="5381" max="5381" width="31.5703125" style="1" customWidth="1"/>
    <col min="5382" max="5382" width="23.140625" style="1" customWidth="1"/>
    <col min="5383" max="5633" width="9.140625" style="1"/>
    <col min="5634" max="5634" width="48.140625" style="1" customWidth="1"/>
    <col min="5635" max="5635" width="37.28515625" style="1" customWidth="1"/>
    <col min="5636" max="5636" width="23.42578125" style="1" customWidth="1"/>
    <col min="5637" max="5637" width="31.5703125" style="1" customWidth="1"/>
    <col min="5638" max="5638" width="23.140625" style="1" customWidth="1"/>
    <col min="5639" max="5889" width="9.140625" style="1"/>
    <col min="5890" max="5890" width="48.140625" style="1" customWidth="1"/>
    <col min="5891" max="5891" width="37.28515625" style="1" customWidth="1"/>
    <col min="5892" max="5892" width="23.42578125" style="1" customWidth="1"/>
    <col min="5893" max="5893" width="31.5703125" style="1" customWidth="1"/>
    <col min="5894" max="5894" width="23.140625" style="1" customWidth="1"/>
    <col min="5895" max="6145" width="9.140625" style="1"/>
    <col min="6146" max="6146" width="48.140625" style="1" customWidth="1"/>
    <col min="6147" max="6147" width="37.28515625" style="1" customWidth="1"/>
    <col min="6148" max="6148" width="23.42578125" style="1" customWidth="1"/>
    <col min="6149" max="6149" width="31.5703125" style="1" customWidth="1"/>
    <col min="6150" max="6150" width="23.140625" style="1" customWidth="1"/>
    <col min="6151" max="6401" width="9.140625" style="1"/>
    <col min="6402" max="6402" width="48.140625" style="1" customWidth="1"/>
    <col min="6403" max="6403" width="37.28515625" style="1" customWidth="1"/>
    <col min="6404" max="6404" width="23.42578125" style="1" customWidth="1"/>
    <col min="6405" max="6405" width="31.5703125" style="1" customWidth="1"/>
    <col min="6406" max="6406" width="23.140625" style="1" customWidth="1"/>
    <col min="6407" max="6657" width="9.140625" style="1"/>
    <col min="6658" max="6658" width="48.140625" style="1" customWidth="1"/>
    <col min="6659" max="6659" width="37.28515625" style="1" customWidth="1"/>
    <col min="6660" max="6660" width="23.42578125" style="1" customWidth="1"/>
    <col min="6661" max="6661" width="31.5703125" style="1" customWidth="1"/>
    <col min="6662" max="6662" width="23.140625" style="1" customWidth="1"/>
    <col min="6663" max="6913" width="9.140625" style="1"/>
    <col min="6914" max="6914" width="48.140625" style="1" customWidth="1"/>
    <col min="6915" max="6915" width="37.28515625" style="1" customWidth="1"/>
    <col min="6916" max="6916" width="23.42578125" style="1" customWidth="1"/>
    <col min="6917" max="6917" width="31.5703125" style="1" customWidth="1"/>
    <col min="6918" max="6918" width="23.140625" style="1" customWidth="1"/>
    <col min="6919" max="7169" width="9.140625" style="1"/>
    <col min="7170" max="7170" width="48.140625" style="1" customWidth="1"/>
    <col min="7171" max="7171" width="37.28515625" style="1" customWidth="1"/>
    <col min="7172" max="7172" width="23.42578125" style="1" customWidth="1"/>
    <col min="7173" max="7173" width="31.5703125" style="1" customWidth="1"/>
    <col min="7174" max="7174" width="23.140625" style="1" customWidth="1"/>
    <col min="7175" max="7425" width="9.140625" style="1"/>
    <col min="7426" max="7426" width="48.140625" style="1" customWidth="1"/>
    <col min="7427" max="7427" width="37.28515625" style="1" customWidth="1"/>
    <col min="7428" max="7428" width="23.42578125" style="1" customWidth="1"/>
    <col min="7429" max="7429" width="31.5703125" style="1" customWidth="1"/>
    <col min="7430" max="7430" width="23.140625" style="1" customWidth="1"/>
    <col min="7431" max="7681" width="9.140625" style="1"/>
    <col min="7682" max="7682" width="48.140625" style="1" customWidth="1"/>
    <col min="7683" max="7683" width="37.28515625" style="1" customWidth="1"/>
    <col min="7684" max="7684" width="23.42578125" style="1" customWidth="1"/>
    <col min="7685" max="7685" width="31.5703125" style="1" customWidth="1"/>
    <col min="7686" max="7686" width="23.140625" style="1" customWidth="1"/>
    <col min="7687" max="7937" width="9.140625" style="1"/>
    <col min="7938" max="7938" width="48.140625" style="1" customWidth="1"/>
    <col min="7939" max="7939" width="37.28515625" style="1" customWidth="1"/>
    <col min="7940" max="7940" width="23.42578125" style="1" customWidth="1"/>
    <col min="7941" max="7941" width="31.5703125" style="1" customWidth="1"/>
    <col min="7942" max="7942" width="23.140625" style="1" customWidth="1"/>
    <col min="7943" max="8193" width="9.140625" style="1"/>
    <col min="8194" max="8194" width="48.140625" style="1" customWidth="1"/>
    <col min="8195" max="8195" width="37.28515625" style="1" customWidth="1"/>
    <col min="8196" max="8196" width="23.42578125" style="1" customWidth="1"/>
    <col min="8197" max="8197" width="31.5703125" style="1" customWidth="1"/>
    <col min="8198" max="8198" width="23.140625" style="1" customWidth="1"/>
    <col min="8199" max="8449" width="9.140625" style="1"/>
    <col min="8450" max="8450" width="48.140625" style="1" customWidth="1"/>
    <col min="8451" max="8451" width="37.28515625" style="1" customWidth="1"/>
    <col min="8452" max="8452" width="23.42578125" style="1" customWidth="1"/>
    <col min="8453" max="8453" width="31.5703125" style="1" customWidth="1"/>
    <col min="8454" max="8454" width="23.140625" style="1" customWidth="1"/>
    <col min="8455" max="8705" width="9.140625" style="1"/>
    <col min="8706" max="8706" width="48.140625" style="1" customWidth="1"/>
    <col min="8707" max="8707" width="37.28515625" style="1" customWidth="1"/>
    <col min="8708" max="8708" width="23.42578125" style="1" customWidth="1"/>
    <col min="8709" max="8709" width="31.5703125" style="1" customWidth="1"/>
    <col min="8710" max="8710" width="23.140625" style="1" customWidth="1"/>
    <col min="8711" max="8961" width="9.140625" style="1"/>
    <col min="8962" max="8962" width="48.140625" style="1" customWidth="1"/>
    <col min="8963" max="8963" width="37.28515625" style="1" customWidth="1"/>
    <col min="8964" max="8964" width="23.42578125" style="1" customWidth="1"/>
    <col min="8965" max="8965" width="31.5703125" style="1" customWidth="1"/>
    <col min="8966" max="8966" width="23.140625" style="1" customWidth="1"/>
    <col min="8967" max="9217" width="9.140625" style="1"/>
    <col min="9218" max="9218" width="48.140625" style="1" customWidth="1"/>
    <col min="9219" max="9219" width="37.28515625" style="1" customWidth="1"/>
    <col min="9220" max="9220" width="23.42578125" style="1" customWidth="1"/>
    <col min="9221" max="9221" width="31.5703125" style="1" customWidth="1"/>
    <col min="9222" max="9222" width="23.140625" style="1" customWidth="1"/>
    <col min="9223" max="9473" width="9.140625" style="1"/>
    <col min="9474" max="9474" width="48.140625" style="1" customWidth="1"/>
    <col min="9475" max="9475" width="37.28515625" style="1" customWidth="1"/>
    <col min="9476" max="9476" width="23.42578125" style="1" customWidth="1"/>
    <col min="9477" max="9477" width="31.5703125" style="1" customWidth="1"/>
    <col min="9478" max="9478" width="23.140625" style="1" customWidth="1"/>
    <col min="9479" max="9729" width="9.140625" style="1"/>
    <col min="9730" max="9730" width="48.140625" style="1" customWidth="1"/>
    <col min="9731" max="9731" width="37.28515625" style="1" customWidth="1"/>
    <col min="9732" max="9732" width="23.42578125" style="1" customWidth="1"/>
    <col min="9733" max="9733" width="31.5703125" style="1" customWidth="1"/>
    <col min="9734" max="9734" width="23.140625" style="1" customWidth="1"/>
    <col min="9735" max="9985" width="9.140625" style="1"/>
    <col min="9986" max="9986" width="48.140625" style="1" customWidth="1"/>
    <col min="9987" max="9987" width="37.28515625" style="1" customWidth="1"/>
    <col min="9988" max="9988" width="23.42578125" style="1" customWidth="1"/>
    <col min="9989" max="9989" width="31.5703125" style="1" customWidth="1"/>
    <col min="9990" max="9990" width="23.140625" style="1" customWidth="1"/>
    <col min="9991" max="10241" width="9.140625" style="1"/>
    <col min="10242" max="10242" width="48.140625" style="1" customWidth="1"/>
    <col min="10243" max="10243" width="37.28515625" style="1" customWidth="1"/>
    <col min="10244" max="10244" width="23.42578125" style="1" customWidth="1"/>
    <col min="10245" max="10245" width="31.5703125" style="1" customWidth="1"/>
    <col min="10246" max="10246" width="23.140625" style="1" customWidth="1"/>
    <col min="10247" max="10497" width="9.140625" style="1"/>
    <col min="10498" max="10498" width="48.140625" style="1" customWidth="1"/>
    <col min="10499" max="10499" width="37.28515625" style="1" customWidth="1"/>
    <col min="10500" max="10500" width="23.42578125" style="1" customWidth="1"/>
    <col min="10501" max="10501" width="31.5703125" style="1" customWidth="1"/>
    <col min="10502" max="10502" width="23.140625" style="1" customWidth="1"/>
    <col min="10503" max="10753" width="9.140625" style="1"/>
    <col min="10754" max="10754" width="48.140625" style="1" customWidth="1"/>
    <col min="10755" max="10755" width="37.28515625" style="1" customWidth="1"/>
    <col min="10756" max="10756" width="23.42578125" style="1" customWidth="1"/>
    <col min="10757" max="10757" width="31.5703125" style="1" customWidth="1"/>
    <col min="10758" max="10758" width="23.140625" style="1" customWidth="1"/>
    <col min="10759" max="11009" width="9.140625" style="1"/>
    <col min="11010" max="11010" width="48.140625" style="1" customWidth="1"/>
    <col min="11011" max="11011" width="37.28515625" style="1" customWidth="1"/>
    <col min="11012" max="11012" width="23.42578125" style="1" customWidth="1"/>
    <col min="11013" max="11013" width="31.5703125" style="1" customWidth="1"/>
    <col min="11014" max="11014" width="23.140625" style="1" customWidth="1"/>
    <col min="11015" max="11265" width="9.140625" style="1"/>
    <col min="11266" max="11266" width="48.140625" style="1" customWidth="1"/>
    <col min="11267" max="11267" width="37.28515625" style="1" customWidth="1"/>
    <col min="11268" max="11268" width="23.42578125" style="1" customWidth="1"/>
    <col min="11269" max="11269" width="31.5703125" style="1" customWidth="1"/>
    <col min="11270" max="11270" width="23.140625" style="1" customWidth="1"/>
    <col min="11271" max="11521" width="9.140625" style="1"/>
    <col min="11522" max="11522" width="48.140625" style="1" customWidth="1"/>
    <col min="11523" max="11523" width="37.28515625" style="1" customWidth="1"/>
    <col min="11524" max="11524" width="23.42578125" style="1" customWidth="1"/>
    <col min="11525" max="11525" width="31.5703125" style="1" customWidth="1"/>
    <col min="11526" max="11526" width="23.140625" style="1" customWidth="1"/>
    <col min="11527" max="11777" width="9.140625" style="1"/>
    <col min="11778" max="11778" width="48.140625" style="1" customWidth="1"/>
    <col min="11779" max="11779" width="37.28515625" style="1" customWidth="1"/>
    <col min="11780" max="11780" width="23.42578125" style="1" customWidth="1"/>
    <col min="11781" max="11781" width="31.5703125" style="1" customWidth="1"/>
    <col min="11782" max="11782" width="23.140625" style="1" customWidth="1"/>
    <col min="11783" max="12033" width="9.140625" style="1"/>
    <col min="12034" max="12034" width="48.140625" style="1" customWidth="1"/>
    <col min="12035" max="12035" width="37.28515625" style="1" customWidth="1"/>
    <col min="12036" max="12036" width="23.42578125" style="1" customWidth="1"/>
    <col min="12037" max="12037" width="31.5703125" style="1" customWidth="1"/>
    <col min="12038" max="12038" width="23.140625" style="1" customWidth="1"/>
    <col min="12039" max="12289" width="9.140625" style="1"/>
    <col min="12290" max="12290" width="48.140625" style="1" customWidth="1"/>
    <col min="12291" max="12291" width="37.28515625" style="1" customWidth="1"/>
    <col min="12292" max="12292" width="23.42578125" style="1" customWidth="1"/>
    <col min="12293" max="12293" width="31.5703125" style="1" customWidth="1"/>
    <col min="12294" max="12294" width="23.140625" style="1" customWidth="1"/>
    <col min="12295" max="12545" width="9.140625" style="1"/>
    <col min="12546" max="12546" width="48.140625" style="1" customWidth="1"/>
    <col min="12547" max="12547" width="37.28515625" style="1" customWidth="1"/>
    <col min="12548" max="12548" width="23.42578125" style="1" customWidth="1"/>
    <col min="12549" max="12549" width="31.5703125" style="1" customWidth="1"/>
    <col min="12550" max="12550" width="23.140625" style="1" customWidth="1"/>
    <col min="12551" max="12801" width="9.140625" style="1"/>
    <col min="12802" max="12802" width="48.140625" style="1" customWidth="1"/>
    <col min="12803" max="12803" width="37.28515625" style="1" customWidth="1"/>
    <col min="12804" max="12804" width="23.42578125" style="1" customWidth="1"/>
    <col min="12805" max="12805" width="31.5703125" style="1" customWidth="1"/>
    <col min="12806" max="12806" width="23.140625" style="1" customWidth="1"/>
    <col min="12807" max="13057" width="9.140625" style="1"/>
    <col min="13058" max="13058" width="48.140625" style="1" customWidth="1"/>
    <col min="13059" max="13059" width="37.28515625" style="1" customWidth="1"/>
    <col min="13060" max="13060" width="23.42578125" style="1" customWidth="1"/>
    <col min="13061" max="13061" width="31.5703125" style="1" customWidth="1"/>
    <col min="13062" max="13062" width="23.140625" style="1" customWidth="1"/>
    <col min="13063" max="13313" width="9.140625" style="1"/>
    <col min="13314" max="13314" width="48.140625" style="1" customWidth="1"/>
    <col min="13315" max="13315" width="37.28515625" style="1" customWidth="1"/>
    <col min="13316" max="13316" width="23.42578125" style="1" customWidth="1"/>
    <col min="13317" max="13317" width="31.5703125" style="1" customWidth="1"/>
    <col min="13318" max="13318" width="23.140625" style="1" customWidth="1"/>
    <col min="13319" max="13569" width="9.140625" style="1"/>
    <col min="13570" max="13570" width="48.140625" style="1" customWidth="1"/>
    <col min="13571" max="13571" width="37.28515625" style="1" customWidth="1"/>
    <col min="13572" max="13572" width="23.42578125" style="1" customWidth="1"/>
    <col min="13573" max="13573" width="31.5703125" style="1" customWidth="1"/>
    <col min="13574" max="13574" width="23.140625" style="1" customWidth="1"/>
    <col min="13575" max="13825" width="9.140625" style="1"/>
    <col min="13826" max="13826" width="48.140625" style="1" customWidth="1"/>
    <col min="13827" max="13827" width="37.28515625" style="1" customWidth="1"/>
    <col min="13828" max="13828" width="23.42578125" style="1" customWidth="1"/>
    <col min="13829" max="13829" width="31.5703125" style="1" customWidth="1"/>
    <col min="13830" max="13830" width="23.140625" style="1" customWidth="1"/>
    <col min="13831" max="14081" width="9.140625" style="1"/>
    <col min="14082" max="14082" width="48.140625" style="1" customWidth="1"/>
    <col min="14083" max="14083" width="37.28515625" style="1" customWidth="1"/>
    <col min="14084" max="14084" width="23.42578125" style="1" customWidth="1"/>
    <col min="14085" max="14085" width="31.5703125" style="1" customWidth="1"/>
    <col min="14086" max="14086" width="23.140625" style="1" customWidth="1"/>
    <col min="14087" max="14337" width="9.140625" style="1"/>
    <col min="14338" max="14338" width="48.140625" style="1" customWidth="1"/>
    <col min="14339" max="14339" width="37.28515625" style="1" customWidth="1"/>
    <col min="14340" max="14340" width="23.42578125" style="1" customWidth="1"/>
    <col min="14341" max="14341" width="31.5703125" style="1" customWidth="1"/>
    <col min="14342" max="14342" width="23.140625" style="1" customWidth="1"/>
    <col min="14343" max="14593" width="9.140625" style="1"/>
    <col min="14594" max="14594" width="48.140625" style="1" customWidth="1"/>
    <col min="14595" max="14595" width="37.28515625" style="1" customWidth="1"/>
    <col min="14596" max="14596" width="23.42578125" style="1" customWidth="1"/>
    <col min="14597" max="14597" width="31.5703125" style="1" customWidth="1"/>
    <col min="14598" max="14598" width="23.140625" style="1" customWidth="1"/>
    <col min="14599" max="14849" width="9.140625" style="1"/>
    <col min="14850" max="14850" width="48.140625" style="1" customWidth="1"/>
    <col min="14851" max="14851" width="37.28515625" style="1" customWidth="1"/>
    <col min="14852" max="14852" width="23.42578125" style="1" customWidth="1"/>
    <col min="14853" max="14853" width="31.5703125" style="1" customWidth="1"/>
    <col min="14854" max="14854" width="23.140625" style="1" customWidth="1"/>
    <col min="14855" max="15105" width="9.140625" style="1"/>
    <col min="15106" max="15106" width="48.140625" style="1" customWidth="1"/>
    <col min="15107" max="15107" width="37.28515625" style="1" customWidth="1"/>
    <col min="15108" max="15108" width="23.42578125" style="1" customWidth="1"/>
    <col min="15109" max="15109" width="31.5703125" style="1" customWidth="1"/>
    <col min="15110" max="15110" width="23.140625" style="1" customWidth="1"/>
    <col min="15111" max="15361" width="9.140625" style="1"/>
    <col min="15362" max="15362" width="48.140625" style="1" customWidth="1"/>
    <col min="15363" max="15363" width="37.28515625" style="1" customWidth="1"/>
    <col min="15364" max="15364" width="23.42578125" style="1" customWidth="1"/>
    <col min="15365" max="15365" width="31.5703125" style="1" customWidth="1"/>
    <col min="15366" max="15366" width="23.140625" style="1" customWidth="1"/>
    <col min="15367" max="15617" width="9.140625" style="1"/>
    <col min="15618" max="15618" width="48.140625" style="1" customWidth="1"/>
    <col min="15619" max="15619" width="37.28515625" style="1" customWidth="1"/>
    <col min="15620" max="15620" width="23.42578125" style="1" customWidth="1"/>
    <col min="15621" max="15621" width="31.5703125" style="1" customWidth="1"/>
    <col min="15622" max="15622" width="23.140625" style="1" customWidth="1"/>
    <col min="15623" max="15873" width="9.140625" style="1"/>
    <col min="15874" max="15874" width="48.140625" style="1" customWidth="1"/>
    <col min="15875" max="15875" width="37.28515625" style="1" customWidth="1"/>
    <col min="15876" max="15876" width="23.42578125" style="1" customWidth="1"/>
    <col min="15877" max="15877" width="31.5703125" style="1" customWidth="1"/>
    <col min="15878" max="15878" width="23.140625" style="1" customWidth="1"/>
    <col min="15879" max="16129" width="9.140625" style="1"/>
    <col min="16130" max="16130" width="48.140625" style="1" customWidth="1"/>
    <col min="16131" max="16131" width="37.28515625" style="1" customWidth="1"/>
    <col min="16132" max="16132" width="23.42578125" style="1" customWidth="1"/>
    <col min="16133" max="16133" width="31.5703125" style="1" customWidth="1"/>
    <col min="16134" max="16134" width="23.140625" style="1" customWidth="1"/>
    <col min="16135" max="16384" width="9.140625" style="1"/>
  </cols>
  <sheetData>
    <row r="1" spans="1:10" ht="19.5" x14ac:dyDescent="0.35">
      <c r="A1" s="899" t="s">
        <v>49</v>
      </c>
      <c r="B1" s="899"/>
      <c r="C1" s="899"/>
      <c r="D1" s="899"/>
      <c r="E1" s="899"/>
      <c r="F1" s="10"/>
      <c r="G1" s="10"/>
      <c r="H1" s="10"/>
      <c r="I1" s="10"/>
      <c r="J1" s="10"/>
    </row>
    <row r="2" spans="1:10" ht="9.75" customHeight="1" x14ac:dyDescent="0.35">
      <c r="A2" s="100"/>
      <c r="B2" s="100"/>
      <c r="C2" s="100"/>
      <c r="D2" s="100"/>
      <c r="E2" s="100"/>
      <c r="F2" s="10"/>
      <c r="G2" s="10"/>
      <c r="H2" s="10"/>
      <c r="I2" s="10"/>
      <c r="J2" s="10"/>
    </row>
    <row r="3" spans="1:10" ht="19.5" hidden="1" x14ac:dyDescent="0.35">
      <c r="A3" s="7" t="s">
        <v>14</v>
      </c>
      <c r="C3" s="8">
        <v>831</v>
      </c>
      <c r="F3" s="10"/>
      <c r="G3" s="10"/>
      <c r="H3" s="10"/>
      <c r="I3" s="10"/>
      <c r="J3" s="10"/>
    </row>
    <row r="4" spans="1:10" ht="19.5" hidden="1" x14ac:dyDescent="0.35">
      <c r="A4" s="7" t="s">
        <v>15</v>
      </c>
      <c r="C4" s="8" t="s">
        <v>16</v>
      </c>
      <c r="F4" s="10"/>
      <c r="G4" s="10"/>
      <c r="H4" s="10"/>
      <c r="I4" s="10"/>
      <c r="J4" s="10"/>
    </row>
    <row r="5" spans="1:10" ht="19.5" hidden="1" x14ac:dyDescent="0.35">
      <c r="F5" s="10"/>
      <c r="G5" s="10"/>
      <c r="H5" s="10"/>
      <c r="I5" s="10"/>
      <c r="J5" s="10"/>
    </row>
    <row r="6" spans="1:10" ht="37.5" hidden="1" x14ac:dyDescent="0.35">
      <c r="A6" s="11" t="s">
        <v>30</v>
      </c>
      <c r="B6" s="80" t="s">
        <v>31</v>
      </c>
      <c r="C6" s="80" t="s">
        <v>50</v>
      </c>
      <c r="D6" s="80" t="s">
        <v>51</v>
      </c>
      <c r="E6" s="80" t="s">
        <v>52</v>
      </c>
      <c r="F6" s="10"/>
      <c r="G6" s="10"/>
      <c r="H6" s="10"/>
      <c r="I6" s="10"/>
      <c r="J6" s="10"/>
    </row>
    <row r="7" spans="1:10" ht="19.5" hidden="1" x14ac:dyDescent="0.35">
      <c r="A7" s="12">
        <v>1</v>
      </c>
      <c r="B7" s="12">
        <v>2</v>
      </c>
      <c r="C7" s="12">
        <v>3</v>
      </c>
      <c r="D7" s="12">
        <v>4</v>
      </c>
      <c r="E7" s="12">
        <v>5</v>
      </c>
      <c r="F7" s="10"/>
      <c r="G7" s="10"/>
      <c r="H7" s="10"/>
      <c r="I7" s="10"/>
      <c r="J7" s="10"/>
    </row>
    <row r="8" spans="1:10" ht="19.5" hidden="1" x14ac:dyDescent="0.35">
      <c r="A8" s="99">
        <v>1</v>
      </c>
      <c r="B8" s="13"/>
      <c r="C8" s="4"/>
      <c r="D8" s="99"/>
      <c r="E8" s="4"/>
      <c r="F8" s="10"/>
      <c r="G8" s="10"/>
      <c r="H8" s="10"/>
      <c r="I8" s="10"/>
      <c r="J8" s="10"/>
    </row>
    <row r="9" spans="1:10" ht="19.5" hidden="1" x14ac:dyDescent="0.35">
      <c r="A9" s="2"/>
      <c r="B9" s="2"/>
      <c r="C9" s="4"/>
      <c r="D9" s="2"/>
      <c r="E9" s="4">
        <f>C9*D9</f>
        <v>0</v>
      </c>
      <c r="F9" s="10"/>
      <c r="G9" s="10"/>
      <c r="H9" s="10"/>
      <c r="I9" s="10"/>
      <c r="J9" s="10"/>
    </row>
    <row r="10" spans="1:10" ht="19.5" hidden="1" x14ac:dyDescent="0.35">
      <c r="A10" s="898" t="s">
        <v>53</v>
      </c>
      <c r="B10" s="898"/>
      <c r="C10" s="4"/>
      <c r="D10" s="99" t="s">
        <v>1</v>
      </c>
      <c r="E10" s="6">
        <f>E8+E9</f>
        <v>0</v>
      </c>
      <c r="F10" s="10"/>
      <c r="G10" s="10"/>
      <c r="H10" s="10"/>
      <c r="I10" s="10"/>
      <c r="J10" s="10"/>
    </row>
    <row r="11" spans="1:10" ht="9" customHeight="1" x14ac:dyDescent="0.35">
      <c r="A11" s="100"/>
      <c r="B11" s="100"/>
      <c r="C11" s="100"/>
      <c r="D11" s="100"/>
      <c r="E11" s="100"/>
      <c r="F11" s="10"/>
      <c r="G11" s="10"/>
      <c r="H11" s="10"/>
      <c r="I11" s="10"/>
      <c r="J11" s="10"/>
    </row>
    <row r="12" spans="1:10" ht="15.75" x14ac:dyDescent="0.25">
      <c r="A12" s="7" t="s">
        <v>14</v>
      </c>
      <c r="C12" s="8">
        <v>851</v>
      </c>
    </row>
    <row r="13" spans="1:10" ht="15.75" x14ac:dyDescent="0.25">
      <c r="A13" s="7" t="s">
        <v>15</v>
      </c>
      <c r="C13" s="8" t="s">
        <v>73</v>
      </c>
    </row>
    <row r="15" spans="1:10" ht="75" x14ac:dyDescent="0.25">
      <c r="A15" s="11" t="s">
        <v>30</v>
      </c>
      <c r="B15" s="80" t="s">
        <v>31</v>
      </c>
      <c r="C15" s="80" t="s">
        <v>54</v>
      </c>
      <c r="D15" s="80" t="s">
        <v>55</v>
      </c>
      <c r="E15" s="80" t="s">
        <v>56</v>
      </c>
    </row>
    <row r="16" spans="1:10" x14ac:dyDescent="0.25">
      <c r="A16" s="12">
        <v>1</v>
      </c>
      <c r="B16" s="12">
        <v>2</v>
      </c>
      <c r="C16" s="12">
        <v>3</v>
      </c>
      <c r="D16" s="12">
        <v>4</v>
      </c>
      <c r="E16" s="12">
        <v>5</v>
      </c>
    </row>
    <row r="17" spans="1:10" ht="18.75" x14ac:dyDescent="0.3">
      <c r="A17" s="99">
        <v>1</v>
      </c>
      <c r="B17" s="14"/>
      <c r="C17" s="4"/>
      <c r="D17" s="15"/>
      <c r="E17" s="4"/>
    </row>
    <row r="18" spans="1:10" ht="18.75" x14ac:dyDescent="0.3">
      <c r="A18" s="2"/>
      <c r="B18" s="2"/>
      <c r="C18" s="4"/>
      <c r="D18" s="2"/>
      <c r="E18" s="4"/>
    </row>
    <row r="19" spans="1:10" ht="18.75" x14ac:dyDescent="0.3">
      <c r="A19" s="898" t="s">
        <v>53</v>
      </c>
      <c r="B19" s="898"/>
      <c r="C19" s="4"/>
      <c r="D19" s="99" t="s">
        <v>1</v>
      </c>
      <c r="E19" s="6">
        <f>E17</f>
        <v>0</v>
      </c>
    </row>
    <row r="21" spans="1:10" ht="19.5" hidden="1" x14ac:dyDescent="0.35">
      <c r="A21" s="7" t="s">
        <v>14</v>
      </c>
      <c r="C21" s="8">
        <v>852</v>
      </c>
      <c r="F21" s="10"/>
      <c r="G21" s="10"/>
      <c r="H21" s="10"/>
      <c r="I21" s="10"/>
      <c r="J21" s="10"/>
    </row>
    <row r="22" spans="1:10" ht="19.5" hidden="1" x14ac:dyDescent="0.35">
      <c r="A22" s="7" t="s">
        <v>15</v>
      </c>
      <c r="C22" s="8" t="s">
        <v>16</v>
      </c>
      <c r="F22" s="10"/>
      <c r="G22" s="10"/>
      <c r="H22" s="10"/>
      <c r="I22" s="10"/>
      <c r="J22" s="10"/>
    </row>
    <row r="23" spans="1:10" ht="9.75" hidden="1" customHeight="1" x14ac:dyDescent="0.35">
      <c r="F23" s="10"/>
      <c r="G23" s="10"/>
      <c r="H23" s="10"/>
      <c r="I23" s="10"/>
      <c r="J23" s="10"/>
    </row>
    <row r="24" spans="1:10" ht="37.5" hidden="1" x14ac:dyDescent="0.35">
      <c r="A24" s="11" t="s">
        <v>30</v>
      </c>
      <c r="B24" s="80" t="s">
        <v>31</v>
      </c>
      <c r="C24" s="80" t="s">
        <v>50</v>
      </c>
      <c r="D24" s="80" t="s">
        <v>51</v>
      </c>
      <c r="E24" s="80" t="s">
        <v>52</v>
      </c>
      <c r="F24" s="10"/>
      <c r="G24" s="10"/>
      <c r="H24" s="10"/>
      <c r="I24" s="10"/>
      <c r="J24" s="10"/>
    </row>
    <row r="25" spans="1:10" ht="19.5" hidden="1" x14ac:dyDescent="0.35">
      <c r="A25" s="12">
        <v>1</v>
      </c>
      <c r="B25" s="12">
        <v>2</v>
      </c>
      <c r="C25" s="12">
        <v>3</v>
      </c>
      <c r="D25" s="12">
        <v>4</v>
      </c>
      <c r="E25" s="12">
        <v>5</v>
      </c>
      <c r="F25" s="10"/>
      <c r="G25" s="10"/>
      <c r="H25" s="10"/>
      <c r="I25" s="10"/>
      <c r="J25" s="10"/>
    </row>
    <row r="26" spans="1:10" ht="19.5" hidden="1" x14ac:dyDescent="0.35">
      <c r="A26" s="99">
        <v>1</v>
      </c>
      <c r="B26" s="13"/>
      <c r="C26" s="4"/>
      <c r="D26" s="99"/>
      <c r="E26" s="4"/>
      <c r="F26" s="10"/>
      <c r="G26" s="10"/>
      <c r="H26" s="10"/>
      <c r="I26" s="10"/>
      <c r="J26" s="10"/>
    </row>
    <row r="27" spans="1:10" ht="19.5" hidden="1" x14ac:dyDescent="0.35">
      <c r="A27" s="2"/>
      <c r="B27" s="2"/>
      <c r="C27" s="4"/>
      <c r="D27" s="2"/>
      <c r="E27" s="4">
        <f>C27*D27</f>
        <v>0</v>
      </c>
      <c r="F27" s="10"/>
      <c r="G27" s="10"/>
      <c r="H27" s="10"/>
      <c r="I27" s="10"/>
      <c r="J27" s="10"/>
    </row>
    <row r="28" spans="1:10" ht="19.5" hidden="1" x14ac:dyDescent="0.35">
      <c r="A28" s="898" t="s">
        <v>53</v>
      </c>
      <c r="B28" s="898"/>
      <c r="C28" s="4"/>
      <c r="D28" s="99" t="s">
        <v>1</v>
      </c>
      <c r="E28" s="6">
        <f>E26+E27</f>
        <v>0</v>
      </c>
      <c r="F28" s="10"/>
      <c r="G28" s="10"/>
      <c r="H28" s="10"/>
      <c r="I28" s="10"/>
      <c r="J28" s="10"/>
    </row>
    <row r="29" spans="1:10" hidden="1" x14ac:dyDescent="0.25"/>
    <row r="30" spans="1:10" ht="19.5" hidden="1" x14ac:dyDescent="0.35">
      <c r="A30" s="899" t="s">
        <v>57</v>
      </c>
      <c r="B30" s="899"/>
      <c r="C30" s="899"/>
      <c r="D30" s="899"/>
      <c r="E30" s="899"/>
      <c r="F30" s="10"/>
      <c r="G30" s="10"/>
      <c r="H30" s="10"/>
      <c r="I30" s="10"/>
      <c r="J30" s="10"/>
    </row>
    <row r="31" spans="1:10" ht="5.25" hidden="1" customHeight="1" x14ac:dyDescent="0.25"/>
    <row r="32" spans="1:10" ht="15.75" hidden="1" x14ac:dyDescent="0.25">
      <c r="A32" s="7" t="s">
        <v>14</v>
      </c>
      <c r="C32" s="8">
        <v>831</v>
      </c>
    </row>
    <row r="33" spans="1:5" ht="15.75" hidden="1" x14ac:dyDescent="0.25">
      <c r="A33" s="7" t="s">
        <v>15</v>
      </c>
      <c r="C33" s="8" t="s">
        <v>16</v>
      </c>
    </row>
    <row r="34" spans="1:5" hidden="1" x14ac:dyDescent="0.25"/>
    <row r="35" spans="1:5" ht="37.5" hidden="1" x14ac:dyDescent="0.25">
      <c r="A35" s="11" t="s">
        <v>30</v>
      </c>
      <c r="B35" s="80" t="s">
        <v>31</v>
      </c>
      <c r="C35" s="80" t="s">
        <v>50</v>
      </c>
      <c r="D35" s="80" t="s">
        <v>51</v>
      </c>
      <c r="E35" s="80" t="s">
        <v>52</v>
      </c>
    </row>
    <row r="36" spans="1:5" hidden="1" x14ac:dyDescent="0.25">
      <c r="A36" s="12">
        <v>1</v>
      </c>
      <c r="B36" s="12">
        <v>2</v>
      </c>
      <c r="C36" s="12">
        <v>3</v>
      </c>
      <c r="D36" s="12">
        <v>4</v>
      </c>
      <c r="E36" s="12">
        <v>5</v>
      </c>
    </row>
    <row r="37" spans="1:5" ht="18.75" hidden="1" x14ac:dyDescent="0.3">
      <c r="A37" s="99">
        <v>1</v>
      </c>
      <c r="B37" s="2" t="s">
        <v>58</v>
      </c>
      <c r="C37" s="4"/>
      <c r="D37" s="99"/>
      <c r="E37" s="4">
        <f>C37*D37</f>
        <v>0</v>
      </c>
    </row>
    <row r="38" spans="1:5" ht="18.75" hidden="1" x14ac:dyDescent="0.3">
      <c r="A38" s="2"/>
      <c r="B38" s="2"/>
      <c r="C38" s="4"/>
      <c r="D38" s="2"/>
      <c r="E38" s="4">
        <f>C38*D38</f>
        <v>0</v>
      </c>
    </row>
    <row r="39" spans="1:5" ht="18.75" hidden="1" x14ac:dyDescent="0.3">
      <c r="A39" s="896" t="s">
        <v>53</v>
      </c>
      <c r="B39" s="897"/>
      <c r="C39" s="4"/>
      <c r="D39" s="99" t="s">
        <v>1</v>
      </c>
      <c r="E39" s="6">
        <f>E37+E38</f>
        <v>0</v>
      </c>
    </row>
    <row r="40" spans="1:5" hidden="1" x14ac:dyDescent="0.25"/>
    <row r="41" spans="1:5" ht="15.75" hidden="1" x14ac:dyDescent="0.25">
      <c r="A41" s="7" t="s">
        <v>14</v>
      </c>
      <c r="C41" s="8">
        <v>852</v>
      </c>
    </row>
    <row r="42" spans="1:5" ht="15.75" hidden="1" x14ac:dyDescent="0.25">
      <c r="A42" s="7" t="s">
        <v>15</v>
      </c>
      <c r="C42" s="8" t="s">
        <v>16</v>
      </c>
    </row>
    <row r="43" spans="1:5" hidden="1" x14ac:dyDescent="0.25"/>
    <row r="44" spans="1:5" ht="37.5" hidden="1" x14ac:dyDescent="0.25">
      <c r="A44" s="11" t="s">
        <v>30</v>
      </c>
      <c r="B44" s="80" t="s">
        <v>31</v>
      </c>
      <c r="C44" s="80" t="s">
        <v>50</v>
      </c>
      <c r="D44" s="80" t="s">
        <v>51</v>
      </c>
      <c r="E44" s="80" t="s">
        <v>52</v>
      </c>
    </row>
    <row r="45" spans="1:5" hidden="1" x14ac:dyDescent="0.25">
      <c r="A45" s="12">
        <v>1</v>
      </c>
      <c r="B45" s="12">
        <v>2</v>
      </c>
      <c r="C45" s="12">
        <v>3</v>
      </c>
      <c r="D45" s="12">
        <v>4</v>
      </c>
      <c r="E45" s="12">
        <v>5</v>
      </c>
    </row>
    <row r="46" spans="1:5" ht="18.75" hidden="1" x14ac:dyDescent="0.3">
      <c r="A46" s="99">
        <v>1</v>
      </c>
      <c r="B46" s="2" t="s">
        <v>59</v>
      </c>
      <c r="C46" s="4"/>
      <c r="D46" s="99"/>
      <c r="E46" s="9">
        <f>C46*D46</f>
        <v>0</v>
      </c>
    </row>
    <row r="47" spans="1:5" ht="18.75" hidden="1" x14ac:dyDescent="0.3">
      <c r="A47" s="99">
        <v>2</v>
      </c>
      <c r="B47" s="2" t="s">
        <v>60</v>
      </c>
      <c r="C47" s="4"/>
      <c r="D47" s="99"/>
      <c r="E47" s="4">
        <f>C47*D47</f>
        <v>0</v>
      </c>
    </row>
    <row r="48" spans="1:5" ht="18.75" hidden="1" x14ac:dyDescent="0.3">
      <c r="A48" s="99">
        <v>3</v>
      </c>
      <c r="B48" s="2" t="s">
        <v>61</v>
      </c>
      <c r="C48" s="4"/>
      <c r="D48" s="99"/>
      <c r="E48" s="4">
        <f>C48*D48</f>
        <v>0</v>
      </c>
    </row>
    <row r="49" spans="1:6" ht="18.75" hidden="1" x14ac:dyDescent="0.3">
      <c r="A49" s="896" t="s">
        <v>53</v>
      </c>
      <c r="B49" s="897"/>
      <c r="C49" s="4"/>
      <c r="D49" s="99" t="s">
        <v>1</v>
      </c>
      <c r="E49" s="6">
        <f>E46+E47+E48</f>
        <v>0</v>
      </c>
    </row>
    <row r="50" spans="1:6" hidden="1" x14ac:dyDescent="0.25"/>
    <row r="51" spans="1:6" ht="15.75" hidden="1" x14ac:dyDescent="0.25">
      <c r="A51" s="7" t="s">
        <v>14</v>
      </c>
      <c r="C51" s="8">
        <v>853</v>
      </c>
    </row>
    <row r="52" spans="1:6" ht="15.75" hidden="1" x14ac:dyDescent="0.25">
      <c r="A52" s="7" t="s">
        <v>15</v>
      </c>
      <c r="C52" s="8" t="s">
        <v>16</v>
      </c>
    </row>
    <row r="53" spans="1:6" hidden="1" x14ac:dyDescent="0.25"/>
    <row r="54" spans="1:6" ht="37.5" hidden="1" x14ac:dyDescent="0.25">
      <c r="A54" s="11" t="s">
        <v>30</v>
      </c>
      <c r="B54" s="80" t="s">
        <v>31</v>
      </c>
      <c r="C54" s="80" t="s">
        <v>50</v>
      </c>
      <c r="D54" s="80" t="s">
        <v>51</v>
      </c>
      <c r="E54" s="80" t="s">
        <v>52</v>
      </c>
    </row>
    <row r="55" spans="1:6" hidden="1" x14ac:dyDescent="0.25">
      <c r="A55" s="12">
        <v>1</v>
      </c>
      <c r="B55" s="12">
        <v>2</v>
      </c>
      <c r="C55" s="12">
        <v>3</v>
      </c>
      <c r="D55" s="12">
        <v>4</v>
      </c>
      <c r="E55" s="12">
        <v>5</v>
      </c>
    </row>
    <row r="56" spans="1:6" ht="18.75" hidden="1" x14ac:dyDescent="0.3">
      <c r="A56" s="99">
        <v>2</v>
      </c>
      <c r="B56" s="2" t="s">
        <v>62</v>
      </c>
      <c r="C56" s="99"/>
      <c r="D56" s="99"/>
      <c r="E56" s="4">
        <v>0</v>
      </c>
    </row>
    <row r="57" spans="1:6" ht="18.75" hidden="1" x14ac:dyDescent="0.3">
      <c r="A57" s="99">
        <v>3</v>
      </c>
      <c r="B57" s="2" t="s">
        <v>63</v>
      </c>
      <c r="C57" s="99"/>
      <c r="D57" s="99"/>
      <c r="E57" s="4">
        <v>0</v>
      </c>
    </row>
    <row r="58" spans="1:6" ht="18.75" hidden="1" x14ac:dyDescent="0.3">
      <c r="A58" s="898" t="s">
        <v>53</v>
      </c>
      <c r="B58" s="898"/>
      <c r="C58" s="99"/>
      <c r="D58" s="99" t="s">
        <v>1</v>
      </c>
      <c r="E58" s="6">
        <f>SUM(E56:E57)</f>
        <v>0</v>
      </c>
      <c r="F58" s="16"/>
    </row>
    <row r="59" spans="1:6" x14ac:dyDescent="0.25">
      <c r="F59" s="17"/>
    </row>
    <row r="60" spans="1:6" ht="20.25" x14ac:dyDescent="0.25">
      <c r="C60" s="891" t="s">
        <v>75</v>
      </c>
      <c r="D60" s="891"/>
      <c r="E60" s="35">
        <f>E10+E19+E28+E39+E49+E58</f>
        <v>0</v>
      </c>
    </row>
  </sheetData>
  <mergeCells count="9">
    <mergeCell ref="A49:B49"/>
    <mergeCell ref="A58:B58"/>
    <mergeCell ref="C60:D60"/>
    <mergeCell ref="A1:E1"/>
    <mergeCell ref="A10:B10"/>
    <mergeCell ref="A19:B19"/>
    <mergeCell ref="A28:B28"/>
    <mergeCell ref="A30:E30"/>
    <mergeCell ref="A39:B39"/>
  </mergeCells>
  <pageMargins left="0.7" right="0.31" top="0.52" bottom="0.4" header="0.3" footer="0.3"/>
  <pageSetup paperSize="9" scale="61"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M476"/>
  <sheetViews>
    <sheetView topLeftCell="A308" workbookViewId="0">
      <selection activeCell="I329" sqref="I329:J329"/>
    </sheetView>
  </sheetViews>
  <sheetFormatPr defaultRowHeight="15" x14ac:dyDescent="0.25"/>
  <cols>
    <col min="2" max="2" width="25.85546875" customWidth="1"/>
    <col min="4" max="4" width="10.42578125" customWidth="1"/>
    <col min="5" max="5" width="14" customWidth="1"/>
    <col min="10" max="10" width="17.5703125" customWidth="1"/>
    <col min="11" max="11" width="17.42578125" customWidth="1"/>
    <col min="12" max="12" width="11.42578125" bestFit="1" customWidth="1"/>
    <col min="13" max="13" width="16" customWidth="1"/>
    <col min="14" max="14" width="17.7109375" customWidth="1"/>
  </cols>
  <sheetData>
    <row r="1" spans="1:10" x14ac:dyDescent="0.25">
      <c r="A1" s="965" t="s">
        <v>10</v>
      </c>
      <c r="B1" s="965"/>
      <c r="C1" s="965"/>
      <c r="D1" s="965"/>
      <c r="E1" s="965"/>
      <c r="F1" s="965"/>
      <c r="G1" s="965"/>
      <c r="H1" s="965"/>
      <c r="I1" s="965"/>
      <c r="J1" s="965"/>
    </row>
    <row r="2" spans="1:10" x14ac:dyDescent="0.25">
      <c r="A2" s="965" t="s">
        <v>11</v>
      </c>
      <c r="B2" s="965"/>
      <c r="C2" s="965"/>
      <c r="D2" s="965"/>
      <c r="E2" s="965"/>
      <c r="F2" s="965"/>
      <c r="G2" s="965"/>
      <c r="H2" s="965"/>
      <c r="I2" s="965"/>
      <c r="J2" s="965"/>
    </row>
    <row r="3" spans="1:10" x14ac:dyDescent="0.25">
      <c r="A3" s="965" t="s">
        <v>771</v>
      </c>
      <c r="B3" s="965"/>
      <c r="C3" s="965"/>
      <c r="D3" s="965"/>
      <c r="E3" s="965"/>
      <c r="F3" s="965"/>
      <c r="G3" s="965"/>
      <c r="H3" s="965"/>
      <c r="I3" s="965"/>
      <c r="J3" s="965"/>
    </row>
    <row r="4" spans="1:10" x14ac:dyDescent="0.25">
      <c r="A4" s="133"/>
      <c r="B4" s="134"/>
      <c r="C4" s="134"/>
      <c r="D4" s="134"/>
      <c r="E4" s="134"/>
      <c r="F4" s="134"/>
      <c r="G4" s="134"/>
      <c r="H4" s="134"/>
      <c r="I4" s="134"/>
      <c r="J4" s="134"/>
    </row>
    <row r="5" spans="1:10" x14ac:dyDescent="0.25">
      <c r="A5" s="965" t="s">
        <v>406</v>
      </c>
      <c r="B5" s="965"/>
      <c r="C5" s="965"/>
      <c r="D5" s="965"/>
      <c r="E5" s="965"/>
      <c r="F5" s="965"/>
      <c r="G5" s="965"/>
      <c r="H5" s="965"/>
      <c r="I5" s="965"/>
      <c r="J5" s="965"/>
    </row>
    <row r="6" spans="1:10" ht="15" customHeight="1" x14ac:dyDescent="0.25">
      <c r="A6" s="1040" t="s">
        <v>772</v>
      </c>
      <c r="B6" s="1040"/>
      <c r="C6" s="1040"/>
      <c r="D6" s="1040"/>
      <c r="E6" s="1040"/>
      <c r="F6" s="1040"/>
      <c r="G6" s="1040"/>
      <c r="H6" s="1040"/>
      <c r="I6" s="1040"/>
      <c r="J6" s="1040"/>
    </row>
    <row r="7" spans="1:10" x14ac:dyDescent="0.25">
      <c r="A7" s="1040"/>
      <c r="B7" s="1040"/>
      <c r="C7" s="1040"/>
      <c r="D7" s="1040"/>
      <c r="E7" s="1040"/>
      <c r="F7" s="1040"/>
      <c r="G7" s="1040"/>
      <c r="H7" s="1040"/>
      <c r="I7" s="1040"/>
      <c r="J7" s="1040"/>
    </row>
    <row r="8" spans="1:10" x14ac:dyDescent="0.25">
      <c r="A8" s="942" t="s">
        <v>407</v>
      </c>
      <c r="B8" s="942"/>
      <c r="C8" s="942"/>
      <c r="D8" s="942"/>
      <c r="E8" s="942"/>
      <c r="F8" s="942"/>
      <c r="G8" s="942"/>
      <c r="H8" s="942"/>
      <c r="I8" s="942"/>
      <c r="J8" s="942"/>
    </row>
    <row r="9" spans="1:10" x14ac:dyDescent="0.25">
      <c r="A9" s="956" t="s">
        <v>408</v>
      </c>
      <c r="B9" s="956"/>
      <c r="C9" s="956"/>
      <c r="D9" s="956"/>
      <c r="E9" s="956"/>
      <c r="F9" s="956"/>
      <c r="G9" s="956"/>
      <c r="H9" s="956"/>
      <c r="I9" s="956"/>
      <c r="J9" s="956"/>
    </row>
    <row r="10" spans="1:10" x14ac:dyDescent="0.25">
      <c r="A10" s="1035" t="s">
        <v>409</v>
      </c>
      <c r="B10" s="1035"/>
      <c r="C10" s="1035"/>
      <c r="D10" s="1035"/>
      <c r="E10" s="1035"/>
      <c r="F10" s="1035"/>
      <c r="G10" s="1035"/>
      <c r="H10" s="1035"/>
      <c r="I10" s="1035"/>
      <c r="J10" s="1035"/>
    </row>
    <row r="11" spans="1:10" x14ac:dyDescent="0.25">
      <c r="A11" s="910" t="s">
        <v>410</v>
      </c>
      <c r="B11" s="910" t="s">
        <v>18</v>
      </c>
      <c r="C11" s="910" t="s">
        <v>19</v>
      </c>
      <c r="D11" s="910" t="s">
        <v>20</v>
      </c>
      <c r="E11" s="910"/>
      <c r="F11" s="910"/>
      <c r="G11" s="910"/>
      <c r="H11" s="910" t="s">
        <v>21</v>
      </c>
      <c r="I11" s="910" t="s">
        <v>411</v>
      </c>
      <c r="J11" s="910" t="s">
        <v>412</v>
      </c>
    </row>
    <row r="12" spans="1:10" x14ac:dyDescent="0.25">
      <c r="A12" s="910"/>
      <c r="B12" s="910"/>
      <c r="C12" s="910"/>
      <c r="D12" s="910" t="s">
        <v>0</v>
      </c>
      <c r="E12" s="910" t="s">
        <v>6</v>
      </c>
      <c r="F12" s="910"/>
      <c r="G12" s="910"/>
      <c r="H12" s="910"/>
      <c r="I12" s="910"/>
      <c r="J12" s="910"/>
    </row>
    <row r="13" spans="1:10" ht="120" x14ac:dyDescent="0.25">
      <c r="A13" s="910"/>
      <c r="B13" s="910"/>
      <c r="C13" s="910"/>
      <c r="D13" s="910"/>
      <c r="E13" s="135" t="s">
        <v>24</v>
      </c>
      <c r="F13" s="135" t="s">
        <v>25</v>
      </c>
      <c r="G13" s="135" t="s">
        <v>26</v>
      </c>
      <c r="H13" s="910"/>
      <c r="I13" s="910"/>
      <c r="J13" s="910"/>
    </row>
    <row r="14" spans="1:10" x14ac:dyDescent="0.25">
      <c r="A14" s="135">
        <v>1</v>
      </c>
      <c r="B14" s="135">
        <v>2</v>
      </c>
      <c r="C14" s="135">
        <v>3</v>
      </c>
      <c r="D14" s="135">
        <v>4</v>
      </c>
      <c r="E14" s="135">
        <v>5</v>
      </c>
      <c r="F14" s="135">
        <v>6</v>
      </c>
      <c r="G14" s="135">
        <v>7</v>
      </c>
      <c r="H14" s="135">
        <v>8</v>
      </c>
      <c r="I14" s="135">
        <v>9</v>
      </c>
      <c r="J14" s="135">
        <v>10</v>
      </c>
    </row>
    <row r="15" spans="1:10" ht="30" x14ac:dyDescent="0.25">
      <c r="A15" s="135">
        <v>1</v>
      </c>
      <c r="B15" s="451" t="s">
        <v>751</v>
      </c>
      <c r="C15" s="135"/>
      <c r="D15" s="137"/>
      <c r="E15" s="137"/>
      <c r="F15" s="137"/>
      <c r="G15" s="137"/>
      <c r="H15" s="137"/>
      <c r="I15" s="137">
        <v>1</v>
      </c>
      <c r="J15" s="450">
        <v>31481894.579999998</v>
      </c>
    </row>
    <row r="16" spans="1:10" ht="30" x14ac:dyDescent="0.25">
      <c r="A16" s="445">
        <v>2</v>
      </c>
      <c r="B16" s="451" t="s">
        <v>752</v>
      </c>
      <c r="C16" s="445"/>
      <c r="D16" s="445"/>
      <c r="E16" s="445"/>
      <c r="F16" s="445"/>
      <c r="G16" s="445"/>
      <c r="H16" s="445"/>
      <c r="I16" s="445">
        <v>1</v>
      </c>
      <c r="J16" s="450">
        <v>200000</v>
      </c>
    </row>
    <row r="17" spans="1:10" x14ac:dyDescent="0.25">
      <c r="A17" s="135">
        <v>3</v>
      </c>
      <c r="B17" s="136" t="s">
        <v>753</v>
      </c>
      <c r="C17" s="135"/>
      <c r="D17" s="137"/>
      <c r="E17" s="137"/>
      <c r="F17" s="137"/>
      <c r="G17" s="137"/>
      <c r="H17" s="137"/>
      <c r="I17" s="137">
        <v>1</v>
      </c>
      <c r="J17" s="450">
        <v>8231666.5800000001</v>
      </c>
    </row>
    <row r="18" spans="1:10" x14ac:dyDescent="0.25">
      <c r="A18" s="445">
        <v>4</v>
      </c>
      <c r="B18" s="136" t="s">
        <v>754</v>
      </c>
      <c r="C18" s="445"/>
      <c r="D18" s="448"/>
      <c r="E18" s="448"/>
      <c r="F18" s="448"/>
      <c r="G18" s="448"/>
      <c r="H18" s="448"/>
      <c r="I18" s="448">
        <v>1</v>
      </c>
      <c r="J18" s="450">
        <f>40796.12+2649</f>
        <v>43445.120000000003</v>
      </c>
    </row>
    <row r="19" spans="1:10" x14ac:dyDescent="0.25">
      <c r="A19" s="1038" t="s">
        <v>414</v>
      </c>
      <c r="B19" s="1038"/>
      <c r="C19" s="136" t="s">
        <v>415</v>
      </c>
      <c r="D19" s="138"/>
      <c r="E19" s="138" t="s">
        <v>415</v>
      </c>
      <c r="F19" s="138" t="s">
        <v>415</v>
      </c>
      <c r="G19" s="138" t="s">
        <v>415</v>
      </c>
      <c r="H19" s="139" t="s">
        <v>415</v>
      </c>
      <c r="I19" s="138" t="s">
        <v>415</v>
      </c>
      <c r="J19" s="137">
        <f>SUM(J15:J18)</f>
        <v>39957006.280000001</v>
      </c>
    </row>
    <row r="20" spans="1:10" x14ac:dyDescent="0.25">
      <c r="A20" s="1041"/>
      <c r="B20" s="1041"/>
      <c r="C20" s="1041"/>
      <c r="D20" s="1041"/>
      <c r="E20" s="1041"/>
      <c r="F20" s="1041"/>
      <c r="G20" s="1041"/>
      <c r="H20" s="1041"/>
      <c r="I20" s="1041"/>
      <c r="J20" s="1041"/>
    </row>
    <row r="21" spans="1:10" x14ac:dyDescent="0.25">
      <c r="A21" s="134"/>
      <c r="B21" s="134"/>
      <c r="C21" s="134"/>
      <c r="D21" s="134"/>
      <c r="E21" s="134"/>
      <c r="F21" s="134"/>
      <c r="G21" s="134"/>
      <c r="H21" s="134"/>
      <c r="I21" s="134"/>
      <c r="J21" s="134"/>
    </row>
    <row r="22" spans="1:10" x14ac:dyDescent="0.25">
      <c r="A22" s="1039" t="s">
        <v>416</v>
      </c>
      <c r="B22" s="1039"/>
      <c r="C22" s="1039"/>
      <c r="D22" s="1039"/>
      <c r="E22" s="1039"/>
      <c r="F22" s="1039"/>
      <c r="G22" s="1039"/>
      <c r="H22" s="1039"/>
      <c r="I22" s="1039"/>
      <c r="J22" s="1039"/>
    </row>
    <row r="23" spans="1:10" x14ac:dyDescent="0.25">
      <c r="A23" s="910" t="s">
        <v>410</v>
      </c>
      <c r="B23" s="910" t="s">
        <v>18</v>
      </c>
      <c r="C23" s="910" t="s">
        <v>19</v>
      </c>
      <c r="D23" s="910" t="s">
        <v>20</v>
      </c>
      <c r="E23" s="910"/>
      <c r="F23" s="910"/>
      <c r="G23" s="910"/>
      <c r="H23" s="910" t="s">
        <v>21</v>
      </c>
      <c r="I23" s="910" t="s">
        <v>411</v>
      </c>
      <c r="J23" s="910" t="s">
        <v>412</v>
      </c>
    </row>
    <row r="24" spans="1:10" x14ac:dyDescent="0.25">
      <c r="A24" s="910"/>
      <c r="B24" s="910"/>
      <c r="C24" s="910"/>
      <c r="D24" s="910" t="s">
        <v>0</v>
      </c>
      <c r="E24" s="910" t="s">
        <v>6</v>
      </c>
      <c r="F24" s="910"/>
      <c r="G24" s="910"/>
      <c r="H24" s="910"/>
      <c r="I24" s="910"/>
      <c r="J24" s="910"/>
    </row>
    <row r="25" spans="1:10" ht="120" x14ac:dyDescent="0.25">
      <c r="A25" s="910"/>
      <c r="B25" s="910"/>
      <c r="C25" s="910"/>
      <c r="D25" s="910"/>
      <c r="E25" s="454" t="s">
        <v>24</v>
      </c>
      <c r="F25" s="454" t="s">
        <v>25</v>
      </c>
      <c r="G25" s="454" t="s">
        <v>26</v>
      </c>
      <c r="H25" s="910"/>
      <c r="I25" s="910"/>
      <c r="J25" s="910"/>
    </row>
    <row r="26" spans="1:10" x14ac:dyDescent="0.25">
      <c r="A26" s="454">
        <v>1</v>
      </c>
      <c r="B26" s="454">
        <v>2</v>
      </c>
      <c r="C26" s="454">
        <v>3</v>
      </c>
      <c r="D26" s="454">
        <v>4</v>
      </c>
      <c r="E26" s="454">
        <v>5</v>
      </c>
      <c r="F26" s="454">
        <v>6</v>
      </c>
      <c r="G26" s="454">
        <v>7</v>
      </c>
      <c r="H26" s="454">
        <v>8</v>
      </c>
      <c r="I26" s="454">
        <v>9</v>
      </c>
      <c r="J26" s="454">
        <v>10</v>
      </c>
    </row>
    <row r="27" spans="1:10" x14ac:dyDescent="0.25">
      <c r="A27" s="454">
        <v>1</v>
      </c>
      <c r="B27" s="456" t="s">
        <v>817</v>
      </c>
      <c r="C27" s="454">
        <v>1</v>
      </c>
      <c r="D27" s="454">
        <v>15329.52</v>
      </c>
      <c r="E27" s="454">
        <v>8834</v>
      </c>
      <c r="F27" s="454"/>
      <c r="G27" s="454">
        <v>6495.52</v>
      </c>
      <c r="H27" s="454"/>
      <c r="I27" s="454"/>
      <c r="J27" s="454">
        <f>D27*12-0.03</f>
        <v>183954.21</v>
      </c>
    </row>
    <row r="28" spans="1:10" ht="45" x14ac:dyDescent="0.25">
      <c r="A28" s="454">
        <v>2</v>
      </c>
      <c r="B28" s="456" t="s">
        <v>818</v>
      </c>
      <c r="C28" s="454">
        <v>1</v>
      </c>
      <c r="D28" s="454">
        <v>5000</v>
      </c>
      <c r="E28" s="454"/>
      <c r="F28" s="454"/>
      <c r="G28" s="454"/>
      <c r="H28" s="454"/>
      <c r="I28" s="454"/>
      <c r="J28" s="454">
        <f>D28*12</f>
        <v>60000</v>
      </c>
    </row>
    <row r="29" spans="1:10" ht="44.25" customHeight="1" x14ac:dyDescent="0.25">
      <c r="A29" s="454">
        <v>3</v>
      </c>
      <c r="B29" s="136" t="s">
        <v>417</v>
      </c>
      <c r="C29" s="454">
        <v>128</v>
      </c>
      <c r="D29" s="455"/>
      <c r="E29" s="455"/>
      <c r="F29" s="455"/>
      <c r="G29" s="455"/>
      <c r="H29" s="455"/>
      <c r="I29" s="455"/>
      <c r="J29" s="455">
        <f>40000+79200+1634.06</f>
        <v>120834.06</v>
      </c>
    </row>
    <row r="30" spans="1:10" ht="36" customHeight="1" x14ac:dyDescent="0.25">
      <c r="A30" s="454">
        <v>4</v>
      </c>
      <c r="B30" s="136" t="s">
        <v>418</v>
      </c>
      <c r="C30" s="454">
        <v>45</v>
      </c>
      <c r="D30" s="455">
        <v>5000</v>
      </c>
      <c r="E30" s="455"/>
      <c r="F30" s="455"/>
      <c r="G30" s="455"/>
      <c r="H30" s="455"/>
      <c r="I30" s="455"/>
      <c r="J30" s="455">
        <f>C30*D30*12</f>
        <v>2700000</v>
      </c>
    </row>
    <row r="31" spans="1:10" x14ac:dyDescent="0.25">
      <c r="A31" s="1038" t="s">
        <v>414</v>
      </c>
      <c r="B31" s="1038"/>
      <c r="C31" s="136" t="s">
        <v>415</v>
      </c>
      <c r="D31" s="138"/>
      <c r="E31" s="138" t="s">
        <v>415</v>
      </c>
      <c r="F31" s="138" t="s">
        <v>415</v>
      </c>
      <c r="G31" s="138" t="s">
        <v>415</v>
      </c>
      <c r="H31" s="139" t="s">
        <v>415</v>
      </c>
      <c r="I31" s="138" t="s">
        <v>415</v>
      </c>
      <c r="J31" s="455">
        <f>J30+J29</f>
        <v>2820834.06</v>
      </c>
    </row>
    <row r="32" spans="1:10" x14ac:dyDescent="0.25">
      <c r="A32" s="140"/>
      <c r="B32" s="141"/>
      <c r="C32" s="140"/>
      <c r="D32" s="140"/>
      <c r="E32" s="140"/>
      <c r="F32" s="140"/>
      <c r="G32" s="134"/>
      <c r="H32" s="134"/>
      <c r="I32" s="134"/>
      <c r="J32" s="134"/>
    </row>
    <row r="33" spans="1:10" x14ac:dyDescent="0.25">
      <c r="A33" s="996" t="s">
        <v>419</v>
      </c>
      <c r="B33" s="996"/>
      <c r="C33" s="996"/>
      <c r="D33" s="996"/>
      <c r="E33" s="996"/>
      <c r="F33" s="996"/>
      <c r="G33" s="996"/>
      <c r="H33" s="996"/>
      <c r="I33" s="996"/>
      <c r="J33" s="996"/>
    </row>
    <row r="34" spans="1:10" x14ac:dyDescent="0.25">
      <c r="A34" s="910" t="s">
        <v>410</v>
      </c>
      <c r="B34" s="910" t="s">
        <v>18</v>
      </c>
      <c r="C34" s="910" t="s">
        <v>19</v>
      </c>
      <c r="D34" s="910" t="s">
        <v>20</v>
      </c>
      <c r="E34" s="910"/>
      <c r="F34" s="910"/>
      <c r="G34" s="910"/>
      <c r="H34" s="910" t="s">
        <v>21</v>
      </c>
      <c r="I34" s="910" t="s">
        <v>411</v>
      </c>
      <c r="J34" s="910" t="s">
        <v>412</v>
      </c>
    </row>
    <row r="35" spans="1:10" x14ac:dyDescent="0.25">
      <c r="A35" s="910"/>
      <c r="B35" s="910"/>
      <c r="C35" s="910"/>
      <c r="D35" s="910" t="s">
        <v>0</v>
      </c>
      <c r="E35" s="910" t="s">
        <v>6</v>
      </c>
      <c r="F35" s="910"/>
      <c r="G35" s="910"/>
      <c r="H35" s="910"/>
      <c r="I35" s="910"/>
      <c r="J35" s="910"/>
    </row>
    <row r="36" spans="1:10" ht="104.25" customHeight="1" x14ac:dyDescent="0.25">
      <c r="A36" s="910"/>
      <c r="B36" s="910"/>
      <c r="C36" s="910"/>
      <c r="D36" s="910"/>
      <c r="E36" s="135" t="s">
        <v>24</v>
      </c>
      <c r="F36" s="135" t="s">
        <v>25</v>
      </c>
      <c r="G36" s="135" t="s">
        <v>26</v>
      </c>
      <c r="H36" s="910"/>
      <c r="I36" s="910"/>
      <c r="J36" s="910"/>
    </row>
    <row r="37" spans="1:10" x14ac:dyDescent="0.25">
      <c r="A37" s="135">
        <v>1</v>
      </c>
      <c r="B37" s="135">
        <v>2</v>
      </c>
      <c r="C37" s="135">
        <v>3</v>
      </c>
      <c r="D37" s="135">
        <v>4</v>
      </c>
      <c r="E37" s="135">
        <v>5</v>
      </c>
      <c r="F37" s="135">
        <v>6</v>
      </c>
      <c r="G37" s="135">
        <v>7</v>
      </c>
      <c r="H37" s="135">
        <v>8</v>
      </c>
      <c r="I37" s="135">
        <v>9</v>
      </c>
      <c r="J37" s="135">
        <v>10</v>
      </c>
    </row>
    <row r="38" spans="1:10" x14ac:dyDescent="0.25">
      <c r="A38" s="135">
        <v>1</v>
      </c>
      <c r="B38" s="136" t="s">
        <v>80</v>
      </c>
      <c r="C38" s="135">
        <v>39</v>
      </c>
      <c r="D38" s="137">
        <f>J38/C38/12</f>
        <v>7065.55</v>
      </c>
      <c r="E38" s="137">
        <f>D38/2</f>
        <v>3532.78</v>
      </c>
      <c r="F38" s="137"/>
      <c r="G38" s="137">
        <f>E38</f>
        <v>3532.78</v>
      </c>
      <c r="H38" s="137"/>
      <c r="I38" s="137">
        <v>1</v>
      </c>
      <c r="J38" s="137">
        <f>2059755.44+284271.46+962652</f>
        <v>3306678.9</v>
      </c>
    </row>
    <row r="39" spans="1:10" x14ac:dyDescent="0.25">
      <c r="A39" s="135">
        <v>2</v>
      </c>
      <c r="B39" s="142" t="s">
        <v>690</v>
      </c>
      <c r="C39" s="135"/>
      <c r="D39" s="137"/>
      <c r="E39" s="137"/>
      <c r="F39" s="137"/>
      <c r="G39" s="137"/>
      <c r="H39" s="137"/>
      <c r="I39" s="137"/>
      <c r="J39" s="137"/>
    </row>
    <row r="40" spans="1:10" x14ac:dyDescent="0.25">
      <c r="A40" s="1038" t="s">
        <v>414</v>
      </c>
      <c r="B40" s="1038"/>
      <c r="C40" s="136" t="s">
        <v>415</v>
      </c>
      <c r="D40" s="138"/>
      <c r="E40" s="138" t="s">
        <v>415</v>
      </c>
      <c r="F40" s="138" t="s">
        <v>415</v>
      </c>
      <c r="G40" s="138" t="s">
        <v>415</v>
      </c>
      <c r="H40" s="139" t="s">
        <v>415</v>
      </c>
      <c r="I40" s="138" t="s">
        <v>415</v>
      </c>
      <c r="J40" s="137">
        <f>J38+J39</f>
        <v>3306678.9</v>
      </c>
    </row>
    <row r="41" spans="1:10" x14ac:dyDescent="0.25">
      <c r="A41" s="141"/>
      <c r="B41" s="141"/>
      <c r="C41" s="143"/>
      <c r="D41" s="144"/>
      <c r="E41" s="144"/>
      <c r="F41" s="144"/>
      <c r="G41" s="144"/>
      <c r="H41" s="145"/>
      <c r="I41" s="144"/>
      <c r="J41" s="146"/>
    </row>
    <row r="42" spans="1:10" x14ac:dyDescent="0.25">
      <c r="A42" s="1003" t="s">
        <v>420</v>
      </c>
      <c r="B42" s="1003"/>
      <c r="C42" s="1003"/>
      <c r="D42" s="1003"/>
      <c r="E42" s="1003"/>
      <c r="F42" s="1003"/>
      <c r="G42" s="1003"/>
      <c r="H42" s="1003"/>
      <c r="I42" s="1003"/>
      <c r="J42" s="1003"/>
    </row>
    <row r="43" spans="1:10" x14ac:dyDescent="0.25">
      <c r="A43" s="147" t="s">
        <v>421</v>
      </c>
      <c r="B43" s="147"/>
      <c r="C43" s="148">
        <v>112</v>
      </c>
      <c r="D43" s="147"/>
      <c r="E43" s="147"/>
      <c r="F43" s="147"/>
      <c r="G43" s="147"/>
      <c r="H43" s="147"/>
      <c r="I43" s="147"/>
      <c r="J43" s="147"/>
    </row>
    <row r="44" spans="1:10" x14ac:dyDescent="0.25">
      <c r="A44" s="1035" t="s">
        <v>703</v>
      </c>
      <c r="B44" s="1035"/>
      <c r="C44" s="1035"/>
      <c r="D44" s="1035"/>
      <c r="E44" s="1035"/>
      <c r="F44" s="1035"/>
      <c r="G44" s="1035"/>
      <c r="H44" s="1035"/>
      <c r="I44" s="1035"/>
      <c r="J44" s="1035"/>
    </row>
    <row r="45" spans="1:10" ht="105" x14ac:dyDescent="0.25">
      <c r="A45" s="135" t="s">
        <v>410</v>
      </c>
      <c r="B45" s="910" t="s">
        <v>31</v>
      </c>
      <c r="C45" s="910"/>
      <c r="D45" s="910"/>
      <c r="E45" s="910"/>
      <c r="F45" s="135" t="s">
        <v>707</v>
      </c>
      <c r="G45" s="135" t="s">
        <v>706</v>
      </c>
      <c r="H45" s="910" t="s">
        <v>705</v>
      </c>
      <c r="I45" s="910"/>
      <c r="J45" s="136" t="s">
        <v>426</v>
      </c>
    </row>
    <row r="46" spans="1:10" x14ac:dyDescent="0.25">
      <c r="A46" s="135">
        <v>1</v>
      </c>
      <c r="B46" s="910">
        <v>2</v>
      </c>
      <c r="C46" s="910"/>
      <c r="D46" s="910"/>
      <c r="E46" s="910"/>
      <c r="F46" s="135">
        <v>3</v>
      </c>
      <c r="G46" s="135">
        <v>4</v>
      </c>
      <c r="H46" s="910">
        <v>5</v>
      </c>
      <c r="I46" s="910"/>
      <c r="J46" s="135">
        <v>6</v>
      </c>
    </row>
    <row r="47" spans="1:10" ht="30.75" customHeight="1" x14ac:dyDescent="0.25">
      <c r="A47" s="135">
        <v>1</v>
      </c>
      <c r="B47" s="904" t="s">
        <v>704</v>
      </c>
      <c r="C47" s="957"/>
      <c r="D47" s="957"/>
      <c r="E47" s="958"/>
      <c r="F47" s="135">
        <v>4</v>
      </c>
      <c r="G47" s="149">
        <v>4</v>
      </c>
      <c r="H47" s="937">
        <v>700</v>
      </c>
      <c r="I47" s="994"/>
      <c r="J47" s="150">
        <v>40000</v>
      </c>
    </row>
    <row r="48" spans="1:10" ht="30.75" customHeight="1" x14ac:dyDescent="0.25">
      <c r="A48" s="422">
        <v>2</v>
      </c>
      <c r="B48" s="418" t="s">
        <v>710</v>
      </c>
      <c r="C48" s="423"/>
      <c r="D48" s="423"/>
      <c r="E48" s="424"/>
      <c r="F48" s="422">
        <v>2</v>
      </c>
      <c r="G48" s="149">
        <v>1</v>
      </c>
      <c r="H48" s="937">
        <v>18700</v>
      </c>
      <c r="I48" s="952"/>
      <c r="J48" s="150">
        <v>50000</v>
      </c>
    </row>
    <row r="49" spans="1:10" x14ac:dyDescent="0.25">
      <c r="A49" s="135"/>
      <c r="B49" s="910" t="s">
        <v>414</v>
      </c>
      <c r="C49" s="910"/>
      <c r="D49" s="910"/>
      <c r="E49" s="910"/>
      <c r="F49" s="135" t="s">
        <v>415</v>
      </c>
      <c r="G49" s="135" t="s">
        <v>415</v>
      </c>
      <c r="H49" s="910" t="s">
        <v>415</v>
      </c>
      <c r="I49" s="910"/>
      <c r="J49" s="151">
        <f>SUM(J47:J48)</f>
        <v>90000</v>
      </c>
    </row>
    <row r="50" spans="1:10" x14ac:dyDescent="0.25">
      <c r="A50" s="133"/>
      <c r="B50" s="134"/>
      <c r="C50" s="134"/>
      <c r="D50" s="134"/>
      <c r="E50" s="134"/>
      <c r="F50" s="134"/>
      <c r="G50" s="134"/>
      <c r="H50" s="134"/>
      <c r="I50" s="134"/>
      <c r="J50" s="134"/>
    </row>
    <row r="51" spans="1:10" x14ac:dyDescent="0.25">
      <c r="A51" s="1003" t="s">
        <v>428</v>
      </c>
      <c r="B51" s="1003"/>
      <c r="C51" s="1003"/>
      <c r="D51" s="1003"/>
      <c r="E51" s="1003"/>
      <c r="F51" s="1003"/>
      <c r="G51" s="1003"/>
      <c r="H51" s="1003"/>
      <c r="I51" s="1003"/>
      <c r="J51" s="1003"/>
    </row>
    <row r="52" spans="1:10" x14ac:dyDescent="0.25">
      <c r="A52" s="1003" t="s">
        <v>429</v>
      </c>
      <c r="B52" s="1003"/>
      <c r="C52" s="1003"/>
      <c r="D52" s="1003"/>
      <c r="E52" s="1003"/>
      <c r="F52" s="1003"/>
      <c r="G52" s="1003"/>
      <c r="H52" s="1003"/>
      <c r="I52" s="1003"/>
      <c r="J52" s="1003"/>
    </row>
    <row r="53" spans="1:10" x14ac:dyDescent="0.25">
      <c r="A53" s="152"/>
      <c r="B53" s="152"/>
      <c r="C53" s="152"/>
      <c r="D53" s="152"/>
      <c r="E53" s="152"/>
      <c r="F53" s="152"/>
      <c r="G53" s="152"/>
      <c r="H53" s="152"/>
      <c r="I53" s="152"/>
      <c r="J53" s="152"/>
    </row>
    <row r="54" spans="1:10" x14ac:dyDescent="0.25">
      <c r="A54" s="956" t="s">
        <v>430</v>
      </c>
      <c r="B54" s="956"/>
      <c r="C54" s="956"/>
      <c r="D54" s="956"/>
      <c r="E54" s="956"/>
      <c r="F54" s="956"/>
      <c r="G54" s="956"/>
      <c r="H54" s="956"/>
      <c r="I54" s="956"/>
      <c r="J54" s="956"/>
    </row>
    <row r="55" spans="1:10" x14ac:dyDescent="0.25">
      <c r="A55" s="944" t="s">
        <v>431</v>
      </c>
      <c r="B55" s="944"/>
      <c r="C55" s="944"/>
      <c r="D55" s="944"/>
      <c r="E55" s="944"/>
      <c r="F55" s="944"/>
      <c r="G55" s="944"/>
      <c r="H55" s="944"/>
      <c r="I55" s="944"/>
      <c r="J55" s="944"/>
    </row>
    <row r="56" spans="1:10" x14ac:dyDescent="0.25">
      <c r="A56" s="1035"/>
      <c r="B56" s="1035"/>
      <c r="C56" s="1035"/>
      <c r="D56" s="1035"/>
      <c r="E56" s="1035"/>
      <c r="F56" s="1035"/>
      <c r="G56" s="1035"/>
      <c r="H56" s="1035"/>
      <c r="I56" s="1035"/>
      <c r="J56" s="1035"/>
    </row>
    <row r="57" spans="1:10" x14ac:dyDescent="0.25">
      <c r="A57" s="135" t="s">
        <v>410</v>
      </c>
      <c r="B57" s="910" t="s">
        <v>33</v>
      </c>
      <c r="C57" s="910"/>
      <c r="D57" s="910"/>
      <c r="E57" s="910"/>
      <c r="F57" s="913" t="s">
        <v>432</v>
      </c>
      <c r="G57" s="914"/>
      <c r="H57" s="913" t="s">
        <v>433</v>
      </c>
      <c r="I57" s="959"/>
      <c r="J57" s="914"/>
    </row>
    <row r="58" spans="1:10" x14ac:dyDescent="0.25">
      <c r="A58" s="135">
        <v>1</v>
      </c>
      <c r="B58" s="910">
        <v>2</v>
      </c>
      <c r="C58" s="910"/>
      <c r="D58" s="910"/>
      <c r="E58" s="910"/>
      <c r="F58" s="913">
        <v>3</v>
      </c>
      <c r="G58" s="914"/>
      <c r="H58" s="913">
        <v>4</v>
      </c>
      <c r="I58" s="959"/>
      <c r="J58" s="914"/>
    </row>
    <row r="59" spans="1:10" x14ac:dyDescent="0.25">
      <c r="A59" s="153">
        <v>1</v>
      </c>
      <c r="B59" s="1023" t="s">
        <v>36</v>
      </c>
      <c r="C59" s="1024"/>
      <c r="D59" s="1024"/>
      <c r="E59" s="1025"/>
      <c r="F59" s="1026" t="s">
        <v>415</v>
      </c>
      <c r="G59" s="1027"/>
      <c r="H59" s="1026">
        <f>H61+H62</f>
        <v>8736983.4600000009</v>
      </c>
      <c r="I59" s="1028"/>
      <c r="J59" s="1027"/>
    </row>
    <row r="60" spans="1:10" x14ac:dyDescent="0.25">
      <c r="A60" s="1033" t="s">
        <v>67</v>
      </c>
      <c r="B60" s="910" t="s">
        <v>6</v>
      </c>
      <c r="C60" s="910"/>
      <c r="D60" s="910"/>
      <c r="E60" s="910"/>
      <c r="F60" s="154"/>
      <c r="G60" s="155"/>
      <c r="H60" s="156"/>
      <c r="I60" s="157"/>
      <c r="J60" s="158"/>
    </row>
    <row r="61" spans="1:10" x14ac:dyDescent="0.25">
      <c r="A61" s="1033"/>
      <c r="B61" s="910" t="s">
        <v>535</v>
      </c>
      <c r="C61" s="910"/>
      <c r="D61" s="910"/>
      <c r="E61" s="910"/>
      <c r="F61" s="1019">
        <f>J15</f>
        <v>31481894.579999998</v>
      </c>
      <c r="G61" s="1021"/>
      <c r="H61" s="1019">
        <f>F61*22%</f>
        <v>6926016.8099999996</v>
      </c>
      <c r="I61" s="1020"/>
      <c r="J61" s="1021"/>
    </row>
    <row r="62" spans="1:10" x14ac:dyDescent="0.25">
      <c r="A62" s="1033"/>
      <c r="B62" s="910" t="s">
        <v>536</v>
      </c>
      <c r="C62" s="910"/>
      <c r="D62" s="910"/>
      <c r="E62" s="910"/>
      <c r="F62" s="1019">
        <f>J17</f>
        <v>8231666.5800000001</v>
      </c>
      <c r="G62" s="1021"/>
      <c r="H62" s="1019">
        <f>F62*22%</f>
        <v>1810966.65</v>
      </c>
      <c r="I62" s="1020"/>
      <c r="J62" s="1021"/>
    </row>
    <row r="63" spans="1:10" x14ac:dyDescent="0.25">
      <c r="A63" s="159" t="s">
        <v>68</v>
      </c>
      <c r="B63" s="910" t="s">
        <v>40</v>
      </c>
      <c r="C63" s="910"/>
      <c r="D63" s="910"/>
      <c r="E63" s="910"/>
      <c r="F63" s="156"/>
      <c r="G63" s="158"/>
      <c r="H63" s="156"/>
      <c r="I63" s="157"/>
      <c r="J63" s="158"/>
    </row>
    <row r="64" spans="1:10" x14ac:dyDescent="0.25">
      <c r="A64" s="159" t="s">
        <v>69</v>
      </c>
      <c r="B64" s="910" t="s">
        <v>435</v>
      </c>
      <c r="C64" s="910"/>
      <c r="D64" s="910"/>
      <c r="E64" s="910"/>
      <c r="F64" s="156"/>
      <c r="G64" s="158"/>
      <c r="H64" s="156"/>
      <c r="I64" s="157"/>
      <c r="J64" s="158"/>
    </row>
    <row r="65" spans="1:12" x14ac:dyDescent="0.25">
      <c r="A65" s="153">
        <v>2</v>
      </c>
      <c r="B65" s="1023" t="s">
        <v>436</v>
      </c>
      <c r="C65" s="1024"/>
      <c r="D65" s="1024"/>
      <c r="E65" s="1025"/>
      <c r="F65" s="1026" t="s">
        <v>415</v>
      </c>
      <c r="G65" s="1027"/>
      <c r="H65" s="1026">
        <f>H67+H68+H70+H71</f>
        <v>1231120.3899999999</v>
      </c>
      <c r="I65" s="1028"/>
      <c r="J65" s="1027"/>
    </row>
    <row r="66" spans="1:12" x14ac:dyDescent="0.25">
      <c r="A66" s="1033" t="s">
        <v>37</v>
      </c>
      <c r="B66" s="910" t="s">
        <v>6</v>
      </c>
      <c r="C66" s="910"/>
      <c r="D66" s="910"/>
      <c r="E66" s="910"/>
      <c r="F66" s="156"/>
      <c r="G66" s="158"/>
      <c r="H66" s="156"/>
      <c r="I66" s="157"/>
      <c r="J66" s="158"/>
    </row>
    <row r="67" spans="1:12" ht="30" customHeight="1" x14ac:dyDescent="0.25">
      <c r="A67" s="1033"/>
      <c r="B67" s="910" t="s">
        <v>437</v>
      </c>
      <c r="C67" s="910"/>
      <c r="D67" s="910"/>
      <c r="E67" s="910"/>
      <c r="F67" s="1019">
        <f>F61</f>
        <v>31481894.579999998</v>
      </c>
      <c r="G67" s="1021"/>
      <c r="H67" s="1019">
        <f>F67*2.9%</f>
        <v>912974.94</v>
      </c>
      <c r="I67" s="1020"/>
      <c r="J67" s="1021"/>
    </row>
    <row r="68" spans="1:12" ht="30" customHeight="1" x14ac:dyDescent="0.25">
      <c r="A68" s="1033"/>
      <c r="B68" s="910" t="s">
        <v>437</v>
      </c>
      <c r="C68" s="910"/>
      <c r="D68" s="910"/>
      <c r="E68" s="910"/>
      <c r="F68" s="1019">
        <f>F62</f>
        <v>8231666.5800000001</v>
      </c>
      <c r="G68" s="1021"/>
      <c r="H68" s="1019">
        <f>F68*2.9%</f>
        <v>238718.33</v>
      </c>
      <c r="I68" s="1020"/>
      <c r="J68" s="1021"/>
    </row>
    <row r="69" spans="1:12" ht="30" customHeight="1" x14ac:dyDescent="0.25">
      <c r="A69" s="159" t="s">
        <v>39</v>
      </c>
      <c r="B69" s="910" t="s">
        <v>44</v>
      </c>
      <c r="C69" s="910"/>
      <c r="D69" s="910"/>
      <c r="E69" s="910"/>
      <c r="F69" s="156"/>
      <c r="G69" s="158"/>
      <c r="H69" s="156"/>
      <c r="I69" s="157"/>
      <c r="J69" s="158"/>
    </row>
    <row r="70" spans="1:12" ht="29.25" customHeight="1" x14ac:dyDescent="0.25">
      <c r="A70" s="900"/>
      <c r="B70" s="910" t="s">
        <v>438</v>
      </c>
      <c r="C70" s="910"/>
      <c r="D70" s="910"/>
      <c r="E70" s="910"/>
      <c r="F70" s="1019">
        <f>F67</f>
        <v>31481894.579999998</v>
      </c>
      <c r="G70" s="1021"/>
      <c r="H70" s="1019">
        <f>F70*0.2%</f>
        <v>62963.79</v>
      </c>
      <c r="I70" s="1020"/>
      <c r="J70" s="1021"/>
    </row>
    <row r="71" spans="1:12" ht="29.25" customHeight="1" x14ac:dyDescent="0.25">
      <c r="A71" s="901"/>
      <c r="B71" s="910" t="s">
        <v>438</v>
      </c>
      <c r="C71" s="910"/>
      <c r="D71" s="910"/>
      <c r="E71" s="910"/>
      <c r="F71" s="1019">
        <f>F68</f>
        <v>8231666.5800000001</v>
      </c>
      <c r="G71" s="1021"/>
      <c r="H71" s="1019">
        <f>F71*0.2%</f>
        <v>16463.330000000002</v>
      </c>
      <c r="I71" s="1020"/>
      <c r="J71" s="1021"/>
    </row>
    <row r="72" spans="1:12" x14ac:dyDescent="0.25">
      <c r="A72" s="159" t="s">
        <v>71</v>
      </c>
      <c r="B72" s="1032" t="s">
        <v>439</v>
      </c>
      <c r="C72" s="1032"/>
      <c r="D72" s="1032"/>
      <c r="E72" s="1032"/>
      <c r="F72" s="156"/>
      <c r="G72" s="158"/>
      <c r="H72" s="156"/>
      <c r="I72" s="157"/>
      <c r="J72" s="158"/>
    </row>
    <row r="73" spans="1:12" x14ac:dyDescent="0.25">
      <c r="A73" s="159" t="s">
        <v>557</v>
      </c>
      <c r="B73" s="1032" t="s">
        <v>439</v>
      </c>
      <c r="C73" s="1032"/>
      <c r="D73" s="1032"/>
      <c r="E73" s="1032"/>
      <c r="F73" s="156"/>
      <c r="G73" s="158"/>
      <c r="H73" s="156"/>
      <c r="I73" s="157"/>
      <c r="J73" s="158"/>
    </row>
    <row r="74" spans="1:12" ht="30.75" customHeight="1" x14ac:dyDescent="0.25">
      <c r="A74" s="153">
        <v>3</v>
      </c>
      <c r="B74" s="1023" t="s">
        <v>47</v>
      </c>
      <c r="C74" s="1024"/>
      <c r="D74" s="1024"/>
      <c r="E74" s="1025"/>
      <c r="F74" s="1026" t="s">
        <v>115</v>
      </c>
      <c r="G74" s="1027"/>
      <c r="H74" s="1026">
        <f>H75+H76</f>
        <v>2025391.62</v>
      </c>
      <c r="I74" s="1028"/>
      <c r="J74" s="1027"/>
    </row>
    <row r="75" spans="1:12" ht="30.75" customHeight="1" x14ac:dyDescent="0.25">
      <c r="A75" s="902"/>
      <c r="B75" s="904" t="s">
        <v>47</v>
      </c>
      <c r="C75" s="905"/>
      <c r="D75" s="905"/>
      <c r="E75" s="906"/>
      <c r="F75" s="1019">
        <f>F70</f>
        <v>31481894.579999998</v>
      </c>
      <c r="G75" s="1021"/>
      <c r="H75" s="1019">
        <f>F75*5.1%</f>
        <v>1605576.62</v>
      </c>
      <c r="I75" s="1020"/>
      <c r="J75" s="1021"/>
    </row>
    <row r="76" spans="1:12" ht="30.75" customHeight="1" x14ac:dyDescent="0.25">
      <c r="A76" s="903"/>
      <c r="B76" s="904" t="s">
        <v>47</v>
      </c>
      <c r="C76" s="905"/>
      <c r="D76" s="905"/>
      <c r="E76" s="906"/>
      <c r="F76" s="1019">
        <f>F71</f>
        <v>8231666.5800000001</v>
      </c>
      <c r="G76" s="1021"/>
      <c r="H76" s="1019">
        <f>F76*5.1%</f>
        <v>419815</v>
      </c>
      <c r="I76" s="1020"/>
      <c r="J76" s="1021"/>
      <c r="K76" t="s">
        <v>755</v>
      </c>
      <c r="L76" s="193" t="e">
        <f>#REF!+#REF!+#REF!+#REF!</f>
        <v>#REF!</v>
      </c>
    </row>
    <row r="77" spans="1:12" x14ac:dyDescent="0.25">
      <c r="A77" s="153">
        <v>4</v>
      </c>
      <c r="B77" s="1023" t="s">
        <v>659</v>
      </c>
      <c r="C77" s="1024"/>
      <c r="D77" s="1024"/>
      <c r="E77" s="1025"/>
      <c r="F77" s="1026"/>
      <c r="G77" s="1027"/>
      <c r="H77" s="1026">
        <v>0</v>
      </c>
      <c r="I77" s="1028"/>
      <c r="J77" s="1027"/>
      <c r="L77" s="193">
        <f>H61+H67+H70+H75</f>
        <v>9507532.1600000001</v>
      </c>
    </row>
    <row r="78" spans="1:12" x14ac:dyDescent="0.25">
      <c r="A78" s="153"/>
      <c r="B78" s="1023" t="s">
        <v>660</v>
      </c>
      <c r="C78" s="1024"/>
      <c r="D78" s="1024"/>
      <c r="E78" s="1025"/>
      <c r="F78" s="256"/>
      <c r="G78" s="257"/>
      <c r="H78" s="1026">
        <v>0</v>
      </c>
      <c r="I78" s="1028"/>
      <c r="J78" s="1027"/>
      <c r="L78" s="193">
        <f>H79</f>
        <v>0</v>
      </c>
    </row>
    <row r="79" spans="1:12" x14ac:dyDescent="0.25">
      <c r="A79" s="153"/>
      <c r="B79" s="1023" t="s">
        <v>661</v>
      </c>
      <c r="C79" s="1024"/>
      <c r="D79" s="1024"/>
      <c r="E79" s="1025"/>
      <c r="F79" s="256"/>
      <c r="G79" s="257"/>
      <c r="H79" s="1026">
        <v>0</v>
      </c>
      <c r="I79" s="1028"/>
      <c r="J79" s="1027"/>
      <c r="L79" s="193">
        <f>H78</f>
        <v>0</v>
      </c>
    </row>
    <row r="80" spans="1:12" x14ac:dyDescent="0.25">
      <c r="A80" s="159"/>
      <c r="B80" s="910" t="s">
        <v>414</v>
      </c>
      <c r="C80" s="910"/>
      <c r="D80" s="910"/>
      <c r="E80" s="910"/>
      <c r="F80" s="1033" t="s">
        <v>415</v>
      </c>
      <c r="G80" s="1033"/>
      <c r="H80" s="1037">
        <f>H59+H65+H74+H77+H78-H79</f>
        <v>11993495.470000001</v>
      </c>
      <c r="I80" s="1037"/>
      <c r="J80" s="1037"/>
      <c r="L80" s="193">
        <f>H62+H68+H71+H76</f>
        <v>2485963.31</v>
      </c>
    </row>
    <row r="81" spans="1:12" x14ac:dyDescent="0.25">
      <c r="A81" s="162"/>
      <c r="B81" s="242"/>
      <c r="C81" s="242"/>
      <c r="D81" s="242"/>
      <c r="E81" s="242"/>
      <c r="F81" s="162"/>
      <c r="G81" s="162"/>
      <c r="H81" s="163"/>
      <c r="I81" s="163"/>
      <c r="J81" s="163"/>
      <c r="L81" s="193"/>
    </row>
    <row r="82" spans="1:12" x14ac:dyDescent="0.25">
      <c r="A82" s="1034" t="s">
        <v>440</v>
      </c>
      <c r="B82" s="944"/>
      <c r="C82" s="944"/>
      <c r="D82" s="944"/>
      <c r="E82" s="944"/>
      <c r="F82" s="944"/>
      <c r="G82" s="944"/>
      <c r="H82" s="944"/>
      <c r="I82" s="944"/>
      <c r="J82" s="944"/>
    </row>
    <row r="83" spans="1:12" x14ac:dyDescent="0.25">
      <c r="A83" s="1035"/>
      <c r="B83" s="1035"/>
      <c r="C83" s="1035"/>
      <c r="D83" s="1035"/>
      <c r="E83" s="1035"/>
      <c r="F83" s="1035"/>
      <c r="G83" s="1035"/>
      <c r="H83" s="1035"/>
      <c r="I83" s="1035"/>
      <c r="J83" s="1035"/>
    </row>
    <row r="84" spans="1:12" x14ac:dyDescent="0.25">
      <c r="A84" s="454" t="s">
        <v>410</v>
      </c>
      <c r="B84" s="910" t="s">
        <v>33</v>
      </c>
      <c r="C84" s="910"/>
      <c r="D84" s="910"/>
      <c r="E84" s="910"/>
      <c r="F84" s="913" t="s">
        <v>432</v>
      </c>
      <c r="G84" s="914"/>
      <c r="H84" s="913" t="s">
        <v>433</v>
      </c>
      <c r="I84" s="959"/>
      <c r="J84" s="914"/>
    </row>
    <row r="85" spans="1:12" x14ac:dyDescent="0.25">
      <c r="A85" s="454">
        <v>1</v>
      </c>
      <c r="B85" s="910">
        <v>2</v>
      </c>
      <c r="C85" s="910"/>
      <c r="D85" s="910"/>
      <c r="E85" s="910"/>
      <c r="F85" s="913">
        <v>3</v>
      </c>
      <c r="G85" s="914"/>
      <c r="H85" s="913">
        <v>4</v>
      </c>
      <c r="I85" s="959"/>
      <c r="J85" s="914"/>
    </row>
    <row r="86" spans="1:12" x14ac:dyDescent="0.25">
      <c r="A86" s="153">
        <v>1</v>
      </c>
      <c r="B86" s="1023" t="s">
        <v>819</v>
      </c>
      <c r="C86" s="1024"/>
      <c r="D86" s="1024"/>
      <c r="E86" s="1025"/>
      <c r="F86" s="1026" t="s">
        <v>415</v>
      </c>
      <c r="G86" s="1027"/>
      <c r="H86" s="1026">
        <f>SUM(H88:J90)</f>
        <v>883186.26</v>
      </c>
      <c r="I86" s="1028"/>
      <c r="J86" s="1027"/>
    </row>
    <row r="87" spans="1:12" x14ac:dyDescent="0.25">
      <c r="A87" s="1033" t="s">
        <v>67</v>
      </c>
      <c r="B87" s="910" t="s">
        <v>6</v>
      </c>
      <c r="C87" s="910"/>
      <c r="D87" s="910"/>
      <c r="E87" s="910"/>
      <c r="F87" s="154"/>
      <c r="G87" s="155"/>
      <c r="H87" s="156"/>
      <c r="I87" s="157"/>
      <c r="J87" s="158"/>
    </row>
    <row r="88" spans="1:12" x14ac:dyDescent="0.25">
      <c r="A88" s="1033"/>
      <c r="B88" s="910" t="s">
        <v>820</v>
      </c>
      <c r="C88" s="910"/>
      <c r="D88" s="910"/>
      <c r="E88" s="910"/>
      <c r="F88" s="1019">
        <f>J27</f>
        <v>183954.21</v>
      </c>
      <c r="G88" s="1021"/>
      <c r="H88" s="1019">
        <f>F88*0.3</f>
        <v>55186.26</v>
      </c>
      <c r="I88" s="1020"/>
      <c r="J88" s="1021"/>
    </row>
    <row r="89" spans="1:12" x14ac:dyDescent="0.25">
      <c r="A89" s="457" t="s">
        <v>68</v>
      </c>
      <c r="B89" s="910" t="s">
        <v>821</v>
      </c>
      <c r="C89" s="910"/>
      <c r="D89" s="910"/>
      <c r="E89" s="910"/>
      <c r="F89" s="1019">
        <f>J28</f>
        <v>60000</v>
      </c>
      <c r="G89" s="1021"/>
      <c r="H89" s="1019">
        <f>F89*0.3</f>
        <v>18000</v>
      </c>
      <c r="I89" s="1020"/>
      <c r="J89" s="1021"/>
    </row>
    <row r="90" spans="1:12" x14ac:dyDescent="0.25">
      <c r="A90" s="457" t="s">
        <v>69</v>
      </c>
      <c r="B90" s="910" t="s">
        <v>822</v>
      </c>
      <c r="C90" s="910"/>
      <c r="D90" s="910"/>
      <c r="E90" s="910"/>
      <c r="F90" s="1019">
        <f>J30</f>
        <v>2700000</v>
      </c>
      <c r="G90" s="1021"/>
      <c r="H90" s="1019">
        <f>F90*0.3</f>
        <v>810000</v>
      </c>
      <c r="I90" s="1020"/>
      <c r="J90" s="1021"/>
    </row>
    <row r="91" spans="1:12" x14ac:dyDescent="0.25">
      <c r="A91" s="457" t="s">
        <v>823</v>
      </c>
      <c r="B91" s="910" t="s">
        <v>824</v>
      </c>
      <c r="C91" s="910"/>
      <c r="D91" s="910"/>
      <c r="E91" s="910"/>
      <c r="F91" s="1019">
        <f>J29</f>
        <v>120834.06</v>
      </c>
      <c r="G91" s="1021"/>
      <c r="H91" s="1019">
        <f>F91*0.3</f>
        <v>36250.22</v>
      </c>
      <c r="I91" s="1020"/>
      <c r="J91" s="1021"/>
    </row>
    <row r="92" spans="1:12" ht="47.25" customHeight="1" x14ac:dyDescent="0.25">
      <c r="A92" s="153">
        <v>2</v>
      </c>
      <c r="B92" s="1036" t="s">
        <v>825</v>
      </c>
      <c r="C92" s="1036"/>
      <c r="D92" s="1036"/>
      <c r="E92" s="1036"/>
      <c r="F92" s="1026" t="s">
        <v>415</v>
      </c>
      <c r="G92" s="1027"/>
      <c r="H92" s="1026">
        <f>SUM(H94:J96)</f>
        <v>5887.91</v>
      </c>
      <c r="I92" s="1028"/>
      <c r="J92" s="1027"/>
    </row>
    <row r="93" spans="1:12" x14ac:dyDescent="0.25">
      <c r="A93" s="1033" t="s">
        <v>37</v>
      </c>
      <c r="B93" s="910" t="s">
        <v>6</v>
      </c>
      <c r="C93" s="910"/>
      <c r="D93" s="910"/>
      <c r="E93" s="910"/>
      <c r="F93" s="156"/>
      <c r="G93" s="158"/>
      <c r="H93" s="156"/>
      <c r="I93" s="157"/>
      <c r="J93" s="158"/>
    </row>
    <row r="94" spans="1:12" ht="15" customHeight="1" x14ac:dyDescent="0.25">
      <c r="A94" s="1033"/>
      <c r="B94" s="910" t="s">
        <v>820</v>
      </c>
      <c r="C94" s="910"/>
      <c r="D94" s="910"/>
      <c r="E94" s="910"/>
      <c r="F94" s="1019">
        <f>F88</f>
        <v>183954.21</v>
      </c>
      <c r="G94" s="1021"/>
      <c r="H94" s="1019">
        <f>F94*0.2%</f>
        <v>367.91</v>
      </c>
      <c r="I94" s="1020"/>
      <c r="J94" s="1021"/>
    </row>
    <row r="95" spans="1:12" x14ac:dyDescent="0.25">
      <c r="A95" s="457" t="s">
        <v>39</v>
      </c>
      <c r="B95" s="910" t="s">
        <v>821</v>
      </c>
      <c r="C95" s="910"/>
      <c r="D95" s="910"/>
      <c r="E95" s="910"/>
      <c r="F95" s="1019">
        <f>J28</f>
        <v>60000</v>
      </c>
      <c r="G95" s="1021"/>
      <c r="H95" s="1019">
        <f>F95*0.2%</f>
        <v>120</v>
      </c>
      <c r="I95" s="1020"/>
      <c r="J95" s="1021"/>
    </row>
    <row r="96" spans="1:12" x14ac:dyDescent="0.25">
      <c r="A96" s="457" t="s">
        <v>41</v>
      </c>
      <c r="B96" s="910" t="s">
        <v>822</v>
      </c>
      <c r="C96" s="910"/>
      <c r="D96" s="910"/>
      <c r="E96" s="910"/>
      <c r="F96" s="1019">
        <f>J30</f>
        <v>2700000</v>
      </c>
      <c r="G96" s="1021"/>
      <c r="H96" s="1019">
        <f>F96*0.2%</f>
        <v>5400</v>
      </c>
      <c r="I96" s="1020"/>
      <c r="J96" s="1021"/>
    </row>
    <row r="97" spans="1:10" x14ac:dyDescent="0.25">
      <c r="A97" s="457" t="s">
        <v>70</v>
      </c>
      <c r="B97" s="910" t="s">
        <v>824</v>
      </c>
      <c r="C97" s="910"/>
      <c r="D97" s="910"/>
      <c r="E97" s="910"/>
      <c r="F97" s="1019">
        <f>J29</f>
        <v>120834.06</v>
      </c>
      <c r="G97" s="1021"/>
      <c r="H97" s="1019">
        <f>F97*0.2%</f>
        <v>241.67</v>
      </c>
      <c r="I97" s="1020"/>
      <c r="J97" s="1021"/>
    </row>
    <row r="98" spans="1:10" x14ac:dyDescent="0.25">
      <c r="A98" s="457" t="s">
        <v>71</v>
      </c>
      <c r="B98" s="1032"/>
      <c r="C98" s="1032"/>
      <c r="D98" s="1032"/>
      <c r="E98" s="1032"/>
      <c r="F98" s="156"/>
      <c r="G98" s="158"/>
      <c r="H98" s="156"/>
      <c r="I98" s="157"/>
      <c r="J98" s="158"/>
    </row>
    <row r="99" spans="1:10" x14ac:dyDescent="0.25">
      <c r="A99" s="457"/>
      <c r="B99" s="910" t="s">
        <v>414</v>
      </c>
      <c r="C99" s="910"/>
      <c r="D99" s="910"/>
      <c r="E99" s="910"/>
      <c r="F99" s="1017" t="s">
        <v>415</v>
      </c>
      <c r="G99" s="1018"/>
      <c r="H99" s="1019">
        <f>H86+H92</f>
        <v>889074.17</v>
      </c>
      <c r="I99" s="1020"/>
      <c r="J99" s="1021"/>
    </row>
    <row r="100" spans="1:10" x14ac:dyDescent="0.25">
      <c r="A100" s="1034" t="s">
        <v>441</v>
      </c>
      <c r="B100" s="944"/>
      <c r="C100" s="944"/>
      <c r="D100" s="944"/>
      <c r="E100" s="944"/>
      <c r="F100" s="944"/>
      <c r="G100" s="944"/>
      <c r="H100" s="944"/>
      <c r="I100" s="944"/>
      <c r="J100" s="944"/>
    </row>
    <row r="101" spans="1:10" x14ac:dyDescent="0.25">
      <c r="A101" s="1035"/>
      <c r="B101" s="1035"/>
      <c r="C101" s="1035"/>
      <c r="D101" s="1035"/>
      <c r="E101" s="1035"/>
      <c r="F101" s="1035"/>
      <c r="G101" s="1035"/>
      <c r="H101" s="1035"/>
      <c r="I101" s="1035"/>
      <c r="J101" s="1035"/>
    </row>
    <row r="102" spans="1:10" x14ac:dyDescent="0.25">
      <c r="A102" s="135" t="s">
        <v>410</v>
      </c>
      <c r="B102" s="910" t="s">
        <v>33</v>
      </c>
      <c r="C102" s="910"/>
      <c r="D102" s="910"/>
      <c r="E102" s="910"/>
      <c r="F102" s="913" t="s">
        <v>432</v>
      </c>
      <c r="G102" s="914"/>
      <c r="H102" s="913" t="s">
        <v>433</v>
      </c>
      <c r="I102" s="959"/>
      <c r="J102" s="914"/>
    </row>
    <row r="103" spans="1:10" x14ac:dyDescent="0.25">
      <c r="A103" s="135">
        <v>1</v>
      </c>
      <c r="B103" s="910">
        <v>2</v>
      </c>
      <c r="C103" s="910"/>
      <c r="D103" s="910"/>
      <c r="E103" s="910"/>
      <c r="F103" s="913">
        <v>3</v>
      </c>
      <c r="G103" s="914"/>
      <c r="H103" s="913">
        <v>4</v>
      </c>
      <c r="I103" s="959"/>
      <c r="J103" s="914"/>
    </row>
    <row r="104" spans="1:10" x14ac:dyDescent="0.25">
      <c r="A104" s="153">
        <v>1</v>
      </c>
      <c r="B104" s="1023" t="s">
        <v>36</v>
      </c>
      <c r="C104" s="1024"/>
      <c r="D104" s="1024"/>
      <c r="E104" s="1025"/>
      <c r="F104" s="1026" t="s">
        <v>415</v>
      </c>
      <c r="G104" s="1027"/>
      <c r="H104" s="1026">
        <f>H106</f>
        <v>727469.36</v>
      </c>
      <c r="I104" s="1028"/>
      <c r="J104" s="1027"/>
    </row>
    <row r="105" spans="1:10" x14ac:dyDescent="0.25">
      <c r="A105" s="1033" t="s">
        <v>67</v>
      </c>
      <c r="B105" s="910" t="s">
        <v>6</v>
      </c>
      <c r="C105" s="910"/>
      <c r="D105" s="910"/>
      <c r="E105" s="910"/>
      <c r="F105" s="154"/>
      <c r="G105" s="155"/>
      <c r="H105" s="156"/>
      <c r="I105" s="157"/>
      <c r="J105" s="158"/>
    </row>
    <row r="106" spans="1:10" x14ac:dyDescent="0.25">
      <c r="A106" s="1033"/>
      <c r="B106" s="910" t="s">
        <v>434</v>
      </c>
      <c r="C106" s="910"/>
      <c r="D106" s="910"/>
      <c r="E106" s="910"/>
      <c r="F106" s="1019">
        <f>J38</f>
        <v>3306678.9</v>
      </c>
      <c r="G106" s="1021"/>
      <c r="H106" s="1019">
        <f>F106*0.22</f>
        <v>727469.36</v>
      </c>
      <c r="I106" s="1020"/>
      <c r="J106" s="1021"/>
    </row>
    <row r="107" spans="1:10" x14ac:dyDescent="0.25">
      <c r="A107" s="159" t="s">
        <v>68</v>
      </c>
      <c r="B107" s="910" t="s">
        <v>40</v>
      </c>
      <c r="C107" s="910"/>
      <c r="D107" s="910"/>
      <c r="E107" s="910"/>
      <c r="F107" s="156"/>
      <c r="G107" s="158"/>
      <c r="H107" s="156"/>
      <c r="I107" s="157"/>
      <c r="J107" s="158"/>
    </row>
    <row r="108" spans="1:10" x14ac:dyDescent="0.25">
      <c r="A108" s="159" t="s">
        <v>69</v>
      </c>
      <c r="B108" s="910" t="s">
        <v>435</v>
      </c>
      <c r="C108" s="910"/>
      <c r="D108" s="910"/>
      <c r="E108" s="910"/>
      <c r="F108" s="156"/>
      <c r="G108" s="158"/>
      <c r="H108" s="156"/>
      <c r="I108" s="157"/>
      <c r="J108" s="158"/>
    </row>
    <row r="109" spans="1:10" x14ac:dyDescent="0.25">
      <c r="A109" s="153">
        <v>2</v>
      </c>
      <c r="B109" s="1023" t="s">
        <v>436</v>
      </c>
      <c r="C109" s="1024"/>
      <c r="D109" s="1024"/>
      <c r="E109" s="1025"/>
      <c r="F109" s="1026" t="s">
        <v>415</v>
      </c>
      <c r="G109" s="1027"/>
      <c r="H109" s="1026">
        <f>H111+H113</f>
        <v>102507.05</v>
      </c>
      <c r="I109" s="1028"/>
      <c r="J109" s="1027"/>
    </row>
    <row r="110" spans="1:10" x14ac:dyDescent="0.25">
      <c r="A110" s="1033" t="s">
        <v>37</v>
      </c>
      <c r="B110" s="910" t="s">
        <v>6</v>
      </c>
      <c r="C110" s="910"/>
      <c r="D110" s="910"/>
      <c r="E110" s="910"/>
      <c r="F110" s="156"/>
      <c r="G110" s="158"/>
      <c r="H110" s="156"/>
      <c r="I110" s="157"/>
      <c r="J110" s="158"/>
    </row>
    <row r="111" spans="1:10" x14ac:dyDescent="0.25">
      <c r="A111" s="1033"/>
      <c r="B111" s="910" t="s">
        <v>437</v>
      </c>
      <c r="C111" s="910"/>
      <c r="D111" s="910"/>
      <c r="E111" s="910"/>
      <c r="F111" s="1019">
        <f>F106</f>
        <v>3306678.9</v>
      </c>
      <c r="G111" s="1021"/>
      <c r="H111" s="1019">
        <f>F111*2.9%</f>
        <v>95893.69</v>
      </c>
      <c r="I111" s="1020"/>
      <c r="J111" s="1021"/>
    </row>
    <row r="112" spans="1:10" x14ac:dyDescent="0.25">
      <c r="A112" s="159" t="s">
        <v>39</v>
      </c>
      <c r="B112" s="910" t="s">
        <v>44</v>
      </c>
      <c r="C112" s="910"/>
      <c r="D112" s="910"/>
      <c r="E112" s="910"/>
      <c r="F112" s="156"/>
      <c r="G112" s="158"/>
      <c r="H112" s="156"/>
      <c r="I112" s="157"/>
      <c r="J112" s="158"/>
    </row>
    <row r="113" spans="1:10" x14ac:dyDescent="0.25">
      <c r="A113" s="159" t="s">
        <v>41</v>
      </c>
      <c r="B113" s="910" t="s">
        <v>438</v>
      </c>
      <c r="C113" s="910"/>
      <c r="D113" s="910"/>
      <c r="E113" s="910"/>
      <c r="F113" s="1019">
        <f>F111</f>
        <v>3306678.9</v>
      </c>
      <c r="G113" s="1021"/>
      <c r="H113" s="1019">
        <f>F113*0.2%</f>
        <v>6613.36</v>
      </c>
      <c r="I113" s="1020"/>
      <c r="J113" s="1021"/>
    </row>
    <row r="114" spans="1:10" x14ac:dyDescent="0.25">
      <c r="A114" s="159" t="s">
        <v>70</v>
      </c>
      <c r="B114" s="1032" t="s">
        <v>439</v>
      </c>
      <c r="C114" s="1032"/>
      <c r="D114" s="1032"/>
      <c r="E114" s="1032"/>
      <c r="F114" s="156"/>
      <c r="G114" s="158"/>
      <c r="H114" s="156"/>
      <c r="I114" s="157"/>
      <c r="J114" s="158"/>
    </row>
    <row r="115" spans="1:10" x14ac:dyDescent="0.25">
      <c r="A115" s="159" t="s">
        <v>71</v>
      </c>
      <c r="B115" s="1032" t="s">
        <v>439</v>
      </c>
      <c r="C115" s="1032"/>
      <c r="D115" s="1032"/>
      <c r="E115" s="1032"/>
      <c r="F115" s="156"/>
      <c r="G115" s="158"/>
      <c r="H115" s="156"/>
      <c r="I115" s="157"/>
      <c r="J115" s="158"/>
    </row>
    <row r="116" spans="1:10" x14ac:dyDescent="0.25">
      <c r="A116" s="153">
        <v>3</v>
      </c>
      <c r="B116" s="1023" t="s">
        <v>47</v>
      </c>
      <c r="C116" s="1024"/>
      <c r="D116" s="1024"/>
      <c r="E116" s="1025"/>
      <c r="F116" s="1026">
        <f>F113</f>
        <v>3306678.9</v>
      </c>
      <c r="G116" s="1027"/>
      <c r="H116" s="1026">
        <f>F116*5.1%</f>
        <v>168640.62</v>
      </c>
      <c r="I116" s="1028"/>
      <c r="J116" s="1027"/>
    </row>
    <row r="117" spans="1:10" x14ac:dyDescent="0.25">
      <c r="A117" s="153"/>
      <c r="B117" s="1023"/>
      <c r="C117" s="1029"/>
      <c r="D117" s="1029"/>
      <c r="E117" s="1030"/>
      <c r="F117" s="160"/>
      <c r="G117" s="161"/>
      <c r="H117" s="160"/>
      <c r="I117" s="1028"/>
      <c r="J117" s="1031"/>
    </row>
    <row r="118" spans="1:10" x14ac:dyDescent="0.25">
      <c r="A118" s="159"/>
      <c r="B118" s="910" t="s">
        <v>414</v>
      </c>
      <c r="C118" s="910"/>
      <c r="D118" s="910"/>
      <c r="E118" s="910"/>
      <c r="F118" s="1017" t="s">
        <v>415</v>
      </c>
      <c r="G118" s="1018"/>
      <c r="H118" s="1019">
        <f>H104+H109+H116+I117+20.77</f>
        <v>998637.8</v>
      </c>
      <c r="I118" s="1020"/>
      <c r="J118" s="1021"/>
    </row>
    <row r="119" spans="1:10" x14ac:dyDescent="0.25">
      <c r="A119" s="162"/>
      <c r="B119" s="140"/>
      <c r="C119" s="140"/>
      <c r="D119" s="140"/>
      <c r="E119" s="140"/>
      <c r="F119" s="162"/>
      <c r="G119" s="162"/>
      <c r="H119" s="163"/>
      <c r="I119" s="163"/>
      <c r="J119" s="163"/>
    </row>
    <row r="120" spans="1:10" x14ac:dyDescent="0.25">
      <c r="A120" s="133"/>
      <c r="B120" s="134"/>
      <c r="C120" s="134"/>
      <c r="D120" s="134"/>
      <c r="E120" s="134"/>
      <c r="F120" s="134"/>
      <c r="G120" s="134"/>
      <c r="H120" s="134"/>
      <c r="I120" s="134"/>
      <c r="J120" s="134"/>
    </row>
    <row r="121" spans="1:10" x14ac:dyDescent="0.25">
      <c r="A121" s="133"/>
      <c r="B121" s="134"/>
      <c r="C121" s="134"/>
      <c r="D121" s="134"/>
      <c r="E121" s="134"/>
      <c r="F121" s="134"/>
      <c r="G121" s="134"/>
      <c r="H121" s="134"/>
      <c r="I121" s="134"/>
      <c r="J121" s="134"/>
    </row>
    <row r="122" spans="1:10" x14ac:dyDescent="0.25">
      <c r="A122" s="965" t="s">
        <v>442</v>
      </c>
      <c r="B122" s="965"/>
      <c r="C122" s="965"/>
      <c r="D122" s="965"/>
      <c r="E122" s="965"/>
      <c r="F122" s="965"/>
      <c r="G122" s="965"/>
      <c r="H122" s="965"/>
      <c r="I122" s="965"/>
      <c r="J122" s="965"/>
    </row>
    <row r="123" spans="1:10" x14ac:dyDescent="0.25">
      <c r="A123" s="133"/>
      <c r="B123" s="134"/>
      <c r="C123" s="134"/>
      <c r="D123" s="134"/>
      <c r="E123" s="134"/>
      <c r="F123" s="134"/>
      <c r="G123" s="134"/>
      <c r="H123" s="134"/>
      <c r="I123" s="134"/>
      <c r="J123" s="134"/>
    </row>
    <row r="124" spans="1:10" x14ac:dyDescent="0.25">
      <c r="A124" s="133"/>
      <c r="B124" s="1022" t="s">
        <v>443</v>
      </c>
      <c r="C124" s="1022"/>
      <c r="D124" s="1022"/>
      <c r="E124" s="1022"/>
      <c r="F124" s="1022"/>
      <c r="G124" s="1022"/>
      <c r="H124" s="1022"/>
      <c r="I124" s="1022"/>
      <c r="J124" s="1022"/>
    </row>
    <row r="125" spans="1:10" x14ac:dyDescent="0.25">
      <c r="A125" s="956" t="s">
        <v>444</v>
      </c>
      <c r="B125" s="956"/>
      <c r="C125" s="956"/>
      <c r="D125" s="956"/>
      <c r="E125" s="956"/>
      <c r="F125" s="956"/>
      <c r="G125" s="956"/>
      <c r="H125" s="956"/>
      <c r="I125" s="956"/>
      <c r="J125" s="134"/>
    </row>
    <row r="126" spans="1:10" x14ac:dyDescent="0.25">
      <c r="A126" s="944" t="s">
        <v>445</v>
      </c>
      <c r="B126" s="944"/>
      <c r="C126" s="944"/>
      <c r="D126" s="944"/>
      <c r="E126" s="944"/>
      <c r="F126" s="944"/>
      <c r="G126" s="944"/>
      <c r="H126" s="944"/>
      <c r="I126" s="944"/>
      <c r="J126" s="944"/>
    </row>
    <row r="127" spans="1:10" x14ac:dyDescent="0.25">
      <c r="A127" s="133"/>
      <c r="B127" s="134"/>
      <c r="C127" s="134"/>
      <c r="D127" s="134"/>
      <c r="E127" s="134"/>
      <c r="F127" s="134"/>
      <c r="G127" s="134"/>
      <c r="H127" s="134"/>
      <c r="I127" s="134"/>
      <c r="J127" s="134"/>
    </row>
    <row r="128" spans="1:10" ht="45" x14ac:dyDescent="0.25">
      <c r="A128" s="135" t="s">
        <v>410</v>
      </c>
      <c r="B128" s="913" t="s">
        <v>31</v>
      </c>
      <c r="C128" s="959"/>
      <c r="D128" s="914"/>
      <c r="E128" s="135" t="s">
        <v>54</v>
      </c>
      <c r="F128" s="135" t="s">
        <v>55</v>
      </c>
      <c r="G128" s="913" t="s">
        <v>691</v>
      </c>
      <c r="H128" s="959"/>
      <c r="I128" s="959"/>
      <c r="J128" s="914"/>
    </row>
    <row r="129" spans="1:12" x14ac:dyDescent="0.25">
      <c r="A129" s="135">
        <v>1</v>
      </c>
      <c r="B129" s="913">
        <v>2</v>
      </c>
      <c r="C129" s="959"/>
      <c r="D129" s="914"/>
      <c r="E129" s="135">
        <v>3</v>
      </c>
      <c r="F129" s="135">
        <v>4</v>
      </c>
      <c r="G129" s="913">
        <v>5</v>
      </c>
      <c r="H129" s="959"/>
      <c r="I129" s="959"/>
      <c r="J129" s="914"/>
    </row>
    <row r="130" spans="1:12" x14ac:dyDescent="0.25">
      <c r="A130" s="190">
        <v>1</v>
      </c>
      <c r="B130" s="904" t="s">
        <v>780</v>
      </c>
      <c r="C130" s="905"/>
      <c r="D130" s="906"/>
      <c r="E130" s="191">
        <v>17970419.859999999</v>
      </c>
      <c r="F130" s="190">
        <v>1.5</v>
      </c>
      <c r="G130" s="937">
        <v>49075</v>
      </c>
      <c r="H130" s="972"/>
      <c r="I130" s="972"/>
      <c r="J130" s="952"/>
    </row>
    <row r="131" spans="1:12" x14ac:dyDescent="0.25">
      <c r="A131" s="135">
        <v>2</v>
      </c>
      <c r="B131" s="904" t="s">
        <v>781</v>
      </c>
      <c r="C131" s="905"/>
      <c r="D131" s="906"/>
      <c r="E131" s="164">
        <v>17970419.859999999</v>
      </c>
      <c r="F131" s="135">
        <v>1.5</v>
      </c>
      <c r="G131" s="937">
        <v>196302</v>
      </c>
      <c r="H131" s="972"/>
      <c r="I131" s="972"/>
      <c r="J131" s="952"/>
      <c r="L131" s="192"/>
    </row>
    <row r="132" spans="1:12" ht="18.75" customHeight="1" x14ac:dyDescent="0.25">
      <c r="A132" s="402">
        <v>3</v>
      </c>
      <c r="B132" s="904" t="s">
        <v>782</v>
      </c>
      <c r="C132" s="905"/>
      <c r="D132" s="906"/>
      <c r="E132" s="255">
        <v>18769607</v>
      </c>
      <c r="F132" s="402">
        <v>2.2000000000000002</v>
      </c>
      <c r="G132" s="937">
        <v>60240</v>
      </c>
      <c r="H132" s="972"/>
      <c r="I132" s="972"/>
      <c r="J132" s="952"/>
      <c r="L132" s="192"/>
    </row>
    <row r="133" spans="1:12" x14ac:dyDescent="0.25">
      <c r="A133" s="402">
        <v>4</v>
      </c>
      <c r="B133" s="904" t="s">
        <v>783</v>
      </c>
      <c r="C133" s="905"/>
      <c r="D133" s="906"/>
      <c r="E133" s="255">
        <v>18478172</v>
      </c>
      <c r="F133" s="402">
        <v>2.2000000000000002</v>
      </c>
      <c r="G133" s="937">
        <v>243990</v>
      </c>
      <c r="H133" s="972"/>
      <c r="I133" s="972"/>
      <c r="J133" s="952"/>
      <c r="L133" s="192"/>
    </row>
    <row r="134" spans="1:12" x14ac:dyDescent="0.25">
      <c r="A134" s="135"/>
      <c r="B134" s="913" t="s">
        <v>414</v>
      </c>
      <c r="C134" s="959"/>
      <c r="D134" s="914"/>
      <c r="E134" s="135"/>
      <c r="F134" s="135" t="s">
        <v>415</v>
      </c>
      <c r="G134" s="907">
        <f>G130+G131+G132+G133</f>
        <v>549607</v>
      </c>
      <c r="H134" s="908"/>
      <c r="I134" s="908"/>
      <c r="J134" s="909"/>
    </row>
    <row r="135" spans="1:12" x14ac:dyDescent="0.25">
      <c r="A135" s="133"/>
      <c r="B135" s="134"/>
      <c r="C135" s="134"/>
      <c r="D135" s="134"/>
      <c r="E135" s="134"/>
      <c r="F135" s="134"/>
      <c r="G135" s="134"/>
      <c r="H135" s="134"/>
      <c r="I135" s="134"/>
      <c r="J135" s="134"/>
    </row>
    <row r="136" spans="1:12" x14ac:dyDescent="0.25">
      <c r="A136" s="133"/>
      <c r="B136" s="134"/>
      <c r="C136" s="134"/>
      <c r="D136" s="134"/>
      <c r="E136" s="134"/>
      <c r="F136" s="134"/>
      <c r="G136" s="134"/>
      <c r="H136" s="134"/>
      <c r="I136" s="134"/>
      <c r="J136" s="134"/>
    </row>
    <row r="137" spans="1:12" x14ac:dyDescent="0.25">
      <c r="A137" s="956" t="s">
        <v>444</v>
      </c>
      <c r="B137" s="956"/>
      <c r="C137" s="956"/>
      <c r="D137" s="956"/>
      <c r="E137" s="956"/>
      <c r="F137" s="956"/>
      <c r="G137" s="956"/>
      <c r="H137" s="956"/>
      <c r="I137" s="956"/>
      <c r="J137" s="134"/>
    </row>
    <row r="138" spans="1:12" x14ac:dyDescent="0.25">
      <c r="A138" s="944" t="s">
        <v>447</v>
      </c>
      <c r="B138" s="944"/>
      <c r="C138" s="944"/>
      <c r="D138" s="944"/>
      <c r="E138" s="944"/>
      <c r="F138" s="944"/>
      <c r="G138" s="944"/>
      <c r="H138" s="944"/>
      <c r="I138" s="944"/>
      <c r="J138" s="944"/>
    </row>
    <row r="139" spans="1:12" x14ac:dyDescent="0.25">
      <c r="A139" s="133"/>
      <c r="B139" s="134"/>
      <c r="C139" s="134"/>
      <c r="D139" s="134"/>
      <c r="E139" s="134"/>
      <c r="F139" s="134"/>
      <c r="G139" s="134"/>
      <c r="H139" s="134"/>
      <c r="I139" s="134"/>
      <c r="J139" s="134"/>
    </row>
    <row r="140" spans="1:12" ht="45" x14ac:dyDescent="0.25">
      <c r="A140" s="135" t="s">
        <v>410</v>
      </c>
      <c r="B140" s="910" t="s">
        <v>31</v>
      </c>
      <c r="C140" s="910"/>
      <c r="D140" s="910"/>
      <c r="E140" s="135" t="s">
        <v>54</v>
      </c>
      <c r="F140" s="135" t="s">
        <v>55</v>
      </c>
      <c r="G140" s="913" t="s">
        <v>692</v>
      </c>
      <c r="H140" s="959"/>
      <c r="I140" s="959"/>
      <c r="J140" s="960"/>
    </row>
    <row r="141" spans="1:12" x14ac:dyDescent="0.25">
      <c r="A141" s="135">
        <v>1</v>
      </c>
      <c r="B141" s="910">
        <v>2</v>
      </c>
      <c r="C141" s="910"/>
      <c r="D141" s="910"/>
      <c r="E141" s="135">
        <v>3</v>
      </c>
      <c r="F141" s="135">
        <v>4</v>
      </c>
      <c r="G141" s="913">
        <v>5</v>
      </c>
      <c r="H141" s="959"/>
      <c r="I141" s="959"/>
      <c r="J141" s="960"/>
    </row>
    <row r="142" spans="1:12" x14ac:dyDescent="0.25">
      <c r="A142" s="190">
        <v>1</v>
      </c>
      <c r="B142" s="904" t="s">
        <v>784</v>
      </c>
      <c r="C142" s="957"/>
      <c r="D142" s="958"/>
      <c r="E142" s="255">
        <v>17970419.859999999</v>
      </c>
      <c r="F142" s="190">
        <v>1.5</v>
      </c>
      <c r="G142" s="937">
        <v>28822</v>
      </c>
      <c r="H142" s="988"/>
      <c r="I142" s="988"/>
      <c r="J142" s="938"/>
    </row>
    <row r="143" spans="1:12" x14ac:dyDescent="0.25">
      <c r="A143" s="422">
        <v>2</v>
      </c>
      <c r="B143" s="904" t="s">
        <v>785</v>
      </c>
      <c r="C143" s="957"/>
      <c r="D143" s="958"/>
      <c r="E143" s="255">
        <v>17970419.859999999</v>
      </c>
      <c r="F143" s="422">
        <v>1.5</v>
      </c>
      <c r="G143" s="937">
        <v>78200</v>
      </c>
      <c r="H143" s="988"/>
      <c r="I143" s="988"/>
      <c r="J143" s="938"/>
    </row>
    <row r="144" spans="1:12" x14ac:dyDescent="0.25">
      <c r="A144" s="422">
        <v>3</v>
      </c>
      <c r="B144" s="904" t="s">
        <v>786</v>
      </c>
      <c r="C144" s="957"/>
      <c r="D144" s="958"/>
      <c r="E144" s="255">
        <v>18769607</v>
      </c>
      <c r="F144" s="422">
        <v>2.2000000000000002</v>
      </c>
      <c r="G144" s="937">
        <v>35379</v>
      </c>
      <c r="H144" s="988"/>
      <c r="I144" s="988"/>
      <c r="J144" s="938"/>
    </row>
    <row r="145" spans="1:10" x14ac:dyDescent="0.25">
      <c r="A145" s="422">
        <v>4</v>
      </c>
      <c r="B145" s="904" t="s">
        <v>774</v>
      </c>
      <c r="C145" s="957"/>
      <c r="D145" s="958"/>
      <c r="E145" s="255">
        <v>18769607</v>
      </c>
      <c r="F145" s="422">
        <v>2.2000000000000002</v>
      </c>
      <c r="G145" s="937">
        <v>118356</v>
      </c>
      <c r="H145" s="988"/>
      <c r="I145" s="988"/>
      <c r="J145" s="938"/>
    </row>
    <row r="146" spans="1:10" x14ac:dyDescent="0.25">
      <c r="A146" s="135"/>
      <c r="B146" s="910" t="s">
        <v>414</v>
      </c>
      <c r="C146" s="910"/>
      <c r="D146" s="910"/>
      <c r="E146" s="135"/>
      <c r="F146" s="135" t="s">
        <v>415</v>
      </c>
      <c r="G146" s="922">
        <f>SUM(G142:J145)</f>
        <v>260757</v>
      </c>
      <c r="H146" s="1043"/>
      <c r="I146" s="1043"/>
      <c r="J146" s="923"/>
    </row>
    <row r="147" spans="1:10" x14ac:dyDescent="0.25">
      <c r="A147" s="140"/>
      <c r="B147" s="140"/>
      <c r="C147" s="140"/>
      <c r="D147" s="140"/>
      <c r="E147" s="140"/>
      <c r="F147" s="140"/>
      <c r="G147" s="146"/>
      <c r="H147" s="140"/>
      <c r="I147" s="140"/>
      <c r="J147" s="166"/>
    </row>
    <row r="148" spans="1:10" x14ac:dyDescent="0.25">
      <c r="A148" s="133"/>
      <c r="B148" s="1003" t="s">
        <v>696</v>
      </c>
      <c r="C148" s="1015"/>
      <c r="D148" s="1015"/>
      <c r="E148" s="1015"/>
      <c r="F148" s="1015"/>
      <c r="G148" s="1015"/>
      <c r="H148" s="1015"/>
      <c r="I148" s="1015"/>
      <c r="J148" s="1015"/>
    </row>
    <row r="149" spans="1:10" x14ac:dyDescent="0.25">
      <c r="A149" s="956" t="s">
        <v>615</v>
      </c>
      <c r="B149" s="956"/>
      <c r="C149" s="956"/>
      <c r="D149" s="956"/>
      <c r="E149" s="956"/>
      <c r="F149" s="956"/>
      <c r="G149" s="956"/>
      <c r="H149" s="956"/>
      <c r="I149" s="956"/>
      <c r="J149" s="134"/>
    </row>
    <row r="150" spans="1:10" x14ac:dyDescent="0.25">
      <c r="A150" s="944" t="s">
        <v>451</v>
      </c>
      <c r="B150" s="1016"/>
      <c r="C150" s="1016"/>
      <c r="D150" s="1016"/>
      <c r="E150" s="1016"/>
      <c r="F150" s="1016"/>
      <c r="G150" s="1016"/>
      <c r="H150" s="1016"/>
      <c r="I150" s="1016"/>
      <c r="J150" s="1016"/>
    </row>
    <row r="151" spans="1:10" x14ac:dyDescent="0.25">
      <c r="A151" s="133"/>
      <c r="B151" s="134"/>
      <c r="C151" s="134"/>
      <c r="D151" s="134"/>
      <c r="E151" s="134"/>
      <c r="F151" s="134"/>
      <c r="G151" s="134"/>
      <c r="H151" s="134"/>
      <c r="I151" s="134"/>
      <c r="J151" s="134"/>
    </row>
    <row r="152" spans="1:10" ht="45" x14ac:dyDescent="0.25">
      <c r="A152" s="304" t="s">
        <v>410</v>
      </c>
      <c r="B152" s="910" t="s">
        <v>31</v>
      </c>
      <c r="C152" s="910"/>
      <c r="D152" s="910"/>
      <c r="E152" s="304" t="s">
        <v>54</v>
      </c>
      <c r="F152" s="304" t="s">
        <v>55</v>
      </c>
      <c r="G152" s="913" t="s">
        <v>452</v>
      </c>
      <c r="H152" s="959"/>
      <c r="I152" s="959"/>
      <c r="J152" s="960"/>
    </row>
    <row r="153" spans="1:10" x14ac:dyDescent="0.25">
      <c r="A153" s="304">
        <v>1</v>
      </c>
      <c r="B153" s="910">
        <v>2</v>
      </c>
      <c r="C153" s="910"/>
      <c r="D153" s="910"/>
      <c r="E153" s="304">
        <v>3</v>
      </c>
      <c r="F153" s="304">
        <v>4</v>
      </c>
      <c r="G153" s="913">
        <v>5</v>
      </c>
      <c r="H153" s="959"/>
      <c r="I153" s="959"/>
      <c r="J153" s="960"/>
    </row>
    <row r="154" spans="1:10" x14ac:dyDescent="0.25">
      <c r="A154" s="304">
        <v>1</v>
      </c>
      <c r="B154" s="904" t="s">
        <v>836</v>
      </c>
      <c r="C154" s="957"/>
      <c r="D154" s="958"/>
      <c r="E154" s="304"/>
      <c r="F154" s="304"/>
      <c r="G154" s="937">
        <f>80000-18117</f>
        <v>61883</v>
      </c>
      <c r="H154" s="961"/>
      <c r="I154" s="961"/>
      <c r="J154" s="962"/>
    </row>
    <row r="155" spans="1:10" x14ac:dyDescent="0.25">
      <c r="A155" s="304"/>
      <c r="B155" s="910" t="s">
        <v>414</v>
      </c>
      <c r="C155" s="910"/>
      <c r="D155" s="910"/>
      <c r="E155" s="304"/>
      <c r="F155" s="304" t="s">
        <v>415</v>
      </c>
      <c r="G155" s="922">
        <f>G154</f>
        <v>61883</v>
      </c>
      <c r="H155" s="963"/>
      <c r="I155" s="963"/>
      <c r="J155" s="964"/>
    </row>
    <row r="156" spans="1:10" x14ac:dyDescent="0.25">
      <c r="A156" s="133"/>
      <c r="B156" s="134"/>
      <c r="C156" s="134"/>
      <c r="D156" s="134"/>
      <c r="E156" s="134"/>
      <c r="F156" s="134"/>
      <c r="G156" s="134"/>
      <c r="H156" s="134"/>
      <c r="I156" s="134"/>
      <c r="J156" s="134"/>
    </row>
    <row r="157" spans="1:10" ht="33" customHeight="1" x14ac:dyDescent="0.25">
      <c r="A157" s="133"/>
      <c r="B157" s="1003" t="s">
        <v>693</v>
      </c>
      <c r="C157" s="1015"/>
      <c r="D157" s="1015"/>
      <c r="E157" s="1015"/>
      <c r="F157" s="1015"/>
      <c r="G157" s="1015"/>
      <c r="H157" s="1015"/>
      <c r="I157" s="1015"/>
      <c r="J157" s="1015"/>
    </row>
    <row r="158" spans="1:10" x14ac:dyDescent="0.25">
      <c r="A158" s="956" t="s">
        <v>695</v>
      </c>
      <c r="B158" s="956"/>
      <c r="C158" s="956"/>
      <c r="D158" s="956"/>
      <c r="E158" s="956"/>
      <c r="F158" s="956"/>
      <c r="G158" s="956"/>
      <c r="H158" s="956"/>
      <c r="I158" s="956"/>
      <c r="J158" s="134"/>
    </row>
    <row r="159" spans="1:10" x14ac:dyDescent="0.25">
      <c r="A159" s="944" t="s">
        <v>694</v>
      </c>
      <c r="B159" s="1016"/>
      <c r="C159" s="1016"/>
      <c r="D159" s="1016"/>
      <c r="E159" s="1016"/>
      <c r="F159" s="1016"/>
      <c r="G159" s="1016"/>
      <c r="H159" s="1016"/>
      <c r="I159" s="1016"/>
      <c r="J159" s="1016"/>
    </row>
    <row r="160" spans="1:10" x14ac:dyDescent="0.25">
      <c r="A160" s="133"/>
      <c r="B160" s="134"/>
      <c r="C160" s="134"/>
      <c r="D160" s="134"/>
      <c r="E160" s="134"/>
      <c r="F160" s="134"/>
      <c r="G160" s="134"/>
      <c r="H160" s="134"/>
      <c r="I160" s="134"/>
      <c r="J160" s="134"/>
    </row>
    <row r="161" spans="1:10" ht="45" x14ac:dyDescent="0.25">
      <c r="A161" s="221" t="s">
        <v>410</v>
      </c>
      <c r="B161" s="910" t="s">
        <v>31</v>
      </c>
      <c r="C161" s="910"/>
      <c r="D161" s="910"/>
      <c r="E161" s="221" t="s">
        <v>54</v>
      </c>
      <c r="F161" s="221" t="s">
        <v>55</v>
      </c>
      <c r="G161" s="913" t="s">
        <v>452</v>
      </c>
      <c r="H161" s="959"/>
      <c r="I161" s="959"/>
      <c r="J161" s="960"/>
    </row>
    <row r="162" spans="1:10" x14ac:dyDescent="0.25">
      <c r="A162" s="221">
        <v>1</v>
      </c>
      <c r="B162" s="910">
        <v>2</v>
      </c>
      <c r="C162" s="910"/>
      <c r="D162" s="910"/>
      <c r="E162" s="221">
        <v>3</v>
      </c>
      <c r="F162" s="221">
        <v>4</v>
      </c>
      <c r="G162" s="913">
        <v>5</v>
      </c>
      <c r="H162" s="959"/>
      <c r="I162" s="959"/>
      <c r="J162" s="960"/>
    </row>
    <row r="163" spans="1:10" ht="30" customHeight="1" x14ac:dyDescent="0.25">
      <c r="A163" s="221">
        <v>1</v>
      </c>
      <c r="B163" s="904"/>
      <c r="C163" s="957"/>
      <c r="D163" s="958"/>
      <c r="E163" s="221"/>
      <c r="F163" s="221"/>
      <c r="G163" s="937">
        <v>0</v>
      </c>
      <c r="H163" s="961"/>
      <c r="I163" s="961"/>
      <c r="J163" s="962"/>
    </row>
    <row r="164" spans="1:10" x14ac:dyDescent="0.25">
      <c r="A164" s="221"/>
      <c r="B164" s="910" t="s">
        <v>414</v>
      </c>
      <c r="C164" s="910"/>
      <c r="D164" s="910"/>
      <c r="E164" s="221"/>
      <c r="F164" s="221" t="s">
        <v>415</v>
      </c>
      <c r="G164" s="922">
        <f>G163</f>
        <v>0</v>
      </c>
      <c r="H164" s="963"/>
      <c r="I164" s="963"/>
      <c r="J164" s="964"/>
    </row>
    <row r="165" spans="1:10" x14ac:dyDescent="0.25">
      <c r="A165" s="376"/>
      <c r="B165" s="376"/>
      <c r="C165" s="376"/>
      <c r="D165" s="376"/>
      <c r="E165" s="376"/>
      <c r="F165" s="376"/>
      <c r="G165" s="375"/>
      <c r="H165" s="376"/>
      <c r="I165" s="376"/>
      <c r="J165" s="166"/>
    </row>
    <row r="166" spans="1:10" ht="15" customHeight="1" x14ac:dyDescent="0.25">
      <c r="A166" s="133"/>
      <c r="B166" s="1003" t="s">
        <v>837</v>
      </c>
      <c r="C166" s="1015"/>
      <c r="D166" s="1015"/>
      <c r="E166" s="1015"/>
      <c r="F166" s="1015"/>
      <c r="G166" s="1015"/>
      <c r="H166" s="1015"/>
      <c r="I166" s="1015"/>
      <c r="J166" s="1015"/>
    </row>
    <row r="167" spans="1:10" x14ac:dyDescent="0.25">
      <c r="A167" s="956" t="s">
        <v>615</v>
      </c>
      <c r="B167" s="956"/>
      <c r="C167" s="956"/>
      <c r="D167" s="956"/>
      <c r="E167" s="956"/>
      <c r="F167" s="956"/>
      <c r="G167" s="956"/>
      <c r="H167" s="956"/>
      <c r="I167" s="956"/>
      <c r="J167" s="134"/>
    </row>
    <row r="168" spans="1:10" ht="15" customHeight="1" x14ac:dyDescent="0.25">
      <c r="A168" s="944" t="s">
        <v>700</v>
      </c>
      <c r="B168" s="1016"/>
      <c r="C168" s="1016"/>
      <c r="D168" s="1016"/>
      <c r="E168" s="1016"/>
      <c r="F168" s="1016"/>
      <c r="G168" s="1016"/>
      <c r="H168" s="1016"/>
      <c r="I168" s="1016"/>
      <c r="J168" s="1016"/>
    </row>
    <row r="169" spans="1:10" x14ac:dyDescent="0.25">
      <c r="A169" s="133"/>
      <c r="B169" s="134"/>
      <c r="C169" s="134"/>
      <c r="D169" s="134"/>
      <c r="E169" s="134"/>
      <c r="F169" s="134"/>
      <c r="G169" s="134"/>
      <c r="H169" s="134"/>
      <c r="I169" s="134"/>
      <c r="J169" s="134"/>
    </row>
    <row r="170" spans="1:10" ht="45" customHeight="1" x14ac:dyDescent="0.25">
      <c r="A170" s="374" t="s">
        <v>410</v>
      </c>
      <c r="B170" s="910" t="s">
        <v>31</v>
      </c>
      <c r="C170" s="910"/>
      <c r="D170" s="910"/>
      <c r="E170" s="374" t="s">
        <v>54</v>
      </c>
      <c r="F170" s="374" t="s">
        <v>55</v>
      </c>
      <c r="G170" s="913" t="s">
        <v>452</v>
      </c>
      <c r="H170" s="959"/>
      <c r="I170" s="959"/>
      <c r="J170" s="960"/>
    </row>
    <row r="171" spans="1:10" x14ac:dyDescent="0.25">
      <c r="A171" s="374">
        <v>1</v>
      </c>
      <c r="B171" s="910">
        <v>2</v>
      </c>
      <c r="C171" s="910"/>
      <c r="D171" s="910"/>
      <c r="E171" s="374">
        <v>3</v>
      </c>
      <c r="F171" s="374">
        <v>4</v>
      </c>
      <c r="G171" s="913">
        <v>5</v>
      </c>
      <c r="H171" s="959"/>
      <c r="I171" s="959"/>
      <c r="J171" s="960"/>
    </row>
    <row r="172" spans="1:10" ht="29.25" customHeight="1" x14ac:dyDescent="0.25">
      <c r="A172" s="422">
        <v>1</v>
      </c>
      <c r="B172" s="904" t="s">
        <v>838</v>
      </c>
      <c r="C172" s="905"/>
      <c r="D172" s="906"/>
      <c r="E172" s="422"/>
      <c r="F172" s="422"/>
      <c r="G172" s="937">
        <f>50000</f>
        <v>50000</v>
      </c>
      <c r="H172" s="972"/>
      <c r="I172" s="972"/>
      <c r="J172" s="952"/>
    </row>
    <row r="173" spans="1:10" x14ac:dyDescent="0.25">
      <c r="A173" s="374"/>
      <c r="B173" s="910" t="s">
        <v>414</v>
      </c>
      <c r="C173" s="910"/>
      <c r="D173" s="910"/>
      <c r="E173" s="374"/>
      <c r="F173" s="374" t="s">
        <v>415</v>
      </c>
      <c r="G173" s="922">
        <f>G172</f>
        <v>50000</v>
      </c>
      <c r="H173" s="963"/>
      <c r="I173" s="963"/>
      <c r="J173" s="964"/>
    </row>
    <row r="174" spans="1:10" x14ac:dyDescent="0.25">
      <c r="A174" s="140"/>
      <c r="B174" s="140"/>
      <c r="C174" s="140"/>
      <c r="D174" s="140"/>
      <c r="E174" s="140"/>
      <c r="F174" s="140"/>
      <c r="G174" s="146"/>
      <c r="H174" s="140"/>
      <c r="I174" s="140"/>
      <c r="J174" s="166"/>
    </row>
    <row r="175" spans="1:10" x14ac:dyDescent="0.25">
      <c r="A175" s="965" t="s">
        <v>453</v>
      </c>
      <c r="B175" s="965"/>
      <c r="C175" s="965"/>
      <c r="D175" s="965"/>
      <c r="E175" s="965"/>
      <c r="F175" s="965"/>
      <c r="G175" s="965"/>
      <c r="H175" s="965"/>
      <c r="I175" s="965"/>
      <c r="J175" s="134"/>
    </row>
    <row r="176" spans="1:10" x14ac:dyDescent="0.25">
      <c r="A176" s="956" t="s">
        <v>454</v>
      </c>
      <c r="B176" s="956"/>
      <c r="C176" s="956"/>
      <c r="D176" s="956"/>
      <c r="E176" s="956"/>
      <c r="F176" s="956"/>
      <c r="G176" s="956"/>
      <c r="H176" s="956"/>
      <c r="I176" s="956"/>
      <c r="J176" s="134"/>
    </row>
    <row r="177" spans="1:12" x14ac:dyDescent="0.25">
      <c r="A177" s="944" t="s">
        <v>449</v>
      </c>
      <c r="B177" s="1042"/>
      <c r="C177" s="1042"/>
      <c r="D177" s="1042"/>
      <c r="E177" s="1042"/>
      <c r="F177" s="1042"/>
      <c r="G177" s="1042"/>
      <c r="H177" s="1042"/>
      <c r="I177" s="1042"/>
      <c r="J177" s="1042"/>
    </row>
    <row r="178" spans="1:12" x14ac:dyDescent="0.25">
      <c r="A178" s="969" t="s">
        <v>455</v>
      </c>
      <c r="B178" s="969"/>
      <c r="C178" s="969"/>
      <c r="D178" s="969"/>
      <c r="E178" s="969"/>
      <c r="F178" s="969"/>
      <c r="G178" s="969"/>
      <c r="H178" s="969"/>
      <c r="I178" s="969"/>
      <c r="J178" s="134"/>
    </row>
    <row r="179" spans="1:12" x14ac:dyDescent="0.25">
      <c r="A179" s="134"/>
      <c r="B179" s="134"/>
      <c r="C179" s="134"/>
      <c r="D179" s="134"/>
      <c r="E179" s="134"/>
      <c r="F179" s="134"/>
      <c r="G179" s="134"/>
      <c r="H179" s="134"/>
      <c r="I179" s="134"/>
      <c r="J179" s="134"/>
    </row>
    <row r="180" spans="1:12" ht="60" x14ac:dyDescent="0.25">
      <c r="A180" s="135" t="s">
        <v>410</v>
      </c>
      <c r="B180" s="910" t="s">
        <v>31</v>
      </c>
      <c r="C180" s="910"/>
      <c r="D180" s="910"/>
      <c r="E180" s="135" t="s">
        <v>456</v>
      </c>
      <c r="F180" s="135" t="s">
        <v>457</v>
      </c>
      <c r="G180" s="135" t="s">
        <v>458</v>
      </c>
      <c r="H180" s="910" t="s">
        <v>426</v>
      </c>
      <c r="I180" s="910"/>
      <c r="J180" s="910"/>
    </row>
    <row r="181" spans="1:12" x14ac:dyDescent="0.25">
      <c r="A181" s="135">
        <v>1</v>
      </c>
      <c r="B181" s="910">
        <v>2</v>
      </c>
      <c r="C181" s="910"/>
      <c r="D181" s="910"/>
      <c r="E181" s="135">
        <v>3</v>
      </c>
      <c r="F181" s="135">
        <v>4</v>
      </c>
      <c r="G181" s="135">
        <v>5</v>
      </c>
      <c r="H181" s="910">
        <v>6</v>
      </c>
      <c r="I181" s="910"/>
      <c r="J181" s="910"/>
    </row>
    <row r="182" spans="1:12" ht="18" customHeight="1" x14ac:dyDescent="0.25">
      <c r="A182" s="304">
        <v>1</v>
      </c>
      <c r="B182" s="904" t="s">
        <v>608</v>
      </c>
      <c r="C182" s="905"/>
      <c r="D182" s="906"/>
      <c r="E182" s="255"/>
      <c r="F182" s="255">
        <v>1</v>
      </c>
      <c r="G182" s="305">
        <v>6778.63</v>
      </c>
      <c r="H182" s="907">
        <v>0</v>
      </c>
      <c r="I182" s="908"/>
      <c r="J182" s="909"/>
    </row>
    <row r="183" spans="1:12" ht="18" customHeight="1" x14ac:dyDescent="0.25">
      <c r="A183" s="402">
        <v>2</v>
      </c>
      <c r="B183" s="904" t="s">
        <v>787</v>
      </c>
      <c r="C183" s="905"/>
      <c r="D183" s="906"/>
      <c r="E183" s="255">
        <v>5</v>
      </c>
      <c r="F183" s="255">
        <v>1</v>
      </c>
      <c r="G183" s="403">
        <v>2573.91</v>
      </c>
      <c r="H183" s="907">
        <v>0</v>
      </c>
      <c r="I183" s="908"/>
      <c r="J183" s="909"/>
    </row>
    <row r="184" spans="1:12" ht="18" customHeight="1" x14ac:dyDescent="0.25">
      <c r="A184" s="445">
        <v>3</v>
      </c>
      <c r="B184" s="904" t="s">
        <v>625</v>
      </c>
      <c r="C184" s="905"/>
      <c r="D184" s="906"/>
      <c r="E184" s="255">
        <v>5</v>
      </c>
      <c r="F184" s="255">
        <v>12</v>
      </c>
      <c r="G184" s="448">
        <v>3254.67</v>
      </c>
      <c r="H184" s="907">
        <v>0</v>
      </c>
      <c r="I184" s="908"/>
      <c r="J184" s="909"/>
    </row>
    <row r="185" spans="1:12" x14ac:dyDescent="0.25">
      <c r="A185" s="135"/>
      <c r="B185" s="910" t="s">
        <v>414</v>
      </c>
      <c r="C185" s="910"/>
      <c r="D185" s="910"/>
      <c r="E185" s="135" t="s">
        <v>415</v>
      </c>
      <c r="F185" s="135" t="s">
        <v>415</v>
      </c>
      <c r="G185" s="135" t="s">
        <v>415</v>
      </c>
      <c r="H185" s="941">
        <f>SUM(H182:J184)</f>
        <v>0</v>
      </c>
      <c r="I185" s="941"/>
      <c r="J185" s="941"/>
      <c r="L185" s="193"/>
    </row>
    <row r="186" spans="1:12" x14ac:dyDescent="0.25">
      <c r="A186" s="140"/>
      <c r="B186" s="140"/>
      <c r="C186" s="140"/>
      <c r="D186" s="140"/>
      <c r="E186" s="140"/>
      <c r="F186" s="140"/>
      <c r="G186" s="140"/>
      <c r="H186" s="146"/>
      <c r="I186" s="146"/>
      <c r="J186" s="146"/>
    </row>
    <row r="187" spans="1:12" x14ac:dyDescent="0.25">
      <c r="A187" s="140"/>
      <c r="B187" s="140"/>
      <c r="C187" s="140"/>
      <c r="D187" s="140"/>
      <c r="E187" s="140"/>
      <c r="F187" s="140"/>
      <c r="G187" s="140"/>
      <c r="H187" s="146"/>
      <c r="I187" s="146"/>
      <c r="J187" s="146"/>
    </row>
    <row r="188" spans="1:12" hidden="1" x14ac:dyDescent="0.25">
      <c r="A188" s="969" t="s">
        <v>460</v>
      </c>
      <c r="B188" s="969"/>
      <c r="C188" s="969"/>
      <c r="D188" s="969"/>
      <c r="E188" s="969"/>
      <c r="F188" s="969"/>
      <c r="G188" s="969"/>
      <c r="H188" s="969"/>
      <c r="I188" s="969"/>
      <c r="J188" s="134"/>
    </row>
    <row r="189" spans="1:12" hidden="1" x14ac:dyDescent="0.25">
      <c r="A189" s="133"/>
      <c r="B189" s="134"/>
      <c r="C189" s="134"/>
      <c r="D189" s="134"/>
      <c r="E189" s="134"/>
      <c r="F189" s="134"/>
      <c r="G189" s="134"/>
      <c r="H189" s="134"/>
      <c r="I189" s="134"/>
      <c r="J189" s="134"/>
    </row>
    <row r="190" spans="1:12" ht="75" hidden="1" x14ac:dyDescent="0.25">
      <c r="A190" s="135" t="s">
        <v>410</v>
      </c>
      <c r="B190" s="135" t="s">
        <v>31</v>
      </c>
      <c r="C190" s="135" t="s">
        <v>461</v>
      </c>
      <c r="D190" s="135" t="s">
        <v>459</v>
      </c>
      <c r="E190" s="135" t="s">
        <v>462</v>
      </c>
      <c r="F190" s="134"/>
      <c r="G190" s="134"/>
      <c r="H190" s="134"/>
      <c r="I190" s="134"/>
      <c r="J190" s="134"/>
    </row>
    <row r="191" spans="1:12" hidden="1" x14ac:dyDescent="0.25">
      <c r="A191" s="135">
        <v>1</v>
      </c>
      <c r="B191" s="135">
        <v>2</v>
      </c>
      <c r="C191" s="135">
        <v>3</v>
      </c>
      <c r="D191" s="135">
        <v>4</v>
      </c>
      <c r="E191" s="135">
        <v>5</v>
      </c>
      <c r="F191" s="134"/>
      <c r="G191" s="134"/>
      <c r="H191" s="134"/>
      <c r="I191" s="134"/>
      <c r="J191" s="134"/>
    </row>
    <row r="192" spans="1:12" hidden="1" x14ac:dyDescent="0.25">
      <c r="A192" s="135"/>
      <c r="B192" s="135"/>
      <c r="C192" s="135"/>
      <c r="D192" s="135"/>
      <c r="E192" s="135"/>
      <c r="F192" s="134"/>
      <c r="G192" s="134"/>
      <c r="H192" s="134"/>
      <c r="I192" s="134"/>
      <c r="J192" s="134"/>
    </row>
    <row r="193" spans="1:13" hidden="1" x14ac:dyDescent="0.25">
      <c r="A193" s="135"/>
      <c r="B193" s="135"/>
      <c r="C193" s="135"/>
      <c r="D193" s="135"/>
      <c r="E193" s="135"/>
      <c r="F193" s="134"/>
      <c r="G193" s="134"/>
      <c r="H193" s="134"/>
      <c r="I193" s="134"/>
      <c r="J193" s="134"/>
    </row>
    <row r="194" spans="1:13" hidden="1" x14ac:dyDescent="0.25">
      <c r="A194" s="135"/>
      <c r="B194" s="165" t="s">
        <v>414</v>
      </c>
      <c r="C194" s="135"/>
      <c r="D194" s="135"/>
      <c r="E194" s="135"/>
      <c r="F194" s="134"/>
      <c r="G194" s="134"/>
      <c r="H194" s="134"/>
      <c r="I194" s="134"/>
      <c r="J194" s="134"/>
    </row>
    <row r="195" spans="1:13" x14ac:dyDescent="0.25">
      <c r="A195" s="133"/>
      <c r="B195" s="134"/>
      <c r="C195" s="134"/>
      <c r="D195" s="134"/>
      <c r="E195" s="134"/>
      <c r="F195" s="134"/>
      <c r="G195" s="134"/>
      <c r="H195" s="134"/>
      <c r="I195" s="134"/>
      <c r="J195" s="134"/>
    </row>
    <row r="196" spans="1:13" x14ac:dyDescent="0.25">
      <c r="A196" s="942" t="s">
        <v>558</v>
      </c>
      <c r="B196" s="943"/>
      <c r="C196" s="943"/>
      <c r="D196" s="943"/>
      <c r="E196" s="943"/>
      <c r="F196" s="943"/>
      <c r="G196" s="943"/>
      <c r="H196" s="943"/>
      <c r="I196" s="943"/>
      <c r="J196" s="943"/>
    </row>
    <row r="197" spans="1:13" x14ac:dyDescent="0.25">
      <c r="A197" s="969"/>
      <c r="B197" s="969"/>
      <c r="C197" s="969"/>
      <c r="D197" s="969"/>
      <c r="E197" s="969"/>
      <c r="F197" s="969"/>
      <c r="G197" s="969"/>
      <c r="H197" s="969"/>
      <c r="I197" s="969"/>
      <c r="J197" s="134"/>
    </row>
    <row r="198" spans="1:13" ht="30" x14ac:dyDescent="0.25">
      <c r="A198" s="135" t="s">
        <v>410</v>
      </c>
      <c r="B198" s="910" t="s">
        <v>2</v>
      </c>
      <c r="C198" s="910"/>
      <c r="D198" s="910" t="s">
        <v>565</v>
      </c>
      <c r="E198" s="910"/>
      <c r="F198" s="913" t="s">
        <v>463</v>
      </c>
      <c r="G198" s="914"/>
      <c r="H198" s="135" t="s">
        <v>464</v>
      </c>
      <c r="I198" s="910" t="s">
        <v>465</v>
      </c>
      <c r="J198" s="910"/>
    </row>
    <row r="199" spans="1:13" x14ac:dyDescent="0.25">
      <c r="A199" s="135">
        <v>1</v>
      </c>
      <c r="B199" s="910">
        <v>2</v>
      </c>
      <c r="C199" s="910"/>
      <c r="D199" s="910">
        <v>3</v>
      </c>
      <c r="E199" s="910"/>
      <c r="F199" s="913">
        <v>4</v>
      </c>
      <c r="G199" s="914"/>
      <c r="H199" s="135">
        <v>5</v>
      </c>
      <c r="I199" s="910">
        <v>6</v>
      </c>
      <c r="J199" s="910"/>
    </row>
    <row r="200" spans="1:13" ht="18.75" customHeight="1" x14ac:dyDescent="0.25">
      <c r="A200" s="135">
        <v>1</v>
      </c>
      <c r="B200" s="966" t="s">
        <v>533</v>
      </c>
      <c r="C200" s="966"/>
      <c r="D200" s="1012">
        <v>247</v>
      </c>
      <c r="E200" s="1012"/>
      <c r="F200" s="937">
        <v>5.84</v>
      </c>
      <c r="G200" s="952"/>
      <c r="H200" s="135"/>
      <c r="I200" s="941">
        <v>0</v>
      </c>
      <c r="J200" s="941"/>
    </row>
    <row r="201" spans="1:13" ht="36" customHeight="1" x14ac:dyDescent="0.25">
      <c r="A201" s="445">
        <v>2</v>
      </c>
      <c r="B201" s="966" t="s">
        <v>788</v>
      </c>
      <c r="C201" s="966"/>
      <c r="D201" s="1012">
        <v>247</v>
      </c>
      <c r="E201" s="1012"/>
      <c r="F201" s="937"/>
      <c r="G201" s="952"/>
      <c r="H201" s="445"/>
      <c r="I201" s="941">
        <v>52346.02</v>
      </c>
      <c r="J201" s="941"/>
    </row>
    <row r="202" spans="1:13" ht="17.25" customHeight="1" x14ac:dyDescent="0.25">
      <c r="A202" s="135">
        <v>3</v>
      </c>
      <c r="B202" s="966" t="s">
        <v>778</v>
      </c>
      <c r="C202" s="966"/>
      <c r="D202" s="910">
        <v>247</v>
      </c>
      <c r="E202" s="910"/>
      <c r="F202" s="1013">
        <v>3.5790000000000002</v>
      </c>
      <c r="G202" s="1014"/>
      <c r="H202" s="135"/>
      <c r="I202" s="941">
        <v>2370000</v>
      </c>
      <c r="J202" s="941"/>
    </row>
    <row r="203" spans="1:13" ht="29.25" customHeight="1" x14ac:dyDescent="0.25">
      <c r="A203" s="184">
        <v>4</v>
      </c>
      <c r="B203" s="904" t="s">
        <v>626</v>
      </c>
      <c r="C203" s="906"/>
      <c r="D203" s="913">
        <v>247</v>
      </c>
      <c r="E203" s="914"/>
      <c r="F203" s="913"/>
      <c r="G203" s="914"/>
      <c r="H203" s="184"/>
      <c r="I203" s="907">
        <v>480932.42</v>
      </c>
      <c r="J203" s="909"/>
    </row>
    <row r="204" spans="1:13" x14ac:dyDescent="0.25">
      <c r="A204" s="184">
        <v>5</v>
      </c>
      <c r="B204" s="966" t="s">
        <v>789</v>
      </c>
      <c r="C204" s="966"/>
      <c r="D204" s="910">
        <v>247</v>
      </c>
      <c r="E204" s="910"/>
      <c r="F204" s="913"/>
      <c r="G204" s="914"/>
      <c r="H204" s="184"/>
      <c r="I204" s="941"/>
      <c r="J204" s="941"/>
    </row>
    <row r="205" spans="1:13" ht="29.25" customHeight="1" x14ac:dyDescent="0.25">
      <c r="A205" s="222">
        <v>6</v>
      </c>
      <c r="B205" s="966" t="s">
        <v>627</v>
      </c>
      <c r="C205" s="966"/>
      <c r="D205" s="910">
        <v>247</v>
      </c>
      <c r="E205" s="910"/>
      <c r="F205" s="913">
        <v>1548.91</v>
      </c>
      <c r="G205" s="914"/>
      <c r="H205" s="222"/>
      <c r="I205" s="941">
        <v>2535098.61</v>
      </c>
      <c r="J205" s="941"/>
    </row>
    <row r="206" spans="1:13" ht="29.25" customHeight="1" x14ac:dyDescent="0.25">
      <c r="A206" s="402">
        <v>7</v>
      </c>
      <c r="B206" s="904" t="s">
        <v>628</v>
      </c>
      <c r="C206" s="906"/>
      <c r="D206" s="913">
        <v>244</v>
      </c>
      <c r="E206" s="914"/>
      <c r="F206" s="913"/>
      <c r="G206" s="914"/>
      <c r="H206" s="402"/>
      <c r="I206" s="907">
        <v>100209.24</v>
      </c>
      <c r="J206" s="909"/>
    </row>
    <row r="207" spans="1:13" x14ac:dyDescent="0.25">
      <c r="A207" s="135"/>
      <c r="B207" s="910" t="s">
        <v>414</v>
      </c>
      <c r="C207" s="910"/>
      <c r="D207" s="910" t="s">
        <v>415</v>
      </c>
      <c r="E207" s="910"/>
      <c r="F207" s="913" t="s">
        <v>415</v>
      </c>
      <c r="G207" s="914"/>
      <c r="H207" s="135" t="s">
        <v>415</v>
      </c>
      <c r="I207" s="941">
        <f>SUM(I200:J206)</f>
        <v>5538586.29</v>
      </c>
      <c r="J207" s="941"/>
      <c r="K207">
        <v>247</v>
      </c>
      <c r="L207" s="192">
        <f>I200+I202+I204+I205+I201+I203</f>
        <v>5438377.0499999998</v>
      </c>
      <c r="M207" s="193"/>
    </row>
    <row r="208" spans="1:13" x14ac:dyDescent="0.25">
      <c r="A208" s="140"/>
      <c r="B208" s="140"/>
      <c r="C208" s="140"/>
      <c r="D208" s="140"/>
      <c r="E208" s="140"/>
      <c r="F208" s="140"/>
      <c r="G208" s="140"/>
      <c r="H208" s="140"/>
      <c r="I208" s="167"/>
      <c r="J208" s="167"/>
      <c r="L208" s="193"/>
    </row>
    <row r="209" spans="1:10" x14ac:dyDescent="0.25">
      <c r="A209" s="942" t="s">
        <v>559</v>
      </c>
      <c r="B209" s="943"/>
      <c r="C209" s="943"/>
      <c r="D209" s="943"/>
      <c r="E209" s="943"/>
      <c r="F209" s="943"/>
      <c r="G209" s="943"/>
      <c r="H209" s="943"/>
      <c r="I209" s="943"/>
      <c r="J209" s="943"/>
    </row>
    <row r="210" spans="1:10" x14ac:dyDescent="0.25">
      <c r="A210" s="168" t="s">
        <v>467</v>
      </c>
      <c r="B210" s="168"/>
      <c r="C210" s="168"/>
      <c r="D210" s="168"/>
      <c r="E210" s="168"/>
      <c r="F210" s="168"/>
      <c r="G210" s="168"/>
      <c r="H210" s="168"/>
      <c r="I210" s="168"/>
      <c r="J210" s="134"/>
    </row>
    <row r="211" spans="1:10" x14ac:dyDescent="0.25">
      <c r="A211" s="135" t="s">
        <v>410</v>
      </c>
      <c r="B211" s="910" t="s">
        <v>31</v>
      </c>
      <c r="C211" s="910"/>
      <c r="D211" s="910"/>
      <c r="E211" s="910" t="s">
        <v>468</v>
      </c>
      <c r="F211" s="910"/>
      <c r="G211" s="910" t="s">
        <v>469</v>
      </c>
      <c r="H211" s="910"/>
      <c r="I211" s="910" t="s">
        <v>470</v>
      </c>
      <c r="J211" s="910"/>
    </row>
    <row r="212" spans="1:10" x14ac:dyDescent="0.25">
      <c r="A212" s="135">
        <v>1</v>
      </c>
      <c r="B212" s="910">
        <v>2</v>
      </c>
      <c r="C212" s="910"/>
      <c r="D212" s="910"/>
      <c r="E212" s="910">
        <v>3</v>
      </c>
      <c r="F212" s="910"/>
      <c r="G212" s="910">
        <v>4</v>
      </c>
      <c r="H212" s="910"/>
      <c r="I212" s="910">
        <v>5</v>
      </c>
      <c r="J212" s="910"/>
    </row>
    <row r="213" spans="1:10" x14ac:dyDescent="0.25">
      <c r="A213" s="135">
        <v>1</v>
      </c>
      <c r="B213" s="966" t="s">
        <v>629</v>
      </c>
      <c r="C213" s="966"/>
      <c r="D213" s="966"/>
      <c r="E213" s="992"/>
      <c r="F213" s="993"/>
      <c r="G213" s="910">
        <v>12</v>
      </c>
      <c r="H213" s="910"/>
      <c r="I213" s="917">
        <v>60000</v>
      </c>
      <c r="J213" s="918"/>
    </row>
    <row r="214" spans="1:10" x14ac:dyDescent="0.25">
      <c r="A214" s="135">
        <v>2</v>
      </c>
      <c r="B214" s="912" t="s">
        <v>642</v>
      </c>
      <c r="C214" s="912"/>
      <c r="D214" s="912"/>
      <c r="E214" s="992"/>
      <c r="F214" s="993"/>
      <c r="G214" s="910">
        <v>12</v>
      </c>
      <c r="H214" s="910"/>
      <c r="I214" s="917">
        <v>1155.5</v>
      </c>
      <c r="J214" s="918"/>
    </row>
    <row r="215" spans="1:10" x14ac:dyDescent="0.25">
      <c r="A215" s="405">
        <f>A214+1</f>
        <v>3</v>
      </c>
      <c r="B215" s="919" t="s">
        <v>630</v>
      </c>
      <c r="C215" s="920"/>
      <c r="D215" s="921"/>
      <c r="E215" s="409"/>
      <c r="F215" s="410"/>
      <c r="G215" s="910">
        <v>12</v>
      </c>
      <c r="H215" s="910"/>
      <c r="I215" s="917">
        <v>42240</v>
      </c>
      <c r="J215" s="918"/>
    </row>
    <row r="216" spans="1:10" ht="27.75" customHeight="1" x14ac:dyDescent="0.25">
      <c r="A216" s="405">
        <f t="shared" ref="A216:A222" si="0">A215+1</f>
        <v>4</v>
      </c>
      <c r="B216" s="919" t="s">
        <v>757</v>
      </c>
      <c r="C216" s="920"/>
      <c r="D216" s="921"/>
      <c r="E216" s="409"/>
      <c r="F216" s="410"/>
      <c r="G216" s="910">
        <v>17</v>
      </c>
      <c r="H216" s="910"/>
      <c r="I216" s="915">
        <v>286906</v>
      </c>
      <c r="J216" s="916"/>
    </row>
    <row r="217" spans="1:10" x14ac:dyDescent="0.25">
      <c r="A217" s="405">
        <f t="shared" si="0"/>
        <v>5</v>
      </c>
      <c r="B217" s="919" t="s">
        <v>631</v>
      </c>
      <c r="C217" s="920"/>
      <c r="D217" s="921"/>
      <c r="E217" s="409"/>
      <c r="F217" s="410"/>
      <c r="G217" s="910">
        <v>10</v>
      </c>
      <c r="H217" s="910"/>
      <c r="I217" s="917">
        <v>31000</v>
      </c>
      <c r="J217" s="918"/>
    </row>
    <row r="218" spans="1:10" x14ac:dyDescent="0.25">
      <c r="A218" s="405">
        <f t="shared" si="0"/>
        <v>6</v>
      </c>
      <c r="B218" s="919" t="s">
        <v>632</v>
      </c>
      <c r="C218" s="920"/>
      <c r="D218" s="921"/>
      <c r="E218" s="409"/>
      <c r="F218" s="410"/>
      <c r="G218" s="910">
        <v>1</v>
      </c>
      <c r="H218" s="910"/>
      <c r="I218" s="917">
        <v>35000</v>
      </c>
      <c r="J218" s="918"/>
    </row>
    <row r="219" spans="1:10" x14ac:dyDescent="0.25">
      <c r="A219" s="405">
        <f t="shared" si="0"/>
        <v>7</v>
      </c>
      <c r="B219" s="919" t="s">
        <v>633</v>
      </c>
      <c r="C219" s="920"/>
      <c r="D219" s="921"/>
      <c r="E219" s="409"/>
      <c r="F219" s="410"/>
      <c r="G219" s="910">
        <v>12</v>
      </c>
      <c r="H219" s="910"/>
      <c r="I219" s="917">
        <v>10133.64</v>
      </c>
      <c r="J219" s="918"/>
    </row>
    <row r="220" spans="1:10" x14ac:dyDescent="0.25">
      <c r="A220" s="405">
        <f t="shared" si="0"/>
        <v>8</v>
      </c>
      <c r="B220" s="919" t="s">
        <v>806</v>
      </c>
      <c r="C220" s="920"/>
      <c r="D220" s="921"/>
      <c r="E220" s="409"/>
      <c r="F220" s="410"/>
      <c r="G220" s="910">
        <v>12</v>
      </c>
      <c r="H220" s="910"/>
      <c r="I220" s="917">
        <v>18720</v>
      </c>
      <c r="J220" s="918"/>
    </row>
    <row r="221" spans="1:10" x14ac:dyDescent="0.25">
      <c r="A221" s="405">
        <f t="shared" si="0"/>
        <v>9</v>
      </c>
      <c r="B221" s="919" t="s">
        <v>634</v>
      </c>
      <c r="C221" s="920"/>
      <c r="D221" s="921"/>
      <c r="E221" s="409"/>
      <c r="F221" s="410"/>
      <c r="G221" s="910">
        <v>9</v>
      </c>
      <c r="H221" s="910"/>
      <c r="I221" s="917">
        <v>51000</v>
      </c>
      <c r="J221" s="918"/>
    </row>
    <row r="222" spans="1:10" x14ac:dyDescent="0.25">
      <c r="A222" s="405">
        <f t="shared" si="0"/>
        <v>10</v>
      </c>
      <c r="B222" s="919" t="s">
        <v>807</v>
      </c>
      <c r="C222" s="920"/>
      <c r="D222" s="921"/>
      <c r="E222" s="409"/>
      <c r="F222" s="410"/>
      <c r="G222" s="910">
        <v>1</v>
      </c>
      <c r="H222" s="910"/>
      <c r="I222" s="917">
        <v>794543.73</v>
      </c>
      <c r="J222" s="918"/>
    </row>
    <row r="223" spans="1:10" x14ac:dyDescent="0.25">
      <c r="A223" s="135"/>
      <c r="B223" s="910"/>
      <c r="C223" s="910"/>
      <c r="D223" s="910"/>
      <c r="E223" s="910" t="s">
        <v>115</v>
      </c>
      <c r="F223" s="910"/>
      <c r="G223" s="910" t="s">
        <v>415</v>
      </c>
      <c r="H223" s="910"/>
      <c r="I223" s="941">
        <f>SUM(I213:J222)</f>
        <v>1330698.8700000001</v>
      </c>
      <c r="J223" s="941"/>
    </row>
    <row r="224" spans="1:10" x14ac:dyDescent="0.25">
      <c r="A224" s="133"/>
      <c r="B224" s="134"/>
      <c r="C224" s="134"/>
      <c r="D224" s="134"/>
      <c r="E224" s="134"/>
      <c r="F224" s="134"/>
      <c r="G224" s="134"/>
      <c r="H224" s="134"/>
      <c r="I224" s="134"/>
      <c r="J224" s="134"/>
    </row>
    <row r="225" spans="1:12" x14ac:dyDescent="0.25">
      <c r="A225" s="942" t="s">
        <v>560</v>
      </c>
      <c r="B225" s="942"/>
      <c r="C225" s="942"/>
      <c r="D225" s="942"/>
      <c r="E225" s="942"/>
      <c r="F225" s="942"/>
      <c r="G225" s="942"/>
      <c r="H225" s="942"/>
      <c r="I225" s="942"/>
      <c r="J225" s="1009"/>
    </row>
    <row r="226" spans="1:12" x14ac:dyDescent="0.25">
      <c r="A226" s="1010"/>
      <c r="B226" s="1010"/>
      <c r="C226" s="1010"/>
      <c r="D226" s="1010"/>
      <c r="E226" s="1010"/>
      <c r="F226" s="1010"/>
      <c r="G226" s="1010"/>
      <c r="H226" s="1010"/>
      <c r="I226" s="1010"/>
      <c r="J226" s="1010"/>
    </row>
    <row r="227" spans="1:12" x14ac:dyDescent="0.25">
      <c r="A227" s="135" t="s">
        <v>410</v>
      </c>
      <c r="B227" s="910" t="s">
        <v>31</v>
      </c>
      <c r="C227" s="910"/>
      <c r="D227" s="910"/>
      <c r="E227" s="910"/>
      <c r="F227" s="910"/>
      <c r="G227" s="910" t="s">
        <v>64</v>
      </c>
      <c r="H227" s="910"/>
      <c r="I227" s="910" t="s">
        <v>471</v>
      </c>
      <c r="J227" s="910"/>
    </row>
    <row r="228" spans="1:12" x14ac:dyDescent="0.25">
      <c r="A228" s="135">
        <v>1</v>
      </c>
      <c r="B228" s="910">
        <v>2</v>
      </c>
      <c r="C228" s="910"/>
      <c r="D228" s="910"/>
      <c r="E228" s="910"/>
      <c r="F228" s="910"/>
      <c r="G228" s="910">
        <v>3</v>
      </c>
      <c r="H228" s="910"/>
      <c r="I228" s="910">
        <v>4</v>
      </c>
      <c r="J228" s="910"/>
    </row>
    <row r="229" spans="1:12" x14ac:dyDescent="0.25">
      <c r="A229" s="135">
        <v>1</v>
      </c>
      <c r="B229" s="904" t="s">
        <v>635</v>
      </c>
      <c r="C229" s="957"/>
      <c r="D229" s="957"/>
      <c r="E229" s="957"/>
      <c r="F229" s="958"/>
      <c r="G229" s="913">
        <v>1</v>
      </c>
      <c r="H229" s="938"/>
      <c r="I229" s="937">
        <v>1044000</v>
      </c>
      <c r="J229" s="994"/>
    </row>
    <row r="230" spans="1:12" x14ac:dyDescent="0.25">
      <c r="A230" s="169">
        <v>2</v>
      </c>
      <c r="B230" s="912" t="s">
        <v>636</v>
      </c>
      <c r="C230" s="912"/>
      <c r="D230" s="912"/>
      <c r="E230" s="912"/>
      <c r="F230" s="912"/>
      <c r="G230" s="910">
        <v>1</v>
      </c>
      <c r="H230" s="910"/>
      <c r="I230" s="911">
        <v>10200</v>
      </c>
      <c r="J230" s="911"/>
    </row>
    <row r="231" spans="1:12" x14ac:dyDescent="0.25">
      <c r="A231" s="411">
        <f>A230+1</f>
        <v>3</v>
      </c>
      <c r="B231" s="406" t="s">
        <v>637</v>
      </c>
      <c r="C231" s="407"/>
      <c r="D231" s="407"/>
      <c r="E231" s="407"/>
      <c r="F231" s="408"/>
      <c r="G231" s="913">
        <v>12</v>
      </c>
      <c r="H231" s="914"/>
      <c r="I231" s="915">
        <v>33025.199999999997</v>
      </c>
      <c r="J231" s="916"/>
    </row>
    <row r="232" spans="1:12" x14ac:dyDescent="0.25">
      <c r="A232" s="411">
        <f t="shared" ref="A232:A240" si="1">A231+1</f>
        <v>4</v>
      </c>
      <c r="B232" s="912" t="s">
        <v>638</v>
      </c>
      <c r="C232" s="912"/>
      <c r="D232" s="912"/>
      <c r="E232" s="912"/>
      <c r="F232" s="912"/>
      <c r="G232" s="910">
        <v>1</v>
      </c>
      <c r="H232" s="910"/>
      <c r="I232" s="911">
        <v>158900</v>
      </c>
      <c r="J232" s="911"/>
    </row>
    <row r="233" spans="1:12" x14ac:dyDescent="0.25">
      <c r="A233" s="411">
        <f t="shared" si="1"/>
        <v>5</v>
      </c>
      <c r="B233" s="912" t="s">
        <v>639</v>
      </c>
      <c r="C233" s="912"/>
      <c r="D233" s="912"/>
      <c r="E233" s="912"/>
      <c r="F233" s="912"/>
      <c r="G233" s="910">
        <v>1</v>
      </c>
      <c r="H233" s="910"/>
      <c r="I233" s="911"/>
      <c r="J233" s="911"/>
    </row>
    <row r="234" spans="1:12" x14ac:dyDescent="0.25">
      <c r="A234" s="411">
        <f t="shared" si="1"/>
        <v>6</v>
      </c>
      <c r="B234" s="912" t="s">
        <v>758</v>
      </c>
      <c r="C234" s="912"/>
      <c r="D234" s="912"/>
      <c r="E234" s="912"/>
      <c r="F234" s="912"/>
      <c r="G234" s="910">
        <v>2</v>
      </c>
      <c r="H234" s="910"/>
      <c r="I234" s="911">
        <v>18387</v>
      </c>
      <c r="J234" s="911"/>
    </row>
    <row r="235" spans="1:12" x14ac:dyDescent="0.25">
      <c r="A235" s="411">
        <f t="shared" si="1"/>
        <v>7</v>
      </c>
      <c r="B235" s="912" t="s">
        <v>640</v>
      </c>
      <c r="C235" s="912"/>
      <c r="D235" s="912"/>
      <c r="E235" s="912"/>
      <c r="F235" s="912"/>
      <c r="G235" s="910">
        <v>1</v>
      </c>
      <c r="H235" s="910"/>
      <c r="I235" s="911">
        <v>8198.5499999999993</v>
      </c>
      <c r="J235" s="911"/>
    </row>
    <row r="236" spans="1:12" x14ac:dyDescent="0.25">
      <c r="A236" s="411">
        <f t="shared" si="1"/>
        <v>8</v>
      </c>
      <c r="B236" s="912" t="s">
        <v>641</v>
      </c>
      <c r="C236" s="912"/>
      <c r="D236" s="912"/>
      <c r="E236" s="912"/>
      <c r="F236" s="912"/>
      <c r="G236" s="910">
        <v>1</v>
      </c>
      <c r="H236" s="910"/>
      <c r="I236" s="911"/>
      <c r="J236" s="911"/>
    </row>
    <row r="237" spans="1:12" x14ac:dyDescent="0.25">
      <c r="A237" s="411">
        <f t="shared" si="1"/>
        <v>9</v>
      </c>
      <c r="B237" s="929" t="s">
        <v>567</v>
      </c>
      <c r="C237" s="930"/>
      <c r="D237" s="930"/>
      <c r="E237" s="930"/>
      <c r="F237" s="931"/>
      <c r="G237" s="913">
        <v>1</v>
      </c>
      <c r="H237" s="938"/>
      <c r="I237" s="939">
        <v>572840</v>
      </c>
      <c r="J237" s="940"/>
      <c r="L237" s="192"/>
    </row>
    <row r="238" spans="1:12" x14ac:dyDescent="0.25">
      <c r="A238" s="411">
        <f t="shared" si="1"/>
        <v>10</v>
      </c>
      <c r="B238" s="929" t="s">
        <v>568</v>
      </c>
      <c r="C238" s="930"/>
      <c r="D238" s="930"/>
      <c r="E238" s="930"/>
      <c r="F238" s="931"/>
      <c r="G238" s="913">
        <v>3</v>
      </c>
      <c r="H238" s="938"/>
      <c r="I238" s="939">
        <v>63660.75</v>
      </c>
      <c r="J238" s="940"/>
      <c r="L238" s="192"/>
    </row>
    <row r="239" spans="1:12" x14ac:dyDescent="0.25">
      <c r="A239" s="411">
        <f t="shared" ref="A239" si="2">A238+1</f>
        <v>11</v>
      </c>
      <c r="B239" s="929" t="s">
        <v>664</v>
      </c>
      <c r="C239" s="930"/>
      <c r="D239" s="930"/>
      <c r="E239" s="930"/>
      <c r="F239" s="931"/>
      <c r="G239" s="913">
        <v>1</v>
      </c>
      <c r="H239" s="938"/>
      <c r="I239" s="939"/>
      <c r="J239" s="940"/>
      <c r="L239" s="192"/>
    </row>
    <row r="240" spans="1:12" x14ac:dyDescent="0.25">
      <c r="A240" s="449">
        <f t="shared" si="1"/>
        <v>12</v>
      </c>
      <c r="B240" s="912" t="s">
        <v>790</v>
      </c>
      <c r="C240" s="912"/>
      <c r="D240" s="912"/>
      <c r="E240" s="912"/>
      <c r="F240" s="912"/>
      <c r="G240" s="910">
        <v>1</v>
      </c>
      <c r="H240" s="910"/>
      <c r="I240" s="911">
        <v>167963.78</v>
      </c>
      <c r="J240" s="911"/>
    </row>
    <row r="241" spans="1:12" x14ac:dyDescent="0.25">
      <c r="A241" s="411"/>
      <c r="B241" s="910" t="s">
        <v>414</v>
      </c>
      <c r="C241" s="910"/>
      <c r="D241" s="910"/>
      <c r="E241" s="910"/>
      <c r="F241" s="910"/>
      <c r="G241" s="910" t="s">
        <v>415</v>
      </c>
      <c r="H241" s="910"/>
      <c r="I241" s="941">
        <f>SUM(I229:J238)+I240</f>
        <v>2077175.28</v>
      </c>
      <c r="J241" s="941"/>
      <c r="L241" s="193"/>
    </row>
    <row r="242" spans="1:12" hidden="1" x14ac:dyDescent="0.25">
      <c r="A242" s="140"/>
      <c r="B242" s="140"/>
      <c r="C242" s="140"/>
      <c r="D242" s="140"/>
      <c r="E242" s="140"/>
      <c r="F242" s="140"/>
      <c r="G242" s="140"/>
      <c r="H242" s="140"/>
      <c r="I242" s="146"/>
      <c r="J242" s="146"/>
    </row>
    <row r="243" spans="1:12" hidden="1" x14ac:dyDescent="0.25">
      <c r="A243" s="942" t="s">
        <v>472</v>
      </c>
      <c r="B243" s="942"/>
      <c r="C243" s="942"/>
      <c r="D243" s="942"/>
      <c r="E243" s="942"/>
      <c r="F243" s="942"/>
      <c r="G243" s="942"/>
      <c r="H243" s="942"/>
      <c r="I243" s="942"/>
      <c r="J243" s="1009"/>
    </row>
    <row r="244" spans="1:12" hidden="1" x14ac:dyDescent="0.25">
      <c r="A244" s="1010"/>
      <c r="B244" s="1010"/>
      <c r="C244" s="1010"/>
      <c r="D244" s="1010"/>
      <c r="E244" s="1010"/>
      <c r="F244" s="1010"/>
      <c r="G244" s="1010"/>
      <c r="H244" s="1010"/>
      <c r="I244" s="1010"/>
      <c r="J244" s="1010"/>
    </row>
    <row r="245" spans="1:12" hidden="1" x14ac:dyDescent="0.25">
      <c r="A245" s="135" t="s">
        <v>410</v>
      </c>
      <c r="B245" s="910" t="s">
        <v>31</v>
      </c>
      <c r="C245" s="910"/>
      <c r="D245" s="910"/>
      <c r="E245" s="910"/>
      <c r="F245" s="910"/>
      <c r="G245" s="910" t="s">
        <v>64</v>
      </c>
      <c r="H245" s="910"/>
      <c r="I245" s="910" t="s">
        <v>471</v>
      </c>
      <c r="J245" s="910"/>
    </row>
    <row r="246" spans="1:12" hidden="1" x14ac:dyDescent="0.25">
      <c r="A246" s="135">
        <v>1</v>
      </c>
      <c r="B246" s="910">
        <v>2</v>
      </c>
      <c r="C246" s="910"/>
      <c r="D246" s="910"/>
      <c r="E246" s="910"/>
      <c r="F246" s="910"/>
      <c r="G246" s="910">
        <v>3</v>
      </c>
      <c r="H246" s="910"/>
      <c r="I246" s="910">
        <v>4</v>
      </c>
      <c r="J246" s="910"/>
    </row>
    <row r="247" spans="1:12" hidden="1" x14ac:dyDescent="0.25">
      <c r="A247" s="135">
        <v>1</v>
      </c>
      <c r="B247" s="904" t="s">
        <v>473</v>
      </c>
      <c r="C247" s="957"/>
      <c r="D247" s="957"/>
      <c r="E247" s="957"/>
      <c r="F247" s="958"/>
      <c r="G247" s="913">
        <v>1</v>
      </c>
      <c r="H247" s="938"/>
      <c r="I247" s="937">
        <v>0</v>
      </c>
      <c r="J247" s="994"/>
    </row>
    <row r="248" spans="1:12" hidden="1" x14ac:dyDescent="0.25">
      <c r="A248" s="135"/>
      <c r="B248" s="910" t="s">
        <v>414</v>
      </c>
      <c r="C248" s="910"/>
      <c r="D248" s="910"/>
      <c r="E248" s="910"/>
      <c r="F248" s="910"/>
      <c r="G248" s="910" t="s">
        <v>415</v>
      </c>
      <c r="H248" s="910"/>
      <c r="I248" s="941">
        <f>I247</f>
        <v>0</v>
      </c>
      <c r="J248" s="941"/>
    </row>
    <row r="249" spans="1:12" hidden="1" x14ac:dyDescent="0.25">
      <c r="A249" s="140"/>
      <c r="B249" s="140"/>
      <c r="C249" s="140"/>
      <c r="D249" s="140"/>
      <c r="E249" s="146"/>
      <c r="F249" s="140"/>
      <c r="G249" s="170"/>
      <c r="H249" s="134"/>
      <c r="I249" s="134"/>
      <c r="J249" s="134"/>
    </row>
    <row r="250" spans="1:12" hidden="1" x14ac:dyDescent="0.25">
      <c r="A250" s="140"/>
      <c r="B250" s="140"/>
      <c r="C250" s="140"/>
      <c r="D250" s="140"/>
      <c r="E250" s="146"/>
      <c r="F250" s="140"/>
      <c r="G250" s="170"/>
      <c r="H250" s="134"/>
      <c r="I250" s="134"/>
      <c r="J250" s="134"/>
    </row>
    <row r="251" spans="1:12" x14ac:dyDescent="0.25">
      <c r="A251" s="140"/>
      <c r="B251" s="979" t="s">
        <v>561</v>
      </c>
      <c r="C251" s="1009"/>
      <c r="D251" s="1009"/>
      <c r="E251" s="1009"/>
      <c r="F251" s="1009"/>
      <c r="G251" s="1009"/>
      <c r="H251" s="1009"/>
      <c r="I251" s="1009"/>
      <c r="J251" s="1009"/>
    </row>
    <row r="252" spans="1:12" x14ac:dyDescent="0.25">
      <c r="A252" s="1010"/>
      <c r="B252" s="1010"/>
      <c r="C252" s="1010"/>
      <c r="D252" s="1010"/>
      <c r="E252" s="1010"/>
      <c r="F252" s="1010"/>
      <c r="G252" s="1010"/>
      <c r="H252" s="1010"/>
      <c r="I252" s="1010"/>
      <c r="J252" s="1010"/>
    </row>
    <row r="253" spans="1:12" x14ac:dyDescent="0.25">
      <c r="A253" s="1011"/>
      <c r="B253" s="1011"/>
      <c r="C253" s="1011"/>
      <c r="D253" s="1011"/>
      <c r="E253" s="1011"/>
      <c r="F253" s="1011"/>
      <c r="G253" s="1011"/>
      <c r="H253" s="1011"/>
      <c r="I253" s="1011"/>
      <c r="J253" s="1011"/>
    </row>
    <row r="254" spans="1:12" ht="30" x14ac:dyDescent="0.25">
      <c r="A254" s="135" t="s">
        <v>410</v>
      </c>
      <c r="B254" s="910" t="s">
        <v>31</v>
      </c>
      <c r="C254" s="910"/>
      <c r="D254" s="910"/>
      <c r="E254" s="910"/>
      <c r="F254" s="135" t="s">
        <v>474</v>
      </c>
      <c r="G254" s="913" t="s">
        <v>475</v>
      </c>
      <c r="H254" s="914"/>
      <c r="I254" s="910" t="s">
        <v>476</v>
      </c>
      <c r="J254" s="910"/>
    </row>
    <row r="255" spans="1:12" x14ac:dyDescent="0.25">
      <c r="A255" s="135"/>
      <c r="B255" s="910">
        <v>1</v>
      </c>
      <c r="C255" s="910"/>
      <c r="D255" s="910"/>
      <c r="E255" s="910"/>
      <c r="F255" s="135">
        <v>2</v>
      </c>
      <c r="G255" s="913">
        <v>3</v>
      </c>
      <c r="H255" s="914"/>
      <c r="I255" s="910">
        <v>4</v>
      </c>
      <c r="J255" s="910"/>
    </row>
    <row r="256" spans="1:12" x14ac:dyDescent="0.25">
      <c r="A256" s="135"/>
      <c r="B256" s="986" t="s">
        <v>477</v>
      </c>
      <c r="C256" s="987"/>
      <c r="D256" s="987"/>
      <c r="E256" s="987"/>
      <c r="F256" s="988"/>
      <c r="G256" s="988"/>
      <c r="H256" s="938"/>
      <c r="I256" s="1008">
        <f>I258+I257</f>
        <v>747910.5</v>
      </c>
      <c r="J256" s="1008"/>
    </row>
    <row r="257" spans="1:10" x14ac:dyDescent="0.25">
      <c r="A257" s="190">
        <v>1</v>
      </c>
      <c r="B257" s="966" t="s">
        <v>478</v>
      </c>
      <c r="C257" s="966"/>
      <c r="D257" s="966"/>
      <c r="E257" s="966"/>
      <c r="F257" s="190"/>
      <c r="G257" s="937"/>
      <c r="H257" s="952"/>
      <c r="I257" s="941">
        <v>309910.5</v>
      </c>
      <c r="J257" s="941"/>
    </row>
    <row r="258" spans="1:10" x14ac:dyDescent="0.25">
      <c r="A258" s="135">
        <v>2</v>
      </c>
      <c r="B258" s="904" t="s">
        <v>842</v>
      </c>
      <c r="C258" s="905"/>
      <c r="D258" s="905"/>
      <c r="E258" s="906"/>
      <c r="F258" s="135"/>
      <c r="G258" s="937"/>
      <c r="H258" s="952"/>
      <c r="I258" s="907">
        <v>438000</v>
      </c>
      <c r="J258" s="909"/>
    </row>
    <row r="259" spans="1:10" x14ac:dyDescent="0.25">
      <c r="A259" s="135"/>
      <c r="B259" s="986" t="s">
        <v>479</v>
      </c>
      <c r="C259" s="987"/>
      <c r="D259" s="987"/>
      <c r="E259" s="987"/>
      <c r="F259" s="988"/>
      <c r="G259" s="988"/>
      <c r="H259" s="938"/>
      <c r="I259" s="1008">
        <f>I266+I267+I272+I274+I273</f>
        <v>93763.1</v>
      </c>
      <c r="J259" s="1008"/>
    </row>
    <row r="260" spans="1:10" hidden="1" x14ac:dyDescent="0.25">
      <c r="A260" s="135">
        <v>2</v>
      </c>
      <c r="B260" s="904" t="s">
        <v>480</v>
      </c>
      <c r="C260" s="905"/>
      <c r="D260" s="905"/>
      <c r="E260" s="906"/>
      <c r="F260" s="135">
        <v>71</v>
      </c>
      <c r="G260" s="937">
        <f>I260/F260</f>
        <v>0</v>
      </c>
      <c r="H260" s="952"/>
      <c r="I260" s="907"/>
      <c r="J260" s="909"/>
    </row>
    <row r="261" spans="1:10" hidden="1" x14ac:dyDescent="0.25">
      <c r="A261" s="135">
        <v>3</v>
      </c>
      <c r="B261" s="904" t="s">
        <v>481</v>
      </c>
      <c r="C261" s="905"/>
      <c r="D261" s="905"/>
      <c r="E261" s="906"/>
      <c r="F261" s="135">
        <v>30</v>
      </c>
      <c r="G261" s="937">
        <f>I261/F261</f>
        <v>0</v>
      </c>
      <c r="H261" s="952"/>
      <c r="I261" s="907"/>
      <c r="J261" s="909"/>
    </row>
    <row r="262" spans="1:10" hidden="1" x14ac:dyDescent="0.25">
      <c r="A262" s="135">
        <v>4</v>
      </c>
      <c r="B262" s="904" t="s">
        <v>482</v>
      </c>
      <c r="C262" s="905"/>
      <c r="D262" s="905"/>
      <c r="E262" s="906"/>
      <c r="F262" s="135">
        <f>F263+F270</f>
        <v>251</v>
      </c>
      <c r="G262" s="937">
        <f>I262/F262</f>
        <v>0</v>
      </c>
      <c r="H262" s="952"/>
      <c r="I262" s="907"/>
      <c r="J262" s="909"/>
    </row>
    <row r="263" spans="1:10" hidden="1" x14ac:dyDescent="0.25">
      <c r="A263" s="135"/>
      <c r="B263" s="904" t="s">
        <v>483</v>
      </c>
      <c r="C263" s="905"/>
      <c r="D263" s="905"/>
      <c r="E263" s="906"/>
      <c r="F263" s="135">
        <v>1</v>
      </c>
      <c r="G263" s="937">
        <v>4000</v>
      </c>
      <c r="H263" s="952"/>
      <c r="I263" s="907"/>
      <c r="J263" s="909"/>
    </row>
    <row r="264" spans="1:10" hidden="1" x14ac:dyDescent="0.25">
      <c r="A264" s="135"/>
      <c r="B264" s="904" t="s">
        <v>484</v>
      </c>
      <c r="C264" s="957"/>
      <c r="D264" s="957"/>
      <c r="E264" s="958"/>
      <c r="F264" s="135">
        <v>11</v>
      </c>
      <c r="G264" s="937">
        <f>I264/F264</f>
        <v>0</v>
      </c>
      <c r="H264" s="952"/>
      <c r="I264" s="907"/>
      <c r="J264" s="938"/>
    </row>
    <row r="265" spans="1:10" hidden="1" x14ac:dyDescent="0.25">
      <c r="A265" s="135"/>
      <c r="B265" s="904" t="s">
        <v>485</v>
      </c>
      <c r="C265" s="957"/>
      <c r="D265" s="957"/>
      <c r="E265" s="958"/>
      <c r="F265" s="135">
        <v>1</v>
      </c>
      <c r="G265" s="937">
        <f>I265/F265</f>
        <v>0</v>
      </c>
      <c r="H265" s="938"/>
      <c r="I265" s="907"/>
      <c r="J265" s="938"/>
    </row>
    <row r="266" spans="1:10" hidden="1" x14ac:dyDescent="0.25">
      <c r="A266" s="135">
        <v>1</v>
      </c>
      <c r="B266" s="904" t="s">
        <v>486</v>
      </c>
      <c r="C266" s="957"/>
      <c r="D266" s="957"/>
      <c r="E266" s="958"/>
      <c r="F266" s="135">
        <v>730</v>
      </c>
      <c r="G266" s="937">
        <f>I266/F266</f>
        <v>0</v>
      </c>
      <c r="H266" s="952"/>
      <c r="I266" s="907"/>
      <c r="J266" s="938"/>
    </row>
    <row r="267" spans="1:10" hidden="1" x14ac:dyDescent="0.25">
      <c r="A267" s="135">
        <v>2</v>
      </c>
      <c r="B267" s="904" t="s">
        <v>487</v>
      </c>
      <c r="C267" s="957"/>
      <c r="D267" s="957"/>
      <c r="E267" s="958"/>
      <c r="F267" s="135">
        <v>1</v>
      </c>
      <c r="G267" s="937">
        <v>1500</v>
      </c>
      <c r="H267" s="938"/>
      <c r="I267" s="907"/>
      <c r="J267" s="938"/>
    </row>
    <row r="268" spans="1:10" hidden="1" x14ac:dyDescent="0.25">
      <c r="A268" s="135"/>
      <c r="B268" s="904" t="s">
        <v>488</v>
      </c>
      <c r="C268" s="957"/>
      <c r="D268" s="957"/>
      <c r="E268" s="958"/>
      <c r="F268" s="135">
        <v>14</v>
      </c>
      <c r="G268" s="937">
        <f>I268/14</f>
        <v>0</v>
      </c>
      <c r="H268" s="938"/>
      <c r="I268" s="907"/>
      <c r="J268" s="938"/>
    </row>
    <row r="269" spans="1:10" hidden="1" x14ac:dyDescent="0.25">
      <c r="A269" s="135"/>
      <c r="B269" s="904" t="s">
        <v>489</v>
      </c>
      <c r="C269" s="905"/>
      <c r="D269" s="905"/>
      <c r="E269" s="906"/>
      <c r="F269" s="135">
        <v>250</v>
      </c>
      <c r="G269" s="937">
        <f>I269/F269</f>
        <v>0</v>
      </c>
      <c r="H269" s="952"/>
      <c r="I269" s="907"/>
      <c r="J269" s="909"/>
    </row>
    <row r="270" spans="1:10" hidden="1" x14ac:dyDescent="0.25">
      <c r="A270" s="135"/>
      <c r="B270" s="904" t="s">
        <v>490</v>
      </c>
      <c r="C270" s="905"/>
      <c r="D270" s="905"/>
      <c r="E270" s="906"/>
      <c r="F270" s="135">
        <v>250</v>
      </c>
      <c r="G270" s="937">
        <f>I270/F270</f>
        <v>0</v>
      </c>
      <c r="H270" s="952"/>
      <c r="I270" s="907"/>
      <c r="J270" s="909"/>
    </row>
    <row r="271" spans="1:10" hidden="1" x14ac:dyDescent="0.25">
      <c r="A271" s="135">
        <v>5</v>
      </c>
      <c r="B271" s="904" t="s">
        <v>491</v>
      </c>
      <c r="C271" s="905"/>
      <c r="D271" s="905"/>
      <c r="E271" s="906"/>
      <c r="F271" s="135">
        <v>328</v>
      </c>
      <c r="G271" s="937">
        <f>I271/F271</f>
        <v>0</v>
      </c>
      <c r="H271" s="952"/>
      <c r="I271" s="907"/>
      <c r="J271" s="909"/>
    </row>
    <row r="272" spans="1:10" hidden="1" x14ac:dyDescent="0.25">
      <c r="A272" s="135">
        <v>3</v>
      </c>
      <c r="B272" s="904" t="s">
        <v>490</v>
      </c>
      <c r="C272" s="905"/>
      <c r="D272" s="905"/>
      <c r="E272" s="906"/>
      <c r="F272" s="135">
        <v>656</v>
      </c>
      <c r="G272" s="937">
        <f>I272/F272</f>
        <v>0</v>
      </c>
      <c r="H272" s="952"/>
      <c r="I272" s="907"/>
      <c r="J272" s="909"/>
    </row>
    <row r="273" spans="1:10" ht="18" customHeight="1" x14ac:dyDescent="0.25">
      <c r="A273" s="135">
        <v>1</v>
      </c>
      <c r="B273" s="904" t="s">
        <v>610</v>
      </c>
      <c r="C273" s="905"/>
      <c r="D273" s="905"/>
      <c r="E273" s="906"/>
      <c r="F273" s="135"/>
      <c r="G273" s="174"/>
      <c r="H273" s="175"/>
      <c r="I273" s="907">
        <v>93763.1</v>
      </c>
      <c r="J273" s="909"/>
    </row>
    <row r="274" spans="1:10" x14ac:dyDescent="0.25">
      <c r="A274" s="135"/>
      <c r="B274" s="171"/>
      <c r="C274" s="172"/>
      <c r="D274" s="172"/>
      <c r="E274" s="173"/>
      <c r="F274" s="135"/>
      <c r="G274" s="174"/>
      <c r="H274" s="175"/>
      <c r="I274" s="907"/>
      <c r="J274" s="1007"/>
    </row>
    <row r="275" spans="1:10" x14ac:dyDescent="0.25">
      <c r="A275" s="135"/>
      <c r="B275" s="986" t="s">
        <v>414</v>
      </c>
      <c r="C275" s="987"/>
      <c r="D275" s="987"/>
      <c r="E275" s="991"/>
      <c r="F275" s="135"/>
      <c r="G275" s="913" t="s">
        <v>415</v>
      </c>
      <c r="H275" s="914"/>
      <c r="I275" s="989">
        <f>I256+I259</f>
        <v>841673.6</v>
      </c>
      <c r="J275" s="990"/>
    </row>
    <row r="276" spans="1:10" x14ac:dyDescent="0.25">
      <c r="A276" s="140"/>
      <c r="B276" s="143"/>
      <c r="C276" s="143"/>
      <c r="D276" s="143"/>
      <c r="E276" s="140"/>
      <c r="F276" s="140"/>
      <c r="G276" s="140"/>
      <c r="H276" s="140"/>
      <c r="I276" s="134"/>
      <c r="J276" s="134"/>
    </row>
    <row r="277" spans="1:10" x14ac:dyDescent="0.25">
      <c r="A277" s="965" t="s">
        <v>576</v>
      </c>
      <c r="B277" s="965"/>
      <c r="C277" s="965"/>
      <c r="D277" s="965"/>
      <c r="E277" s="965"/>
      <c r="F277" s="965"/>
      <c r="G277" s="965"/>
      <c r="H277" s="965"/>
      <c r="I277" s="965"/>
      <c r="J277" s="134"/>
    </row>
    <row r="278" spans="1:10" x14ac:dyDescent="0.25">
      <c r="A278" s="944" t="s">
        <v>575</v>
      </c>
      <c r="B278" s="944"/>
      <c r="C278" s="944"/>
      <c r="D278" s="944"/>
      <c r="E278" s="944"/>
      <c r="F278" s="944"/>
      <c r="G278" s="944"/>
      <c r="H278" s="944"/>
      <c r="I278" s="944"/>
      <c r="J278" s="944"/>
    </row>
    <row r="279" spans="1:10" hidden="1" x14ac:dyDescent="0.25">
      <c r="A279" s="1006" t="s">
        <v>494</v>
      </c>
      <c r="B279" s="1006"/>
      <c r="C279" s="1006"/>
      <c r="D279" s="1006"/>
      <c r="E279" s="1006"/>
      <c r="F279" s="1006"/>
      <c r="G279" s="1006"/>
      <c r="H279" s="1006"/>
      <c r="I279" s="1006"/>
      <c r="J279" s="1006"/>
    </row>
    <row r="280" spans="1:10" hidden="1" x14ac:dyDescent="0.25">
      <c r="A280" s="1003" t="s">
        <v>495</v>
      </c>
      <c r="B280" s="1003"/>
      <c r="C280" s="1003"/>
      <c r="D280" s="1003"/>
      <c r="E280" s="1003"/>
      <c r="F280" s="1003"/>
      <c r="G280" s="1003"/>
      <c r="H280" s="1003"/>
      <c r="I280" s="1003"/>
      <c r="J280" s="1003"/>
    </row>
    <row r="281" spans="1:10" hidden="1" x14ac:dyDescent="0.25">
      <c r="A281" s="169" t="s">
        <v>30</v>
      </c>
      <c r="B281" s="953" t="s">
        <v>31</v>
      </c>
      <c r="C281" s="1002"/>
      <c r="D281" s="1002"/>
      <c r="E281" s="1002"/>
      <c r="F281" s="974"/>
      <c r="G281" s="953" t="s">
        <v>64</v>
      </c>
      <c r="H281" s="974"/>
      <c r="I281" s="953" t="s">
        <v>471</v>
      </c>
      <c r="J281" s="974"/>
    </row>
    <row r="282" spans="1:10" hidden="1" x14ac:dyDescent="0.25">
      <c r="A282" s="169">
        <v>1</v>
      </c>
      <c r="B282" s="953">
        <v>2</v>
      </c>
      <c r="C282" s="1002"/>
      <c r="D282" s="1002"/>
      <c r="E282" s="1002"/>
      <c r="F282" s="974"/>
      <c r="G282" s="953">
        <v>3</v>
      </c>
      <c r="H282" s="974"/>
      <c r="I282" s="953">
        <v>4</v>
      </c>
      <c r="J282" s="974"/>
    </row>
    <row r="283" spans="1:10" hidden="1" x14ac:dyDescent="0.25">
      <c r="A283" s="169">
        <v>1</v>
      </c>
      <c r="B283" s="929" t="s">
        <v>496</v>
      </c>
      <c r="C283" s="930"/>
      <c r="D283" s="930"/>
      <c r="E283" s="930"/>
      <c r="F283" s="931"/>
      <c r="G283" s="953">
        <v>1</v>
      </c>
      <c r="H283" s="974"/>
      <c r="I283" s="935"/>
      <c r="J283" s="1001"/>
    </row>
    <row r="284" spans="1:10" hidden="1" x14ac:dyDescent="0.25">
      <c r="A284" s="169">
        <v>2</v>
      </c>
      <c r="B284" s="929" t="s">
        <v>497</v>
      </c>
      <c r="C284" s="930"/>
      <c r="D284" s="930"/>
      <c r="E284" s="930"/>
      <c r="F284" s="931"/>
      <c r="G284" s="953">
        <v>1</v>
      </c>
      <c r="H284" s="974"/>
      <c r="I284" s="935"/>
      <c r="J284" s="1001"/>
    </row>
    <row r="285" spans="1:10" hidden="1" x14ac:dyDescent="0.25">
      <c r="A285" s="176"/>
      <c r="B285" s="929" t="s">
        <v>498</v>
      </c>
      <c r="C285" s="930"/>
      <c r="D285" s="930"/>
      <c r="E285" s="930"/>
      <c r="F285" s="931"/>
      <c r="G285" s="953" t="s">
        <v>115</v>
      </c>
      <c r="H285" s="974"/>
      <c r="I285" s="935">
        <f>I283+I284</f>
        <v>0</v>
      </c>
      <c r="J285" s="1001"/>
    </row>
    <row r="286" spans="1:10" hidden="1" x14ac:dyDescent="0.25">
      <c r="A286" s="1003" t="s">
        <v>556</v>
      </c>
      <c r="B286" s="1003"/>
      <c r="C286" s="1003"/>
      <c r="D286" s="1003"/>
      <c r="E286" s="1003"/>
      <c r="F286" s="1003"/>
      <c r="G286" s="1003"/>
      <c r="H286" s="1003"/>
      <c r="I286" s="1003"/>
      <c r="J286" s="1003"/>
    </row>
    <row r="287" spans="1:10" x14ac:dyDescent="0.25">
      <c r="A287" s="996"/>
      <c r="B287" s="996"/>
      <c r="C287" s="996"/>
      <c r="D287" s="996"/>
      <c r="E287" s="996"/>
      <c r="F287" s="996"/>
      <c r="G287" s="996"/>
      <c r="H287" s="996"/>
      <c r="I287" s="996"/>
      <c r="J287" s="134"/>
    </row>
    <row r="288" spans="1:10" x14ac:dyDescent="0.25">
      <c r="A288" s="135" t="s">
        <v>410</v>
      </c>
      <c r="B288" s="913" t="s">
        <v>31</v>
      </c>
      <c r="C288" s="959"/>
      <c r="D288" s="959"/>
      <c r="E288" s="959"/>
      <c r="F288" s="914"/>
      <c r="G288" s="913" t="s">
        <v>64</v>
      </c>
      <c r="H288" s="914"/>
      <c r="I288" s="913" t="s">
        <v>471</v>
      </c>
      <c r="J288" s="914"/>
    </row>
    <row r="289" spans="1:12" x14ac:dyDescent="0.25">
      <c r="A289" s="135">
        <v>1</v>
      </c>
      <c r="B289" s="913">
        <v>2</v>
      </c>
      <c r="C289" s="959"/>
      <c r="D289" s="959"/>
      <c r="E289" s="959"/>
      <c r="F289" s="914"/>
      <c r="G289" s="913">
        <v>3</v>
      </c>
      <c r="H289" s="914"/>
      <c r="I289" s="913">
        <v>4</v>
      </c>
      <c r="J289" s="914"/>
    </row>
    <row r="290" spans="1:12" ht="27" customHeight="1" x14ac:dyDescent="0.25">
      <c r="A290" s="220">
        <v>1</v>
      </c>
      <c r="B290" s="929" t="s">
        <v>562</v>
      </c>
      <c r="C290" s="947"/>
      <c r="D290" s="947"/>
      <c r="E290" s="947"/>
      <c r="F290" s="948"/>
      <c r="G290" s="953"/>
      <c r="H290" s="954"/>
      <c r="I290" s="1004">
        <v>2238231.7400000002</v>
      </c>
      <c r="J290" s="1005"/>
    </row>
    <row r="291" spans="1:12" ht="27" customHeight="1" x14ac:dyDescent="0.25">
      <c r="A291" s="186">
        <v>2</v>
      </c>
      <c r="B291" s="929" t="s">
        <v>563</v>
      </c>
      <c r="C291" s="947"/>
      <c r="D291" s="947"/>
      <c r="E291" s="947"/>
      <c r="F291" s="948"/>
      <c r="G291" s="953"/>
      <c r="H291" s="954"/>
      <c r="I291" s="1004">
        <v>6868220.1500000004</v>
      </c>
      <c r="J291" s="1005"/>
    </row>
    <row r="292" spans="1:12" ht="27" customHeight="1" x14ac:dyDescent="0.25">
      <c r="A292" s="187">
        <v>3</v>
      </c>
      <c r="B292" s="929" t="s">
        <v>652</v>
      </c>
      <c r="C292" s="947"/>
      <c r="D292" s="947"/>
      <c r="E292" s="947"/>
      <c r="F292" s="948"/>
      <c r="G292" s="953"/>
      <c r="H292" s="954"/>
      <c r="I292" s="1004">
        <v>273498.71999999997</v>
      </c>
      <c r="J292" s="1005"/>
    </row>
    <row r="293" spans="1:12" ht="27" customHeight="1" x14ac:dyDescent="0.25">
      <c r="A293" s="169">
        <v>4</v>
      </c>
      <c r="B293" s="929" t="s">
        <v>653</v>
      </c>
      <c r="C293" s="947"/>
      <c r="D293" s="947"/>
      <c r="E293" s="947"/>
      <c r="F293" s="948"/>
      <c r="G293" s="953"/>
      <c r="H293" s="954"/>
      <c r="I293" s="945">
        <v>839256</v>
      </c>
      <c r="J293" s="946"/>
    </row>
    <row r="294" spans="1:12" hidden="1" x14ac:dyDescent="0.25">
      <c r="A294" s="169">
        <v>7</v>
      </c>
      <c r="B294" s="929" t="s">
        <v>499</v>
      </c>
      <c r="C294" s="930"/>
      <c r="D294" s="930"/>
      <c r="E294" s="930"/>
      <c r="F294" s="931"/>
      <c r="G294" s="953">
        <v>1</v>
      </c>
      <c r="H294" s="974"/>
      <c r="I294" s="945"/>
      <c r="J294" s="973"/>
    </row>
    <row r="295" spans="1:12" hidden="1" x14ac:dyDescent="0.25">
      <c r="A295" s="169">
        <v>8</v>
      </c>
      <c r="B295" s="929" t="s">
        <v>500</v>
      </c>
      <c r="C295" s="930"/>
      <c r="D295" s="930"/>
      <c r="E295" s="930"/>
      <c r="F295" s="931"/>
      <c r="G295" s="953">
        <v>2</v>
      </c>
      <c r="H295" s="974"/>
      <c r="I295" s="945"/>
      <c r="J295" s="973"/>
      <c r="L295" s="193" t="e">
        <f>#REF!+#REF!+#REF!</f>
        <v>#REF!</v>
      </c>
    </row>
    <row r="296" spans="1:12" ht="35.25" customHeight="1" x14ac:dyDescent="0.25">
      <c r="A296" s="251">
        <v>5</v>
      </c>
      <c r="B296" s="929" t="s">
        <v>574</v>
      </c>
      <c r="C296" s="947"/>
      <c r="D296" s="947"/>
      <c r="E296" s="947"/>
      <c r="F296" s="948"/>
      <c r="G296" s="248"/>
      <c r="H296" s="252"/>
      <c r="I296" s="977">
        <v>10846.02</v>
      </c>
      <c r="J296" s="978"/>
      <c r="L296" s="193"/>
    </row>
    <row r="297" spans="1:12" ht="28.5" customHeight="1" x14ac:dyDescent="0.25">
      <c r="A297" s="251">
        <v>6</v>
      </c>
      <c r="B297" s="929" t="s">
        <v>863</v>
      </c>
      <c r="C297" s="947"/>
      <c r="D297" s="947"/>
      <c r="E297" s="947"/>
      <c r="F297" s="948"/>
      <c r="G297" s="248"/>
      <c r="H297" s="252"/>
      <c r="I297" s="945">
        <v>88000</v>
      </c>
      <c r="J297" s="946"/>
      <c r="L297" s="193"/>
    </row>
    <row r="298" spans="1:12" ht="28.5" customHeight="1" x14ac:dyDescent="0.25">
      <c r="A298" s="251">
        <v>7</v>
      </c>
      <c r="B298" s="929"/>
      <c r="C298" s="947"/>
      <c r="D298" s="947"/>
      <c r="E298" s="947"/>
      <c r="F298" s="948"/>
      <c r="G298" s="248"/>
      <c r="H298" s="252"/>
      <c r="I298" s="945">
        <v>0</v>
      </c>
      <c r="J298" s="946"/>
      <c r="L298" s="193"/>
    </row>
    <row r="299" spans="1:12" x14ac:dyDescent="0.25">
      <c r="A299" s="177"/>
      <c r="B299" s="949" t="s">
        <v>414</v>
      </c>
      <c r="C299" s="949"/>
      <c r="D299" s="949"/>
      <c r="E299" s="949"/>
      <c r="F299" s="949"/>
      <c r="G299" s="924" t="s">
        <v>415</v>
      </c>
      <c r="H299" s="924"/>
      <c r="I299" s="925">
        <f>SUM(I290:J298)</f>
        <v>10318052.630000001</v>
      </c>
      <c r="J299" s="925"/>
      <c r="L299" s="193"/>
    </row>
    <row r="300" spans="1:12" x14ac:dyDescent="0.25">
      <c r="A300" s="178"/>
      <c r="B300" s="178"/>
      <c r="C300" s="178"/>
      <c r="D300" s="178"/>
      <c r="E300" s="178"/>
      <c r="F300" s="178"/>
      <c r="G300" s="179"/>
      <c r="H300" s="179"/>
      <c r="I300" s="180"/>
      <c r="J300" s="180"/>
    </row>
    <row r="301" spans="1:12" hidden="1" x14ac:dyDescent="0.25">
      <c r="A301" s="926" t="s">
        <v>501</v>
      </c>
      <c r="B301" s="927"/>
      <c r="C301" s="927"/>
      <c r="D301" s="927"/>
      <c r="E301" s="927"/>
      <c r="F301" s="927"/>
      <c r="G301" s="927"/>
      <c r="H301" s="927"/>
      <c r="I301" s="927"/>
      <c r="J301" s="927"/>
    </row>
    <row r="302" spans="1:12" hidden="1" x14ac:dyDescent="0.25">
      <c r="A302" s="135" t="s">
        <v>30</v>
      </c>
      <c r="B302" s="910" t="s">
        <v>31</v>
      </c>
      <c r="C302" s="928"/>
      <c r="D302" s="928"/>
      <c r="E302" s="928"/>
      <c r="F302" s="928"/>
      <c r="G302" s="910" t="s">
        <v>64</v>
      </c>
      <c r="H302" s="928"/>
      <c r="I302" s="910" t="s">
        <v>471</v>
      </c>
      <c r="J302" s="928"/>
    </row>
    <row r="303" spans="1:12" hidden="1" x14ac:dyDescent="0.25">
      <c r="A303" s="169">
        <v>1</v>
      </c>
      <c r="B303" s="929" t="s">
        <v>502</v>
      </c>
      <c r="C303" s="930"/>
      <c r="D303" s="930"/>
      <c r="E303" s="930"/>
      <c r="F303" s="931"/>
      <c r="G303" s="924">
        <v>1</v>
      </c>
      <c r="H303" s="932"/>
      <c r="I303" s="933"/>
      <c r="J303" s="934"/>
    </row>
    <row r="304" spans="1:12" hidden="1" x14ac:dyDescent="0.25">
      <c r="A304" s="181"/>
      <c r="B304" s="182"/>
      <c r="C304" s="182"/>
      <c r="D304" s="182"/>
      <c r="E304" s="182"/>
      <c r="F304" s="182"/>
      <c r="G304" s="182"/>
      <c r="H304" s="182"/>
      <c r="I304" s="182"/>
      <c r="J304" s="182"/>
    </row>
    <row r="305" spans="1:10" x14ac:dyDescent="0.25">
      <c r="A305" s="942" t="s">
        <v>577</v>
      </c>
      <c r="B305" s="943"/>
      <c r="C305" s="943"/>
      <c r="D305" s="943"/>
      <c r="E305" s="943"/>
      <c r="F305" s="943"/>
      <c r="G305" s="943"/>
      <c r="H305" s="943"/>
      <c r="I305" s="943"/>
      <c r="J305" s="943"/>
    </row>
    <row r="306" spans="1:10" x14ac:dyDescent="0.25">
      <c r="A306" s="944" t="s">
        <v>575</v>
      </c>
      <c r="B306" s="944"/>
      <c r="C306" s="944"/>
      <c r="D306" s="944"/>
      <c r="E306" s="944"/>
      <c r="F306" s="944"/>
      <c r="G306" s="944"/>
      <c r="H306" s="944"/>
      <c r="I306" s="944"/>
      <c r="J306" s="944"/>
    </row>
    <row r="307" spans="1:10" x14ac:dyDescent="0.25">
      <c r="A307" s="247" t="s">
        <v>410</v>
      </c>
      <c r="B307" s="910" t="s">
        <v>31</v>
      </c>
      <c r="C307" s="910"/>
      <c r="D307" s="910"/>
      <c r="E307" s="910" t="s">
        <v>468</v>
      </c>
      <c r="F307" s="910"/>
      <c r="G307" s="910" t="s">
        <v>469</v>
      </c>
      <c r="H307" s="910"/>
      <c r="I307" s="910" t="s">
        <v>470</v>
      </c>
      <c r="J307" s="910"/>
    </row>
    <row r="308" spans="1:10" x14ac:dyDescent="0.25">
      <c r="A308" s="247">
        <v>1</v>
      </c>
      <c r="B308" s="910">
        <v>2</v>
      </c>
      <c r="C308" s="910"/>
      <c r="D308" s="910"/>
      <c r="E308" s="910">
        <v>3</v>
      </c>
      <c r="F308" s="910"/>
      <c r="G308" s="910">
        <v>4</v>
      </c>
      <c r="H308" s="910"/>
      <c r="I308" s="910">
        <v>5</v>
      </c>
      <c r="J308" s="910"/>
    </row>
    <row r="309" spans="1:10" x14ac:dyDescent="0.25">
      <c r="A309" s="247">
        <v>1</v>
      </c>
      <c r="B309" s="966" t="s">
        <v>578</v>
      </c>
      <c r="C309" s="966"/>
      <c r="D309" s="966"/>
      <c r="E309" s="992"/>
      <c r="F309" s="993"/>
      <c r="G309" s="910">
        <v>1</v>
      </c>
      <c r="H309" s="910"/>
      <c r="I309" s="915">
        <v>0</v>
      </c>
      <c r="J309" s="916"/>
    </row>
    <row r="310" spans="1:10" x14ac:dyDescent="0.25">
      <c r="A310" s="247">
        <v>2</v>
      </c>
      <c r="B310" s="912" t="s">
        <v>579</v>
      </c>
      <c r="C310" s="912"/>
      <c r="D310" s="912"/>
      <c r="E310" s="992"/>
      <c r="F310" s="993"/>
      <c r="G310" s="910">
        <v>1</v>
      </c>
      <c r="H310" s="910"/>
      <c r="I310" s="915">
        <v>0</v>
      </c>
      <c r="J310" s="916"/>
    </row>
    <row r="311" spans="1:10" x14ac:dyDescent="0.25">
      <c r="A311" s="247"/>
      <c r="B311" s="910"/>
      <c r="C311" s="910"/>
      <c r="D311" s="910"/>
      <c r="E311" s="910" t="s">
        <v>115</v>
      </c>
      <c r="F311" s="910"/>
      <c r="G311" s="910" t="s">
        <v>415</v>
      </c>
      <c r="H311" s="910"/>
      <c r="I311" s="941">
        <f>SUM(I309:J310)</f>
        <v>0</v>
      </c>
      <c r="J311" s="941"/>
    </row>
    <row r="312" spans="1:10" x14ac:dyDescent="0.25">
      <c r="A312" s="253"/>
      <c r="B312" s="254"/>
      <c r="C312" s="254"/>
      <c r="D312" s="254"/>
      <c r="E312" s="254"/>
      <c r="F312" s="254"/>
      <c r="G312" s="254"/>
      <c r="H312" s="254"/>
      <c r="I312" s="254"/>
      <c r="J312" s="254"/>
    </row>
    <row r="313" spans="1:10" x14ac:dyDescent="0.25">
      <c r="A313" s="942" t="s">
        <v>613</v>
      </c>
      <c r="B313" s="943"/>
      <c r="C313" s="943"/>
      <c r="D313" s="943"/>
      <c r="E313" s="943"/>
      <c r="F313" s="943"/>
      <c r="G313" s="943"/>
      <c r="H313" s="943"/>
      <c r="I313" s="943"/>
      <c r="J313" s="943"/>
    </row>
    <row r="314" spans="1:10" x14ac:dyDescent="0.25">
      <c r="A314" s="944" t="s">
        <v>575</v>
      </c>
      <c r="B314" s="944"/>
      <c r="C314" s="944"/>
      <c r="D314" s="944"/>
      <c r="E314" s="944"/>
      <c r="F314" s="944"/>
      <c r="G314" s="944"/>
      <c r="H314" s="944"/>
      <c r="I314" s="944"/>
      <c r="J314" s="944"/>
    </row>
    <row r="315" spans="1:10" x14ac:dyDescent="0.25">
      <c r="A315" s="330" t="s">
        <v>410</v>
      </c>
      <c r="B315" s="910" t="s">
        <v>31</v>
      </c>
      <c r="C315" s="910"/>
      <c r="D315" s="910"/>
      <c r="E315" s="910" t="s">
        <v>468</v>
      </c>
      <c r="F315" s="910"/>
      <c r="G315" s="910" t="s">
        <v>469</v>
      </c>
      <c r="H315" s="910"/>
      <c r="I315" s="910" t="s">
        <v>470</v>
      </c>
      <c r="J315" s="910"/>
    </row>
    <row r="316" spans="1:10" x14ac:dyDescent="0.25">
      <c r="A316" s="330">
        <v>1</v>
      </c>
      <c r="B316" s="910">
        <v>2</v>
      </c>
      <c r="C316" s="910"/>
      <c r="D316" s="910"/>
      <c r="E316" s="910">
        <v>3</v>
      </c>
      <c r="F316" s="910"/>
      <c r="G316" s="910">
        <v>4</v>
      </c>
      <c r="H316" s="910"/>
      <c r="I316" s="910">
        <v>5</v>
      </c>
      <c r="J316" s="910"/>
    </row>
    <row r="317" spans="1:10" x14ac:dyDescent="0.25">
      <c r="A317" s="330">
        <v>1</v>
      </c>
      <c r="B317" s="966" t="s">
        <v>867</v>
      </c>
      <c r="C317" s="966"/>
      <c r="D317" s="966"/>
      <c r="E317" s="992"/>
      <c r="F317" s="993"/>
      <c r="G317" s="910"/>
      <c r="H317" s="910"/>
      <c r="I317" s="915">
        <v>520100</v>
      </c>
      <c r="J317" s="916"/>
    </row>
    <row r="318" spans="1:10" ht="15" customHeight="1" x14ac:dyDescent="0.25">
      <c r="A318" s="330">
        <v>2</v>
      </c>
      <c r="B318" s="966" t="s">
        <v>868</v>
      </c>
      <c r="C318" s="966"/>
      <c r="D318" s="966"/>
      <c r="E318" s="992"/>
      <c r="F318" s="993"/>
      <c r="G318" s="913"/>
      <c r="H318" s="914"/>
      <c r="I318" s="915">
        <v>29900</v>
      </c>
      <c r="J318" s="916"/>
    </row>
    <row r="319" spans="1:10" ht="15" customHeight="1" x14ac:dyDescent="0.25">
      <c r="A319" s="371">
        <v>3</v>
      </c>
      <c r="B319" s="904"/>
      <c r="C319" s="905"/>
      <c r="D319" s="906"/>
      <c r="E319" s="372"/>
      <c r="F319" s="373"/>
      <c r="G319" s="913"/>
      <c r="H319" s="914"/>
      <c r="I319" s="915"/>
      <c r="J319" s="916"/>
    </row>
    <row r="320" spans="1:10" x14ac:dyDescent="0.25">
      <c r="A320" s="330"/>
      <c r="B320" s="910"/>
      <c r="C320" s="910"/>
      <c r="D320" s="910"/>
      <c r="E320" s="910" t="s">
        <v>115</v>
      </c>
      <c r="F320" s="910"/>
      <c r="G320" s="910" t="s">
        <v>415</v>
      </c>
      <c r="H320" s="910"/>
      <c r="I320" s="941">
        <f>SUM(I317:J319)</f>
        <v>550000</v>
      </c>
      <c r="J320" s="941"/>
    </row>
    <row r="321" spans="1:10" x14ac:dyDescent="0.25">
      <c r="A321" s="332"/>
      <c r="B321" s="333"/>
      <c r="C321" s="333"/>
      <c r="D321" s="333"/>
      <c r="E321" s="333"/>
      <c r="F321" s="333"/>
      <c r="G321" s="333"/>
      <c r="H321" s="333"/>
      <c r="I321" s="333"/>
      <c r="J321" s="333"/>
    </row>
    <row r="322" spans="1:10" x14ac:dyDescent="0.25">
      <c r="A322" s="332"/>
      <c r="B322" s="333"/>
      <c r="C322" s="333"/>
      <c r="D322" s="333"/>
      <c r="E322" s="333"/>
      <c r="F322" s="333"/>
      <c r="G322" s="333"/>
      <c r="H322" s="333"/>
      <c r="I322" s="333"/>
      <c r="J322" s="333"/>
    </row>
    <row r="323" spans="1:10" ht="15" customHeight="1" x14ac:dyDescent="0.25">
      <c r="A323" s="942" t="s">
        <v>612</v>
      </c>
      <c r="B323" s="943"/>
      <c r="C323" s="943"/>
      <c r="D323" s="943"/>
      <c r="E323" s="943"/>
      <c r="F323" s="943"/>
      <c r="G323" s="943"/>
      <c r="H323" s="943"/>
      <c r="I323" s="943"/>
      <c r="J323" s="943"/>
    </row>
    <row r="324" spans="1:10" x14ac:dyDescent="0.25">
      <c r="A324" s="944" t="s">
        <v>575</v>
      </c>
      <c r="B324" s="944"/>
      <c r="C324" s="944"/>
      <c r="D324" s="944"/>
      <c r="E324" s="944"/>
      <c r="F324" s="944"/>
      <c r="G324" s="944"/>
      <c r="H324" s="944"/>
      <c r="I324" s="944"/>
      <c r="J324" s="944"/>
    </row>
    <row r="325" spans="1:10" ht="15" customHeight="1" x14ac:dyDescent="0.25">
      <c r="A325" s="247" t="s">
        <v>410</v>
      </c>
      <c r="B325" s="910" t="s">
        <v>31</v>
      </c>
      <c r="C325" s="910"/>
      <c r="D325" s="910"/>
      <c r="E325" s="910" t="s">
        <v>468</v>
      </c>
      <c r="F325" s="910"/>
      <c r="G325" s="910" t="s">
        <v>469</v>
      </c>
      <c r="H325" s="910"/>
      <c r="I325" s="910" t="s">
        <v>470</v>
      </c>
      <c r="J325" s="910"/>
    </row>
    <row r="326" spans="1:10" ht="30" customHeight="1" x14ac:dyDescent="0.25">
      <c r="A326" s="247">
        <v>1</v>
      </c>
      <c r="B326" s="910">
        <v>2</v>
      </c>
      <c r="C326" s="910"/>
      <c r="D326" s="910"/>
      <c r="E326" s="910">
        <v>3</v>
      </c>
      <c r="F326" s="910"/>
      <c r="G326" s="910">
        <v>4</v>
      </c>
      <c r="H326" s="910"/>
      <c r="I326" s="910">
        <v>5</v>
      </c>
      <c r="J326" s="910"/>
    </row>
    <row r="327" spans="1:10" x14ac:dyDescent="0.25">
      <c r="A327" s="247">
        <v>1</v>
      </c>
      <c r="B327" s="966" t="s">
        <v>654</v>
      </c>
      <c r="C327" s="966"/>
      <c r="D327" s="966"/>
      <c r="E327" s="992"/>
      <c r="F327" s="993"/>
      <c r="G327" s="910">
        <v>1</v>
      </c>
      <c r="H327" s="910"/>
      <c r="I327" s="915">
        <v>0</v>
      </c>
      <c r="J327" s="916"/>
    </row>
    <row r="328" spans="1:10" x14ac:dyDescent="0.25">
      <c r="A328" s="304">
        <v>2</v>
      </c>
      <c r="B328" s="904" t="s">
        <v>655</v>
      </c>
      <c r="C328" s="905"/>
      <c r="D328" s="906"/>
      <c r="E328" s="992"/>
      <c r="F328" s="993"/>
      <c r="G328" s="913">
        <v>1</v>
      </c>
      <c r="H328" s="914"/>
      <c r="I328" s="915">
        <v>10422.92</v>
      </c>
      <c r="J328" s="916"/>
    </row>
    <row r="329" spans="1:10" ht="15" customHeight="1" x14ac:dyDescent="0.25">
      <c r="A329" s="247"/>
      <c r="B329" s="910"/>
      <c r="C329" s="910"/>
      <c r="D329" s="910"/>
      <c r="E329" s="910" t="s">
        <v>115</v>
      </c>
      <c r="F329" s="910"/>
      <c r="G329" s="910" t="s">
        <v>415</v>
      </c>
      <c r="H329" s="910"/>
      <c r="I329" s="941">
        <f>SUM(I327:J328)</f>
        <v>10422.92</v>
      </c>
      <c r="J329" s="941"/>
    </row>
    <row r="330" spans="1:10" ht="15" customHeight="1" x14ac:dyDescent="0.25">
      <c r="A330" s="253"/>
      <c r="B330" s="254"/>
      <c r="C330" s="254"/>
      <c r="D330" s="254"/>
      <c r="E330" s="254"/>
      <c r="F330" s="254"/>
      <c r="G330" s="254"/>
      <c r="H330" s="254"/>
      <c r="I330" s="254"/>
      <c r="J330" s="254"/>
    </row>
    <row r="331" spans="1:10" ht="15" customHeight="1" x14ac:dyDescent="0.25">
      <c r="A331" s="942" t="s">
        <v>808</v>
      </c>
      <c r="B331" s="943"/>
      <c r="C331" s="943"/>
      <c r="D331" s="943"/>
      <c r="E331" s="943"/>
      <c r="F331" s="943"/>
      <c r="G331" s="943"/>
      <c r="H331" s="943"/>
      <c r="I331" s="943"/>
      <c r="J331" s="943"/>
    </row>
    <row r="332" spans="1:10" ht="15" customHeight="1" x14ac:dyDescent="0.25">
      <c r="A332" s="944" t="s">
        <v>809</v>
      </c>
      <c r="B332" s="944"/>
      <c r="C332" s="944"/>
      <c r="D332" s="944"/>
      <c r="E332" s="944"/>
      <c r="F332" s="944"/>
      <c r="G332" s="944"/>
      <c r="H332" s="944"/>
      <c r="I332" s="944"/>
      <c r="J332" s="944"/>
    </row>
    <row r="333" spans="1:10" ht="15" customHeight="1" x14ac:dyDescent="0.25">
      <c r="A333" s="247" t="s">
        <v>410</v>
      </c>
      <c r="B333" s="910" t="s">
        <v>31</v>
      </c>
      <c r="C333" s="910"/>
      <c r="D333" s="910"/>
      <c r="E333" s="910" t="s">
        <v>811</v>
      </c>
      <c r="F333" s="910"/>
      <c r="G333" s="910" t="s">
        <v>812</v>
      </c>
      <c r="H333" s="910"/>
      <c r="I333" s="910" t="s">
        <v>813</v>
      </c>
      <c r="J333" s="910"/>
    </row>
    <row r="334" spans="1:10" ht="15" customHeight="1" x14ac:dyDescent="0.25">
      <c r="A334" s="247">
        <v>1</v>
      </c>
      <c r="B334" s="910">
        <v>2</v>
      </c>
      <c r="C334" s="910"/>
      <c r="D334" s="910"/>
      <c r="E334" s="910">
        <v>3</v>
      </c>
      <c r="F334" s="910"/>
      <c r="G334" s="910">
        <v>4</v>
      </c>
      <c r="H334" s="910"/>
      <c r="I334" s="910">
        <v>5</v>
      </c>
      <c r="J334" s="910"/>
    </row>
    <row r="335" spans="1:10" x14ac:dyDescent="0.25">
      <c r="A335" s="247">
        <v>1</v>
      </c>
      <c r="B335" s="966" t="s">
        <v>810</v>
      </c>
      <c r="C335" s="966"/>
      <c r="D335" s="966"/>
      <c r="E335" s="967">
        <v>5</v>
      </c>
      <c r="F335" s="968"/>
      <c r="G335" s="910">
        <v>1</v>
      </c>
      <c r="H335" s="910"/>
      <c r="I335" s="915">
        <v>19800</v>
      </c>
      <c r="J335" s="916"/>
    </row>
    <row r="336" spans="1:10" ht="15" customHeight="1" x14ac:dyDescent="0.25">
      <c r="A336" s="247"/>
      <c r="B336" s="910"/>
      <c r="C336" s="910"/>
      <c r="D336" s="910"/>
      <c r="E336" s="910" t="s">
        <v>115</v>
      </c>
      <c r="F336" s="910"/>
      <c r="G336" s="910" t="s">
        <v>415</v>
      </c>
      <c r="H336" s="910"/>
      <c r="I336" s="941">
        <f>SUM(I335:J335)</f>
        <v>19800</v>
      </c>
      <c r="J336" s="941"/>
    </row>
    <row r="337" spans="1:10" ht="15" customHeight="1" x14ac:dyDescent="0.25">
      <c r="A337" s="253"/>
      <c r="B337" s="254"/>
      <c r="C337" s="254"/>
      <c r="D337" s="254"/>
      <c r="E337" s="254"/>
      <c r="F337" s="254"/>
      <c r="G337" s="254"/>
      <c r="H337" s="254"/>
      <c r="I337" s="254"/>
      <c r="J337" s="254"/>
    </row>
    <row r="338" spans="1:10" ht="15" customHeight="1" x14ac:dyDescent="0.25">
      <c r="A338" s="253"/>
      <c r="B338" s="254"/>
      <c r="C338" s="254"/>
      <c r="D338" s="254"/>
      <c r="E338" s="254"/>
      <c r="F338" s="254"/>
      <c r="G338" s="254"/>
      <c r="H338" s="254"/>
      <c r="I338" s="254"/>
      <c r="J338" s="254"/>
    </row>
    <row r="339" spans="1:10" x14ac:dyDescent="0.25">
      <c r="A339" s="253"/>
      <c r="B339" s="254"/>
      <c r="C339" s="254"/>
      <c r="D339" s="254"/>
      <c r="E339" s="254"/>
      <c r="F339" s="254"/>
      <c r="G339" s="254"/>
      <c r="H339" s="254"/>
      <c r="I339" s="254"/>
      <c r="J339" s="254"/>
    </row>
    <row r="340" spans="1:10" ht="15" customHeight="1" x14ac:dyDescent="0.25">
      <c r="A340" s="253"/>
      <c r="B340" s="254"/>
      <c r="C340" s="254"/>
      <c r="D340" s="254"/>
      <c r="E340" s="254"/>
      <c r="F340" s="254"/>
      <c r="G340" s="254"/>
      <c r="H340" s="254"/>
      <c r="I340" s="254"/>
      <c r="J340" s="254"/>
    </row>
    <row r="341" spans="1:10" x14ac:dyDescent="0.25">
      <c r="A341" s="965" t="s">
        <v>503</v>
      </c>
      <c r="B341" s="965"/>
      <c r="C341" s="965"/>
      <c r="D341" s="965"/>
      <c r="E341" s="965"/>
      <c r="F341" s="965"/>
      <c r="G341" s="965"/>
      <c r="H341" s="965"/>
      <c r="I341" s="965"/>
      <c r="J341" s="134"/>
    </row>
    <row r="342" spans="1:10" ht="15" customHeight="1" x14ac:dyDescent="0.25">
      <c r="A342" s="956" t="s">
        <v>493</v>
      </c>
      <c r="B342" s="956"/>
      <c r="C342" s="956"/>
      <c r="D342" s="956"/>
      <c r="E342" s="956"/>
      <c r="F342" s="956"/>
      <c r="G342" s="956"/>
      <c r="H342" s="956"/>
      <c r="I342" s="956"/>
      <c r="J342" s="134"/>
    </row>
    <row r="343" spans="1:10" ht="15" customHeight="1" x14ac:dyDescent="0.25">
      <c r="A343" s="944" t="s">
        <v>504</v>
      </c>
      <c r="B343" s="944"/>
      <c r="C343" s="944"/>
      <c r="D343" s="944"/>
      <c r="E343" s="944"/>
      <c r="F343" s="944"/>
      <c r="G343" s="944"/>
      <c r="H343" s="944"/>
      <c r="I343" s="944"/>
      <c r="J343" s="944"/>
    </row>
    <row r="344" spans="1:10" ht="15" customHeight="1" x14ac:dyDescent="0.25">
      <c r="A344" s="242"/>
      <c r="B344" s="242"/>
      <c r="C344" s="242"/>
      <c r="D344" s="242"/>
      <c r="E344" s="242"/>
      <c r="F344" s="242"/>
      <c r="G344" s="242"/>
      <c r="H344" s="242"/>
      <c r="I344" s="241"/>
      <c r="J344" s="241"/>
    </row>
    <row r="345" spans="1:10" ht="15" hidden="1" customHeight="1" x14ac:dyDescent="0.25">
      <c r="A345" s="942" t="s">
        <v>505</v>
      </c>
      <c r="B345" s="942"/>
      <c r="C345" s="942"/>
      <c r="D345" s="942"/>
      <c r="E345" s="942"/>
      <c r="F345" s="942"/>
      <c r="G345" s="942"/>
      <c r="H345" s="942"/>
      <c r="I345" s="942"/>
      <c r="J345" s="134"/>
    </row>
    <row r="346" spans="1:10" ht="15" hidden="1" customHeight="1" x14ac:dyDescent="0.25">
      <c r="A346" s="134"/>
      <c r="B346" s="134"/>
      <c r="C346" s="134"/>
      <c r="D346" s="134"/>
      <c r="E346" s="134"/>
      <c r="F346" s="134"/>
      <c r="G346" s="134"/>
      <c r="H346" s="134"/>
      <c r="I346" s="134"/>
      <c r="J346" s="134"/>
    </row>
    <row r="347" spans="1:10" ht="60" hidden="1" customHeight="1" x14ac:dyDescent="0.25">
      <c r="A347" s="247" t="s">
        <v>410</v>
      </c>
      <c r="B347" s="913" t="s">
        <v>31</v>
      </c>
      <c r="C347" s="959"/>
      <c r="D347" s="914"/>
      <c r="E347" s="247" t="s">
        <v>456</v>
      </c>
      <c r="F347" s="247" t="s">
        <v>457</v>
      </c>
      <c r="G347" s="247" t="s">
        <v>458</v>
      </c>
      <c r="H347" s="913" t="s">
        <v>426</v>
      </c>
      <c r="I347" s="959"/>
      <c r="J347" s="914"/>
    </row>
    <row r="348" spans="1:10" ht="15" hidden="1" customHeight="1" x14ac:dyDescent="0.25">
      <c r="A348" s="247">
        <v>1</v>
      </c>
      <c r="B348" s="913">
        <v>2</v>
      </c>
      <c r="C348" s="959"/>
      <c r="D348" s="914"/>
      <c r="E348" s="247">
        <v>3</v>
      </c>
      <c r="F348" s="247">
        <v>4</v>
      </c>
      <c r="G348" s="247">
        <v>5</v>
      </c>
      <c r="H348" s="913">
        <v>6</v>
      </c>
      <c r="I348" s="959"/>
      <c r="J348" s="914"/>
    </row>
    <row r="349" spans="1:10" ht="15" hidden="1" customHeight="1" x14ac:dyDescent="0.25">
      <c r="A349" s="247">
        <v>1</v>
      </c>
      <c r="B349" s="904" t="s">
        <v>506</v>
      </c>
      <c r="C349" s="905"/>
      <c r="D349" s="906"/>
      <c r="E349" s="255">
        <v>1</v>
      </c>
      <c r="F349" s="255">
        <v>12</v>
      </c>
      <c r="G349" s="243">
        <v>500</v>
      </c>
      <c r="H349" s="907"/>
      <c r="I349" s="908"/>
      <c r="J349" s="909"/>
    </row>
    <row r="350" spans="1:10" ht="15" hidden="1" customHeight="1" x14ac:dyDescent="0.25">
      <c r="A350" s="247"/>
      <c r="B350" s="913" t="s">
        <v>414</v>
      </c>
      <c r="C350" s="959"/>
      <c r="D350" s="914"/>
      <c r="E350" s="247" t="s">
        <v>415</v>
      </c>
      <c r="F350" s="247" t="s">
        <v>415</v>
      </c>
      <c r="G350" s="247" t="s">
        <v>415</v>
      </c>
      <c r="H350" s="907">
        <f>H349</f>
        <v>0</v>
      </c>
      <c r="I350" s="908"/>
      <c r="J350" s="909"/>
    </row>
    <row r="351" spans="1:10" ht="15" customHeight="1" x14ac:dyDescent="0.25">
      <c r="A351" s="969" t="s">
        <v>584</v>
      </c>
      <c r="B351" s="969"/>
      <c r="C351" s="969"/>
      <c r="D351" s="969"/>
      <c r="E351" s="969"/>
      <c r="F351" s="969"/>
      <c r="G351" s="969"/>
      <c r="H351" s="969"/>
      <c r="I351" s="969"/>
      <c r="J351" s="134"/>
    </row>
    <row r="352" spans="1:10" ht="15" customHeight="1" x14ac:dyDescent="0.25">
      <c r="A352" s="134"/>
      <c r="B352" s="134"/>
      <c r="C352" s="134"/>
      <c r="D352" s="134"/>
      <c r="E352" s="134"/>
      <c r="F352" s="134"/>
      <c r="G352" s="134"/>
      <c r="H352" s="134"/>
      <c r="I352" s="134"/>
      <c r="J352" s="134"/>
    </row>
    <row r="353" spans="1:10" ht="69.75" customHeight="1" x14ac:dyDescent="0.25">
      <c r="A353" s="247" t="s">
        <v>410</v>
      </c>
      <c r="B353" s="910" t="s">
        <v>31</v>
      </c>
      <c r="C353" s="910"/>
      <c r="D353" s="910"/>
      <c r="E353" s="247" t="s">
        <v>456</v>
      </c>
      <c r="F353" s="247" t="s">
        <v>457</v>
      </c>
      <c r="G353" s="247" t="s">
        <v>458</v>
      </c>
      <c r="H353" s="910" t="s">
        <v>426</v>
      </c>
      <c r="I353" s="910"/>
      <c r="J353" s="910"/>
    </row>
    <row r="354" spans="1:10" ht="15" customHeight="1" x14ac:dyDescent="0.25">
      <c r="A354" s="247">
        <v>1</v>
      </c>
      <c r="B354" s="910">
        <v>2</v>
      </c>
      <c r="C354" s="910"/>
      <c r="D354" s="910"/>
      <c r="E354" s="247">
        <v>3</v>
      </c>
      <c r="F354" s="247">
        <v>4</v>
      </c>
      <c r="G354" s="247">
        <v>5</v>
      </c>
      <c r="H354" s="910">
        <v>6</v>
      </c>
      <c r="I354" s="910"/>
      <c r="J354" s="910"/>
    </row>
    <row r="355" spans="1:10" ht="15" customHeight="1" x14ac:dyDescent="0.25">
      <c r="A355" s="247">
        <v>1</v>
      </c>
      <c r="B355" s="904" t="s">
        <v>585</v>
      </c>
      <c r="C355" s="905"/>
      <c r="D355" s="906"/>
      <c r="E355" s="247">
        <v>1</v>
      </c>
      <c r="F355" s="247">
        <v>4</v>
      </c>
      <c r="G355" s="255">
        <f>H355/F355</f>
        <v>8077.87</v>
      </c>
      <c r="H355" s="937">
        <v>32311.49</v>
      </c>
      <c r="I355" s="972"/>
      <c r="J355" s="952"/>
    </row>
    <row r="356" spans="1:10" ht="15" customHeight="1" x14ac:dyDescent="0.25">
      <c r="A356" s="461">
        <v>2</v>
      </c>
      <c r="B356" s="458" t="s">
        <v>830</v>
      </c>
      <c r="C356" s="459"/>
      <c r="D356" s="460"/>
      <c r="E356" s="461"/>
      <c r="F356" s="461"/>
      <c r="G356" s="255"/>
      <c r="H356" s="937">
        <v>13953.69</v>
      </c>
      <c r="I356" s="972"/>
      <c r="J356" s="952"/>
    </row>
    <row r="357" spans="1:10" ht="15" customHeight="1" x14ac:dyDescent="0.25">
      <c r="A357" s="247"/>
      <c r="B357" s="910" t="s">
        <v>414</v>
      </c>
      <c r="C357" s="910"/>
      <c r="D357" s="910"/>
      <c r="E357" s="247" t="s">
        <v>415</v>
      </c>
      <c r="F357" s="247" t="s">
        <v>415</v>
      </c>
      <c r="G357" s="247" t="s">
        <v>415</v>
      </c>
      <c r="H357" s="955">
        <f>SUM(H355:J356)</f>
        <v>46265.18</v>
      </c>
      <c r="I357" s="955"/>
      <c r="J357" s="955"/>
    </row>
    <row r="358" spans="1:10" ht="15" customHeight="1" x14ac:dyDescent="0.25">
      <c r="A358" s="969" t="s">
        <v>711</v>
      </c>
      <c r="B358" s="969"/>
      <c r="C358" s="969"/>
      <c r="D358" s="969"/>
      <c r="E358" s="969"/>
      <c r="F358" s="969"/>
      <c r="G358" s="969"/>
      <c r="H358" s="969"/>
      <c r="I358" s="969"/>
      <c r="J358" s="134"/>
    </row>
    <row r="359" spans="1:10" ht="15" customHeight="1" x14ac:dyDescent="0.25">
      <c r="A359" s="134"/>
      <c r="B359" s="134"/>
      <c r="C359" s="134"/>
      <c r="D359" s="134"/>
      <c r="E359" s="134"/>
      <c r="F359" s="134"/>
      <c r="G359" s="134"/>
      <c r="H359" s="134"/>
      <c r="I359" s="134"/>
      <c r="J359" s="134"/>
    </row>
    <row r="360" spans="1:10" ht="69.75" customHeight="1" x14ac:dyDescent="0.25">
      <c r="A360" s="422" t="s">
        <v>410</v>
      </c>
      <c r="B360" s="910" t="s">
        <v>31</v>
      </c>
      <c r="C360" s="910"/>
      <c r="D360" s="910"/>
      <c r="E360" s="422" t="s">
        <v>713</v>
      </c>
      <c r="F360" s="422" t="s">
        <v>714</v>
      </c>
      <c r="G360" s="422" t="s">
        <v>458</v>
      </c>
      <c r="H360" s="910" t="s">
        <v>426</v>
      </c>
      <c r="I360" s="910"/>
      <c r="J360" s="910"/>
    </row>
    <row r="361" spans="1:10" ht="15" customHeight="1" x14ac:dyDescent="0.25">
      <c r="A361" s="422">
        <v>1</v>
      </c>
      <c r="B361" s="910">
        <v>2</v>
      </c>
      <c r="C361" s="910"/>
      <c r="D361" s="910"/>
      <c r="E361" s="422">
        <v>3</v>
      </c>
      <c r="F361" s="422">
        <v>4</v>
      </c>
      <c r="G361" s="422">
        <v>5</v>
      </c>
      <c r="H361" s="910">
        <v>6</v>
      </c>
      <c r="I361" s="910"/>
      <c r="J361" s="910"/>
    </row>
    <row r="362" spans="1:10" ht="15" customHeight="1" x14ac:dyDescent="0.25">
      <c r="A362" s="422">
        <v>1</v>
      </c>
      <c r="B362" s="904" t="s">
        <v>712</v>
      </c>
      <c r="C362" s="905"/>
      <c r="D362" s="906"/>
      <c r="E362" s="422">
        <v>4</v>
      </c>
      <c r="F362" s="422">
        <v>4</v>
      </c>
      <c r="G362" s="255">
        <v>20000</v>
      </c>
      <c r="H362" s="937">
        <f>F362*G362</f>
        <v>80000</v>
      </c>
      <c r="I362" s="972"/>
      <c r="J362" s="952"/>
    </row>
    <row r="363" spans="1:10" ht="15" customHeight="1" x14ac:dyDescent="0.25">
      <c r="A363" s="422"/>
      <c r="B363" s="910" t="s">
        <v>414</v>
      </c>
      <c r="C363" s="910"/>
      <c r="D363" s="910"/>
      <c r="E363" s="422" t="s">
        <v>415</v>
      </c>
      <c r="F363" s="422" t="s">
        <v>415</v>
      </c>
      <c r="G363" s="422" t="s">
        <v>415</v>
      </c>
      <c r="H363" s="955">
        <f>SUM(H362:J362)</f>
        <v>80000</v>
      </c>
      <c r="I363" s="955"/>
      <c r="J363" s="955"/>
    </row>
    <row r="364" spans="1:10" ht="15" customHeight="1" x14ac:dyDescent="0.25">
      <c r="A364" s="242"/>
      <c r="B364" s="242"/>
      <c r="C364" s="242"/>
      <c r="D364" s="242"/>
      <c r="E364" s="242"/>
      <c r="F364" s="242"/>
      <c r="G364" s="242"/>
      <c r="H364" s="241"/>
      <c r="I364" s="241"/>
      <c r="J364" s="241"/>
    </row>
    <row r="365" spans="1:10" x14ac:dyDescent="0.25">
      <c r="A365" s="979" t="s">
        <v>586</v>
      </c>
      <c r="B365" s="979"/>
      <c r="C365" s="979"/>
      <c r="D365" s="979"/>
      <c r="E365" s="979"/>
      <c r="F365" s="979"/>
      <c r="G365" s="979"/>
      <c r="H365" s="979"/>
      <c r="I365" s="979"/>
      <c r="J365" s="146"/>
    </row>
    <row r="366" spans="1:10" x14ac:dyDescent="0.25">
      <c r="A366" s="980"/>
      <c r="B366" s="980"/>
      <c r="C366" s="980"/>
      <c r="D366" s="980"/>
      <c r="E366" s="980"/>
      <c r="F366" s="980"/>
      <c r="G366" s="980"/>
      <c r="H366" s="980"/>
      <c r="I366" s="980"/>
      <c r="J366" s="134"/>
    </row>
    <row r="367" spans="1:10" ht="30" x14ac:dyDescent="0.25">
      <c r="A367" s="135" t="s">
        <v>410</v>
      </c>
      <c r="B367" s="913" t="s">
        <v>2</v>
      </c>
      <c r="C367" s="914"/>
      <c r="D367" s="913" t="s">
        <v>565</v>
      </c>
      <c r="E367" s="914"/>
      <c r="F367" s="913" t="s">
        <v>463</v>
      </c>
      <c r="G367" s="914"/>
      <c r="H367" s="135" t="s">
        <v>464</v>
      </c>
      <c r="I367" s="913" t="s">
        <v>465</v>
      </c>
      <c r="J367" s="914"/>
    </row>
    <row r="368" spans="1:10" x14ac:dyDescent="0.25">
      <c r="A368" s="135">
        <v>1</v>
      </c>
      <c r="B368" s="913">
        <v>2</v>
      </c>
      <c r="C368" s="914"/>
      <c r="D368" s="913">
        <v>3</v>
      </c>
      <c r="E368" s="914"/>
      <c r="F368" s="913">
        <v>4</v>
      </c>
      <c r="G368" s="914"/>
      <c r="H368" s="135">
        <v>5</v>
      </c>
      <c r="I368" s="913">
        <v>6</v>
      </c>
      <c r="J368" s="914"/>
    </row>
    <row r="369" spans="1:12" ht="29.25" customHeight="1" x14ac:dyDescent="0.25">
      <c r="A369" s="135">
        <v>1</v>
      </c>
      <c r="B369" s="904" t="s">
        <v>791</v>
      </c>
      <c r="C369" s="906"/>
      <c r="D369" s="970">
        <v>247</v>
      </c>
      <c r="E369" s="971"/>
      <c r="F369" s="937"/>
      <c r="G369" s="952"/>
      <c r="H369" s="135"/>
      <c r="I369" s="922"/>
      <c r="J369" s="923"/>
    </row>
    <row r="370" spans="1:12" ht="35.25" customHeight="1" x14ac:dyDescent="0.25">
      <c r="A370" s="135">
        <v>2</v>
      </c>
      <c r="B370" s="904" t="s">
        <v>792</v>
      </c>
      <c r="C370" s="906"/>
      <c r="D370" s="970">
        <v>247</v>
      </c>
      <c r="E370" s="971"/>
      <c r="F370" s="937"/>
      <c r="G370" s="952"/>
      <c r="H370" s="135"/>
      <c r="I370" s="922"/>
      <c r="J370" s="923"/>
      <c r="K370" t="s">
        <v>718</v>
      </c>
      <c r="L370" s="193">
        <f>I372+I373+I376+I377</f>
        <v>0</v>
      </c>
    </row>
    <row r="371" spans="1:12" ht="35.25" customHeight="1" x14ac:dyDescent="0.25">
      <c r="A371" s="445">
        <v>2</v>
      </c>
      <c r="B371" s="904" t="s">
        <v>793</v>
      </c>
      <c r="C371" s="906"/>
      <c r="D371" s="970">
        <v>247</v>
      </c>
      <c r="E371" s="971"/>
      <c r="F371" s="937"/>
      <c r="G371" s="952"/>
      <c r="H371" s="445"/>
      <c r="I371" s="922"/>
      <c r="J371" s="923"/>
      <c r="K371" t="s">
        <v>718</v>
      </c>
      <c r="L371" s="193"/>
    </row>
    <row r="372" spans="1:12" ht="33" customHeight="1" x14ac:dyDescent="0.25">
      <c r="A372" s="184">
        <v>3</v>
      </c>
      <c r="B372" s="904" t="s">
        <v>794</v>
      </c>
      <c r="C372" s="906"/>
      <c r="D372" s="970">
        <v>247</v>
      </c>
      <c r="E372" s="971"/>
      <c r="F372" s="937"/>
      <c r="G372" s="952"/>
      <c r="H372" s="184"/>
      <c r="I372" s="922"/>
      <c r="J372" s="923"/>
      <c r="K372" t="s">
        <v>719</v>
      </c>
      <c r="L372" s="193">
        <f>I374</f>
        <v>0</v>
      </c>
    </row>
    <row r="373" spans="1:12" ht="30.75" customHeight="1" x14ac:dyDescent="0.25">
      <c r="A373" s="135">
        <v>4</v>
      </c>
      <c r="B373" s="904" t="s">
        <v>795</v>
      </c>
      <c r="C373" s="906"/>
      <c r="D373" s="970">
        <v>247</v>
      </c>
      <c r="E373" s="971"/>
      <c r="F373" s="937"/>
      <c r="G373" s="952"/>
      <c r="H373" s="135"/>
      <c r="I373" s="922"/>
      <c r="J373" s="923"/>
      <c r="K373" t="s">
        <v>716</v>
      </c>
      <c r="L373" s="193">
        <f>I369+I370+I375+I371</f>
        <v>0</v>
      </c>
    </row>
    <row r="374" spans="1:12" ht="21.75" customHeight="1" x14ac:dyDescent="0.25">
      <c r="A374" s="184">
        <v>5</v>
      </c>
      <c r="B374" s="904" t="s">
        <v>589</v>
      </c>
      <c r="C374" s="906"/>
      <c r="D374" s="913">
        <v>244</v>
      </c>
      <c r="E374" s="914"/>
      <c r="F374" s="913"/>
      <c r="G374" s="914"/>
      <c r="H374" s="184"/>
      <c r="I374" s="922"/>
      <c r="J374" s="923"/>
      <c r="K374" t="s">
        <v>717</v>
      </c>
    </row>
    <row r="375" spans="1:12" ht="30.75" customHeight="1" x14ac:dyDescent="0.25">
      <c r="A375" s="224">
        <v>6</v>
      </c>
      <c r="B375" s="904" t="s">
        <v>756</v>
      </c>
      <c r="C375" s="906"/>
      <c r="D375" s="913">
        <v>247</v>
      </c>
      <c r="E375" s="914"/>
      <c r="F375" s="913"/>
      <c r="G375" s="914"/>
      <c r="H375" s="224"/>
      <c r="I375" s="922"/>
      <c r="J375" s="923"/>
    </row>
    <row r="376" spans="1:12" ht="30.75" customHeight="1" x14ac:dyDescent="0.25">
      <c r="A376" s="422">
        <v>7</v>
      </c>
      <c r="B376" s="904" t="s">
        <v>590</v>
      </c>
      <c r="C376" s="906"/>
      <c r="D376" s="913">
        <v>247</v>
      </c>
      <c r="E376" s="914"/>
      <c r="F376" s="913"/>
      <c r="G376" s="914"/>
      <c r="H376" s="422"/>
      <c r="I376" s="922"/>
      <c r="J376" s="923"/>
    </row>
    <row r="377" spans="1:12" ht="30.75" customHeight="1" x14ac:dyDescent="0.25">
      <c r="A377" s="445">
        <v>8</v>
      </c>
      <c r="B377" s="446" t="s">
        <v>796</v>
      </c>
      <c r="C377" s="447"/>
      <c r="D377" s="913">
        <v>247</v>
      </c>
      <c r="E377" s="914"/>
      <c r="F377" s="443"/>
      <c r="G377" s="444"/>
      <c r="H377" s="445"/>
      <c r="I377" s="922"/>
      <c r="J377" s="923"/>
    </row>
    <row r="378" spans="1:12" x14ac:dyDescent="0.25">
      <c r="A378" s="135"/>
      <c r="B378" s="910" t="s">
        <v>414</v>
      </c>
      <c r="C378" s="910"/>
      <c r="D378" s="910" t="s">
        <v>415</v>
      </c>
      <c r="E378" s="910"/>
      <c r="F378" s="913" t="s">
        <v>415</v>
      </c>
      <c r="G378" s="914"/>
      <c r="H378" s="135" t="s">
        <v>415</v>
      </c>
      <c r="I378" s="941">
        <f>SUM(I369:J377)</f>
        <v>0</v>
      </c>
      <c r="J378" s="941"/>
      <c r="L378" s="193"/>
    </row>
    <row r="379" spans="1:12" x14ac:dyDescent="0.25">
      <c r="A379" s="134"/>
      <c r="B379" s="134"/>
      <c r="C379" s="134"/>
      <c r="D379" s="134"/>
      <c r="E379" s="134"/>
      <c r="F379" s="134"/>
      <c r="G379" s="134"/>
      <c r="H379" s="134"/>
      <c r="I379" s="134"/>
      <c r="J379" s="134"/>
    </row>
    <row r="380" spans="1:12" x14ac:dyDescent="0.25">
      <c r="A380" s="975" t="s">
        <v>507</v>
      </c>
      <c r="B380" s="976"/>
      <c r="C380" s="976"/>
      <c r="D380" s="976"/>
      <c r="E380" s="976"/>
      <c r="F380" s="976"/>
      <c r="G380" s="976"/>
      <c r="H380" s="976"/>
      <c r="I380" s="976"/>
      <c r="J380" s="976"/>
    </row>
    <row r="381" spans="1:12" x14ac:dyDescent="0.25">
      <c r="A381" s="168" t="s">
        <v>467</v>
      </c>
      <c r="B381" s="168"/>
      <c r="C381" s="168"/>
      <c r="D381" s="168"/>
      <c r="E381" s="168"/>
      <c r="F381" s="168"/>
      <c r="G381" s="168"/>
      <c r="H381" s="168"/>
      <c r="I381" s="168"/>
      <c r="J381" s="134"/>
    </row>
    <row r="382" spans="1:12" x14ac:dyDescent="0.25">
      <c r="A382" s="135" t="s">
        <v>410</v>
      </c>
      <c r="B382" s="910" t="s">
        <v>31</v>
      </c>
      <c r="C382" s="910"/>
      <c r="D382" s="910"/>
      <c r="E382" s="910" t="s">
        <v>468</v>
      </c>
      <c r="F382" s="910"/>
      <c r="G382" s="910" t="s">
        <v>469</v>
      </c>
      <c r="H382" s="910"/>
      <c r="I382" s="910" t="s">
        <v>470</v>
      </c>
      <c r="J382" s="910"/>
    </row>
    <row r="383" spans="1:12" x14ac:dyDescent="0.25">
      <c r="A383" s="135">
        <v>1</v>
      </c>
      <c r="B383" s="910">
        <v>2</v>
      </c>
      <c r="C383" s="910"/>
      <c r="D383" s="910"/>
      <c r="E383" s="910">
        <v>3</v>
      </c>
      <c r="F383" s="910"/>
      <c r="G383" s="910">
        <v>4</v>
      </c>
      <c r="H383" s="910"/>
      <c r="I383" s="910">
        <v>5</v>
      </c>
      <c r="J383" s="910"/>
    </row>
    <row r="384" spans="1:12" ht="18.75" customHeight="1" x14ac:dyDescent="0.25">
      <c r="A384" s="135">
        <v>1</v>
      </c>
      <c r="B384" s="912" t="s">
        <v>833</v>
      </c>
      <c r="C384" s="912"/>
      <c r="D384" s="912"/>
      <c r="E384" s="999"/>
      <c r="F384" s="1000"/>
      <c r="G384" s="924">
        <v>1</v>
      </c>
      <c r="H384" s="924"/>
      <c r="I384" s="945">
        <v>176027.12</v>
      </c>
      <c r="J384" s="946"/>
    </row>
    <row r="385" spans="1:12" hidden="1" x14ac:dyDescent="0.25">
      <c r="A385" s="135">
        <v>2</v>
      </c>
      <c r="B385" s="919" t="s">
        <v>508</v>
      </c>
      <c r="C385" s="950"/>
      <c r="D385" s="951"/>
      <c r="E385" s="992"/>
      <c r="F385" s="993"/>
      <c r="G385" s="953">
        <v>1</v>
      </c>
      <c r="H385" s="974"/>
      <c r="I385" s="945"/>
      <c r="J385" s="973"/>
    </row>
    <row r="386" spans="1:12" x14ac:dyDescent="0.25">
      <c r="A386" s="247">
        <v>2</v>
      </c>
      <c r="B386" s="919" t="s">
        <v>834</v>
      </c>
      <c r="C386" s="920"/>
      <c r="D386" s="921"/>
      <c r="E386" s="249"/>
      <c r="F386" s="250"/>
      <c r="G386" s="953">
        <v>1</v>
      </c>
      <c r="H386" s="954"/>
      <c r="I386" s="945">
        <v>730407.32</v>
      </c>
      <c r="J386" s="946"/>
    </row>
    <row r="387" spans="1:12" x14ac:dyDescent="0.25">
      <c r="A387" s="247">
        <v>3</v>
      </c>
      <c r="B387" s="919" t="s">
        <v>720</v>
      </c>
      <c r="C387" s="920"/>
      <c r="D387" s="921"/>
      <c r="E387" s="249"/>
      <c r="F387" s="250"/>
      <c r="G387" s="953">
        <v>1</v>
      </c>
      <c r="H387" s="954"/>
      <c r="I387" s="945">
        <v>6980</v>
      </c>
      <c r="J387" s="946"/>
    </row>
    <row r="388" spans="1:12" x14ac:dyDescent="0.25">
      <c r="A388" s="247">
        <v>4</v>
      </c>
      <c r="B388" s="919" t="s">
        <v>721</v>
      </c>
      <c r="C388" s="920"/>
      <c r="D388" s="921"/>
      <c r="E388" s="249"/>
      <c r="F388" s="250"/>
      <c r="G388" s="953">
        <v>1</v>
      </c>
      <c r="H388" s="954"/>
      <c r="I388" s="945">
        <v>326801</v>
      </c>
      <c r="J388" s="946"/>
    </row>
    <row r="389" spans="1:12" x14ac:dyDescent="0.25">
      <c r="A389" s="247">
        <v>5</v>
      </c>
      <c r="B389" s="919" t="s">
        <v>798</v>
      </c>
      <c r="C389" s="920"/>
      <c r="D389" s="921"/>
      <c r="E389" s="249"/>
      <c r="F389" s="250"/>
      <c r="G389" s="953">
        <v>2</v>
      </c>
      <c r="H389" s="954"/>
      <c r="I389" s="945">
        <v>703000.12</v>
      </c>
      <c r="J389" s="946"/>
    </row>
    <row r="390" spans="1:12" x14ac:dyDescent="0.25">
      <c r="A390" s="247">
        <v>6</v>
      </c>
      <c r="B390" s="919" t="s">
        <v>722</v>
      </c>
      <c r="C390" s="920"/>
      <c r="D390" s="921"/>
      <c r="E390" s="249"/>
      <c r="F390" s="250"/>
      <c r="G390" s="248">
        <v>1</v>
      </c>
      <c r="H390" s="252"/>
      <c r="I390" s="997">
        <v>5040</v>
      </c>
      <c r="J390" s="998"/>
      <c r="K390" t="s">
        <v>835</v>
      </c>
      <c r="L390" s="193">
        <f>I384</f>
        <v>176027.12</v>
      </c>
    </row>
    <row r="391" spans="1:12" x14ac:dyDescent="0.25">
      <c r="A391" s="247">
        <v>7</v>
      </c>
      <c r="B391" s="919" t="s">
        <v>723</v>
      </c>
      <c r="C391" s="920"/>
      <c r="D391" s="921"/>
      <c r="E391" s="249"/>
      <c r="F391" s="250"/>
      <c r="G391" s="953">
        <v>1</v>
      </c>
      <c r="H391" s="954"/>
      <c r="I391" s="945">
        <f>96330+21826</f>
        <v>118156</v>
      </c>
      <c r="J391" s="946"/>
      <c r="K391" t="s">
        <v>600</v>
      </c>
      <c r="L391" s="193">
        <f>I386</f>
        <v>730407.32</v>
      </c>
    </row>
    <row r="392" spans="1:12" x14ac:dyDescent="0.25">
      <c r="A392" s="247">
        <v>8</v>
      </c>
      <c r="B392" s="919" t="s">
        <v>724</v>
      </c>
      <c r="C392" s="920"/>
      <c r="D392" s="921"/>
      <c r="E392" s="249"/>
      <c r="F392" s="250"/>
      <c r="G392" s="248">
        <v>1</v>
      </c>
      <c r="H392" s="252"/>
      <c r="I392" s="945">
        <f>191133.83+99669.89</f>
        <v>290803.71999999997</v>
      </c>
      <c r="J392" s="946"/>
      <c r="K392" t="s">
        <v>601</v>
      </c>
      <c r="L392" s="193">
        <f>I387+I388+I389+I390+I391+I392</f>
        <v>1450780.84</v>
      </c>
    </row>
    <row r="393" spans="1:12" x14ac:dyDescent="0.25">
      <c r="A393" s="135"/>
      <c r="B393" s="910" t="s">
        <v>414</v>
      </c>
      <c r="C393" s="910"/>
      <c r="D393" s="910"/>
      <c r="E393" s="910" t="s">
        <v>115</v>
      </c>
      <c r="F393" s="910"/>
      <c r="G393" s="910" t="s">
        <v>415</v>
      </c>
      <c r="H393" s="910"/>
      <c r="I393" s="955">
        <f>SUM(I384:J392)</f>
        <v>2357215.2799999998</v>
      </c>
      <c r="J393" s="955"/>
    </row>
    <row r="394" spans="1:12" x14ac:dyDescent="0.25">
      <c r="A394" s="140"/>
      <c r="B394" s="140"/>
      <c r="C394" s="140"/>
      <c r="D394" s="140"/>
      <c r="E394" s="140"/>
      <c r="F394" s="140"/>
      <c r="G394" s="140"/>
      <c r="H394" s="140"/>
      <c r="I394" s="146"/>
      <c r="J394" s="146"/>
    </row>
    <row r="395" spans="1:12" x14ac:dyDescent="0.25">
      <c r="A395" s="942" t="s">
        <v>591</v>
      </c>
      <c r="B395" s="942"/>
      <c r="C395" s="942"/>
      <c r="D395" s="942"/>
      <c r="E395" s="942"/>
      <c r="F395" s="942"/>
      <c r="G395" s="942"/>
      <c r="H395" s="942"/>
      <c r="I395" s="942"/>
      <c r="J395" s="134"/>
    </row>
    <row r="396" spans="1:12" x14ac:dyDescent="0.25">
      <c r="A396" s="956"/>
      <c r="B396" s="956"/>
      <c r="C396" s="956"/>
      <c r="D396" s="956"/>
      <c r="E396" s="956"/>
      <c r="F396" s="956"/>
      <c r="G396" s="956"/>
      <c r="H396" s="956"/>
      <c r="I396" s="956"/>
      <c r="J396" s="134"/>
    </row>
    <row r="397" spans="1:12" x14ac:dyDescent="0.25">
      <c r="A397" s="135" t="s">
        <v>410</v>
      </c>
      <c r="B397" s="910" t="s">
        <v>31</v>
      </c>
      <c r="C397" s="910"/>
      <c r="D397" s="910"/>
      <c r="E397" s="910"/>
      <c r="F397" s="910"/>
      <c r="G397" s="910" t="s">
        <v>64</v>
      </c>
      <c r="H397" s="910"/>
      <c r="I397" s="910" t="s">
        <v>471</v>
      </c>
      <c r="J397" s="910"/>
    </row>
    <row r="398" spans="1:12" x14ac:dyDescent="0.25">
      <c r="A398" s="135">
        <v>1</v>
      </c>
      <c r="B398" s="910">
        <v>2</v>
      </c>
      <c r="C398" s="910"/>
      <c r="D398" s="910"/>
      <c r="E398" s="910"/>
      <c r="F398" s="910"/>
      <c r="G398" s="910">
        <v>3</v>
      </c>
      <c r="H398" s="910"/>
      <c r="I398" s="910">
        <v>4</v>
      </c>
      <c r="J398" s="910"/>
    </row>
    <row r="399" spans="1:12" hidden="1" x14ac:dyDescent="0.25">
      <c r="A399" s="135">
        <v>1</v>
      </c>
      <c r="B399" s="904" t="s">
        <v>509</v>
      </c>
      <c r="C399" s="905"/>
      <c r="D399" s="905"/>
      <c r="E399" s="905"/>
      <c r="F399" s="906"/>
      <c r="G399" s="913"/>
      <c r="H399" s="938"/>
      <c r="I399" s="937"/>
      <c r="J399" s="938"/>
    </row>
    <row r="400" spans="1:12" hidden="1" x14ac:dyDescent="0.25">
      <c r="A400" s="135">
        <v>2</v>
      </c>
      <c r="B400" s="904" t="s">
        <v>510</v>
      </c>
      <c r="C400" s="905"/>
      <c r="D400" s="905"/>
      <c r="E400" s="905"/>
      <c r="F400" s="906"/>
      <c r="G400" s="913">
        <v>1</v>
      </c>
      <c r="H400" s="914"/>
      <c r="I400" s="937"/>
      <c r="J400" s="952"/>
    </row>
    <row r="401" spans="1:12" hidden="1" x14ac:dyDescent="0.25">
      <c r="A401" s="169">
        <v>1</v>
      </c>
      <c r="B401" s="929" t="s">
        <v>511</v>
      </c>
      <c r="C401" s="947"/>
      <c r="D401" s="947"/>
      <c r="E401" s="947"/>
      <c r="F401" s="948"/>
      <c r="G401" s="953">
        <v>1</v>
      </c>
      <c r="H401" s="954"/>
      <c r="I401" s="935">
        <v>0</v>
      </c>
      <c r="J401" s="936"/>
    </row>
    <row r="402" spans="1:12" hidden="1" x14ac:dyDescent="0.25">
      <c r="A402" s="169">
        <v>4</v>
      </c>
      <c r="B402" s="929" t="s">
        <v>512</v>
      </c>
      <c r="C402" s="947"/>
      <c r="D402" s="947"/>
      <c r="E402" s="947"/>
      <c r="F402" s="948"/>
      <c r="G402" s="953">
        <v>1</v>
      </c>
      <c r="H402" s="954"/>
      <c r="I402" s="935"/>
      <c r="J402" s="936"/>
    </row>
    <row r="403" spans="1:12" hidden="1" x14ac:dyDescent="0.25">
      <c r="A403" s="135">
        <v>6</v>
      </c>
      <c r="B403" s="919" t="s">
        <v>513</v>
      </c>
      <c r="C403" s="950"/>
      <c r="D403" s="950"/>
      <c r="E403" s="950"/>
      <c r="F403" s="951"/>
      <c r="G403" s="913">
        <v>3</v>
      </c>
      <c r="H403" s="938"/>
      <c r="I403" s="907"/>
      <c r="J403" s="938"/>
    </row>
    <row r="404" spans="1:12" hidden="1" x14ac:dyDescent="0.25">
      <c r="A404" s="135">
        <f>A403+1</f>
        <v>7</v>
      </c>
      <c r="B404" s="919" t="s">
        <v>514</v>
      </c>
      <c r="C404" s="950"/>
      <c r="D404" s="950"/>
      <c r="E404" s="950"/>
      <c r="F404" s="951"/>
      <c r="G404" s="913">
        <v>2</v>
      </c>
      <c r="H404" s="938"/>
      <c r="I404" s="907"/>
      <c r="J404" s="938"/>
    </row>
    <row r="405" spans="1:12" hidden="1" x14ac:dyDescent="0.25">
      <c r="A405" s="135">
        <v>8</v>
      </c>
      <c r="B405" s="919" t="s">
        <v>515</v>
      </c>
      <c r="C405" s="950"/>
      <c r="D405" s="950"/>
      <c r="E405" s="950"/>
      <c r="F405" s="951"/>
      <c r="G405" s="913">
        <v>1</v>
      </c>
      <c r="H405" s="938"/>
      <c r="I405" s="907"/>
      <c r="J405" s="938"/>
    </row>
    <row r="406" spans="1:12" hidden="1" x14ac:dyDescent="0.25">
      <c r="A406" s="135">
        <v>2</v>
      </c>
      <c r="B406" s="919" t="s">
        <v>516</v>
      </c>
      <c r="C406" s="950"/>
      <c r="D406" s="950"/>
      <c r="E406" s="950"/>
      <c r="F406" s="951"/>
      <c r="G406" s="913">
        <v>1</v>
      </c>
      <c r="H406" s="938"/>
      <c r="I406" s="907"/>
      <c r="J406" s="938"/>
    </row>
    <row r="407" spans="1:12" x14ac:dyDescent="0.25">
      <c r="A407" s="135">
        <v>1</v>
      </c>
      <c r="B407" s="919" t="s">
        <v>799</v>
      </c>
      <c r="C407" s="950"/>
      <c r="D407" s="950"/>
      <c r="E407" s="950"/>
      <c r="F407" s="951"/>
      <c r="G407" s="913">
        <v>1</v>
      </c>
      <c r="H407" s="938"/>
      <c r="I407" s="907">
        <v>40000</v>
      </c>
      <c r="J407" s="938"/>
    </row>
    <row r="408" spans="1:12" ht="15.75" customHeight="1" x14ac:dyDescent="0.25">
      <c r="A408" s="247">
        <v>2</v>
      </c>
      <c r="B408" s="919" t="s">
        <v>666</v>
      </c>
      <c r="C408" s="920"/>
      <c r="D408" s="920"/>
      <c r="E408" s="920"/>
      <c r="F408" s="921"/>
      <c r="G408" s="913">
        <v>1</v>
      </c>
      <c r="H408" s="914"/>
      <c r="I408" s="907">
        <v>3800</v>
      </c>
      <c r="J408" s="909"/>
    </row>
    <row r="409" spans="1:12" x14ac:dyDescent="0.25">
      <c r="A409" s="247">
        <v>3</v>
      </c>
      <c r="B409" s="919" t="s">
        <v>667</v>
      </c>
      <c r="C409" s="920"/>
      <c r="D409" s="920"/>
      <c r="E409" s="920"/>
      <c r="F409" s="921"/>
      <c r="G409" s="913">
        <v>2</v>
      </c>
      <c r="H409" s="914"/>
      <c r="I409" s="907">
        <v>0</v>
      </c>
      <c r="J409" s="909"/>
    </row>
    <row r="410" spans="1:12" x14ac:dyDescent="0.25">
      <c r="A410" s="247">
        <v>4</v>
      </c>
      <c r="B410" s="919" t="s">
        <v>668</v>
      </c>
      <c r="C410" s="920"/>
      <c r="D410" s="920"/>
      <c r="E410" s="920"/>
      <c r="F410" s="921"/>
      <c r="G410" s="913">
        <v>1</v>
      </c>
      <c r="H410" s="914"/>
      <c r="I410" s="907">
        <v>0</v>
      </c>
      <c r="J410" s="909"/>
    </row>
    <row r="411" spans="1:12" x14ac:dyDescent="0.25">
      <c r="A411" s="247">
        <v>5</v>
      </c>
      <c r="B411" s="919" t="s">
        <v>669</v>
      </c>
      <c r="C411" s="920"/>
      <c r="D411" s="920"/>
      <c r="E411" s="920"/>
      <c r="F411" s="921"/>
      <c r="G411" s="913">
        <v>1</v>
      </c>
      <c r="H411" s="914"/>
      <c r="I411" s="907">
        <v>0</v>
      </c>
      <c r="J411" s="909"/>
    </row>
    <row r="412" spans="1:12" x14ac:dyDescent="0.25">
      <c r="A412" s="247">
        <v>6</v>
      </c>
      <c r="B412" s="244" t="s">
        <v>670</v>
      </c>
      <c r="C412" s="245"/>
      <c r="D412" s="245"/>
      <c r="E412" s="245"/>
      <c r="F412" s="246"/>
      <c r="G412" s="913">
        <v>1</v>
      </c>
      <c r="H412" s="914"/>
      <c r="I412" s="907">
        <v>0</v>
      </c>
      <c r="J412" s="909"/>
    </row>
    <row r="413" spans="1:12" x14ac:dyDescent="0.25">
      <c r="A413" s="247">
        <v>7</v>
      </c>
      <c r="B413" s="919" t="s">
        <v>671</v>
      </c>
      <c r="C413" s="920"/>
      <c r="D413" s="920"/>
      <c r="E413" s="920"/>
      <c r="F413" s="921"/>
      <c r="G413" s="239">
        <v>2</v>
      </c>
      <c r="H413" s="240"/>
      <c r="I413" s="907">
        <v>409500</v>
      </c>
      <c r="J413" s="909"/>
      <c r="K413" t="s">
        <v>600</v>
      </c>
      <c r="L413" s="193">
        <f>I407+I408+I409+I410+I411+I412+I413+I414</f>
        <v>457300</v>
      </c>
    </row>
    <row r="414" spans="1:12" ht="13.5" customHeight="1" x14ac:dyDescent="0.25">
      <c r="A414" s="304">
        <v>8</v>
      </c>
      <c r="B414" s="919" t="s">
        <v>672</v>
      </c>
      <c r="C414" s="920"/>
      <c r="D414" s="920"/>
      <c r="E414" s="920"/>
      <c r="F414" s="921"/>
      <c r="G414" s="307">
        <v>1</v>
      </c>
      <c r="H414" s="306"/>
      <c r="I414" s="907">
        <v>4000</v>
      </c>
      <c r="J414" s="909"/>
      <c r="L414" s="193"/>
    </row>
    <row r="415" spans="1:12" x14ac:dyDescent="0.25">
      <c r="A415" s="304">
        <v>9</v>
      </c>
      <c r="B415" s="919" t="s">
        <v>725</v>
      </c>
      <c r="C415" s="920"/>
      <c r="D415" s="920"/>
      <c r="E415" s="920"/>
      <c r="F415" s="921"/>
      <c r="G415" s="307"/>
      <c r="H415" s="306"/>
      <c r="I415" s="907">
        <v>26017.439999999999</v>
      </c>
      <c r="J415" s="909"/>
      <c r="K415" t="s">
        <v>717</v>
      </c>
      <c r="L415" s="193">
        <f>I415+I416+I417+I418+I419+I419+I420+I421</f>
        <v>624343.78</v>
      </c>
    </row>
    <row r="416" spans="1:12" ht="18" customHeight="1" x14ac:dyDescent="0.25">
      <c r="A416" s="304">
        <v>10</v>
      </c>
      <c r="B416" s="919" t="s">
        <v>609</v>
      </c>
      <c r="C416" s="920"/>
      <c r="D416" s="920"/>
      <c r="E416" s="920"/>
      <c r="F416" s="921"/>
      <c r="G416" s="307">
        <v>3</v>
      </c>
      <c r="H416" s="306"/>
      <c r="I416" s="907">
        <v>72772.5</v>
      </c>
      <c r="J416" s="909"/>
      <c r="L416" s="193"/>
    </row>
    <row r="417" spans="1:12" ht="18" customHeight="1" x14ac:dyDescent="0.25">
      <c r="A417" s="322">
        <v>11</v>
      </c>
      <c r="B417" s="919" t="s">
        <v>726</v>
      </c>
      <c r="C417" s="920"/>
      <c r="D417" s="920"/>
      <c r="E417" s="920"/>
      <c r="F417" s="921"/>
      <c r="G417" s="323">
        <v>1</v>
      </c>
      <c r="H417" s="321"/>
      <c r="I417" s="907">
        <v>5105</v>
      </c>
      <c r="J417" s="909"/>
      <c r="L417" s="193"/>
    </row>
    <row r="418" spans="1:12" ht="18" customHeight="1" x14ac:dyDescent="0.25">
      <c r="A418" s="322">
        <v>12</v>
      </c>
      <c r="B418" s="919" t="s">
        <v>727</v>
      </c>
      <c r="C418" s="920"/>
      <c r="D418" s="920"/>
      <c r="E418" s="920"/>
      <c r="F418" s="921"/>
      <c r="G418" s="323">
        <v>2</v>
      </c>
      <c r="H418" s="321"/>
      <c r="I418" s="907">
        <v>71438.64</v>
      </c>
      <c r="J418" s="909"/>
      <c r="L418" s="193"/>
    </row>
    <row r="419" spans="1:12" ht="18" customHeight="1" x14ac:dyDescent="0.25">
      <c r="A419" s="330">
        <v>13</v>
      </c>
      <c r="B419" s="326" t="s">
        <v>642</v>
      </c>
      <c r="C419" s="327"/>
      <c r="D419" s="327"/>
      <c r="E419" s="327"/>
      <c r="F419" s="328"/>
      <c r="G419" s="329">
        <v>3</v>
      </c>
      <c r="H419" s="331"/>
      <c r="I419" s="907">
        <f>215681.6</f>
        <v>215681.6</v>
      </c>
      <c r="J419" s="909"/>
      <c r="L419" s="193"/>
    </row>
    <row r="420" spans="1:12" ht="18" customHeight="1" x14ac:dyDescent="0.25">
      <c r="A420" s="330">
        <v>14</v>
      </c>
      <c r="B420" s="919" t="s">
        <v>614</v>
      </c>
      <c r="C420" s="920"/>
      <c r="D420" s="920"/>
      <c r="E420" s="920"/>
      <c r="F420" s="921"/>
      <c r="G420" s="329">
        <v>1</v>
      </c>
      <c r="H420" s="331"/>
      <c r="I420" s="907">
        <v>15747</v>
      </c>
      <c r="J420" s="909"/>
      <c r="L420" s="193"/>
    </row>
    <row r="421" spans="1:12" ht="18" customHeight="1" x14ac:dyDescent="0.25">
      <c r="A421" s="338">
        <v>15</v>
      </c>
      <c r="B421" s="334" t="s">
        <v>728</v>
      </c>
      <c r="C421" s="335"/>
      <c r="D421" s="335"/>
      <c r="E421" s="335"/>
      <c r="F421" s="336"/>
      <c r="G421" s="339">
        <v>1</v>
      </c>
      <c r="H421" s="337"/>
      <c r="I421" s="907">
        <v>1900</v>
      </c>
      <c r="J421" s="909"/>
      <c r="L421" s="193"/>
    </row>
    <row r="422" spans="1:12" x14ac:dyDescent="0.25">
      <c r="A422" s="135"/>
      <c r="B422" s="910" t="s">
        <v>414</v>
      </c>
      <c r="C422" s="910"/>
      <c r="D422" s="910"/>
      <c r="E422" s="910"/>
      <c r="F422" s="910"/>
      <c r="G422" s="910" t="s">
        <v>415</v>
      </c>
      <c r="H422" s="910"/>
      <c r="I422" s="955">
        <f>SUM(I399:J421)</f>
        <v>865962.18</v>
      </c>
      <c r="J422" s="955"/>
      <c r="K422" t="s">
        <v>601</v>
      </c>
      <c r="L422" s="193"/>
    </row>
    <row r="423" spans="1:12" x14ac:dyDescent="0.25">
      <c r="A423" s="140"/>
      <c r="B423" s="140"/>
      <c r="C423" s="140"/>
      <c r="D423" s="140"/>
      <c r="E423" s="140"/>
      <c r="F423" s="140"/>
      <c r="G423" s="140"/>
      <c r="H423" s="140"/>
      <c r="I423" s="146"/>
      <c r="J423" s="146"/>
    </row>
    <row r="424" spans="1:12" hidden="1" x14ac:dyDescent="0.25">
      <c r="A424" s="140"/>
      <c r="B424" s="140"/>
      <c r="C424" s="140"/>
      <c r="D424" s="140"/>
      <c r="E424" s="140"/>
      <c r="F424" s="140"/>
      <c r="G424" s="140"/>
      <c r="H424" s="140"/>
      <c r="I424" s="146"/>
      <c r="J424" s="146"/>
    </row>
    <row r="425" spans="1:12" hidden="1" x14ac:dyDescent="0.25">
      <c r="A425" s="979" t="s">
        <v>517</v>
      </c>
      <c r="B425" s="995"/>
      <c r="C425" s="995"/>
      <c r="D425" s="995"/>
      <c r="E425" s="995"/>
      <c r="F425" s="995"/>
      <c r="G425" s="995"/>
      <c r="H425" s="995"/>
      <c r="I425" s="995"/>
      <c r="J425" s="995"/>
    </row>
    <row r="426" spans="1:12" hidden="1" x14ac:dyDescent="0.25">
      <c r="A426" s="996" t="s">
        <v>518</v>
      </c>
      <c r="B426" s="996"/>
      <c r="C426" s="996"/>
      <c r="D426" s="996"/>
      <c r="E426" s="996"/>
      <c r="F426" s="996"/>
      <c r="G426" s="996"/>
      <c r="H426" s="996"/>
      <c r="I426" s="996"/>
      <c r="J426" s="134"/>
    </row>
    <row r="427" spans="1:12" ht="30" hidden="1" x14ac:dyDescent="0.25">
      <c r="A427" s="135" t="s">
        <v>410</v>
      </c>
      <c r="B427" s="913" t="s">
        <v>31</v>
      </c>
      <c r="C427" s="959"/>
      <c r="D427" s="959"/>
      <c r="E427" s="914"/>
      <c r="F427" s="135" t="s">
        <v>474</v>
      </c>
      <c r="G427" s="913" t="s">
        <v>475</v>
      </c>
      <c r="H427" s="914"/>
      <c r="I427" s="913" t="s">
        <v>476</v>
      </c>
      <c r="J427" s="914"/>
    </row>
    <row r="428" spans="1:12" hidden="1" x14ac:dyDescent="0.25">
      <c r="A428" s="135"/>
      <c r="B428" s="913">
        <v>1</v>
      </c>
      <c r="C428" s="959"/>
      <c r="D428" s="959"/>
      <c r="E428" s="914"/>
      <c r="F428" s="135">
        <v>2</v>
      </c>
      <c r="G428" s="913">
        <v>3</v>
      </c>
      <c r="H428" s="914"/>
      <c r="I428" s="913">
        <v>4</v>
      </c>
      <c r="J428" s="914"/>
    </row>
    <row r="429" spans="1:12" hidden="1" x14ac:dyDescent="0.25">
      <c r="A429" s="135"/>
      <c r="B429" s="986" t="s">
        <v>477</v>
      </c>
      <c r="C429" s="987"/>
      <c r="D429" s="987"/>
      <c r="E429" s="987"/>
      <c r="F429" s="988"/>
      <c r="G429" s="988"/>
      <c r="H429" s="938"/>
      <c r="I429" s="989">
        <f>I430+I431</f>
        <v>0</v>
      </c>
      <c r="J429" s="990"/>
    </row>
    <row r="430" spans="1:12" hidden="1" x14ac:dyDescent="0.25">
      <c r="A430" s="135">
        <f>A429+1</f>
        <v>1</v>
      </c>
      <c r="B430" s="904" t="s">
        <v>519</v>
      </c>
      <c r="C430" s="905"/>
      <c r="D430" s="905"/>
      <c r="E430" s="906"/>
      <c r="F430" s="135">
        <v>1</v>
      </c>
      <c r="G430" s="937">
        <f>I430/F430</f>
        <v>0</v>
      </c>
      <c r="H430" s="952"/>
      <c r="I430" s="907"/>
      <c r="J430" s="909"/>
    </row>
    <row r="431" spans="1:12" hidden="1" x14ac:dyDescent="0.25">
      <c r="A431" s="135">
        <v>2</v>
      </c>
      <c r="B431" s="904" t="s">
        <v>520</v>
      </c>
      <c r="C431" s="957"/>
      <c r="D431" s="957"/>
      <c r="E431" s="958"/>
      <c r="F431" s="135">
        <v>2</v>
      </c>
      <c r="G431" s="937">
        <f>I431/F431</f>
        <v>0</v>
      </c>
      <c r="H431" s="994"/>
      <c r="I431" s="907"/>
      <c r="J431" s="938"/>
    </row>
    <row r="432" spans="1:12" hidden="1" x14ac:dyDescent="0.25">
      <c r="A432" s="135"/>
      <c r="B432" s="986" t="s">
        <v>479</v>
      </c>
      <c r="C432" s="987"/>
      <c r="D432" s="987"/>
      <c r="E432" s="987"/>
      <c r="F432" s="988"/>
      <c r="G432" s="988"/>
      <c r="H432" s="938"/>
      <c r="I432" s="989">
        <f>I441+I444</f>
        <v>0</v>
      </c>
      <c r="J432" s="990"/>
    </row>
    <row r="433" spans="1:10" hidden="1" x14ac:dyDescent="0.25">
      <c r="A433" s="135">
        <v>1</v>
      </c>
      <c r="B433" s="966" t="s">
        <v>521</v>
      </c>
      <c r="C433" s="966"/>
      <c r="D433" s="966"/>
      <c r="E433" s="966"/>
      <c r="F433" s="135"/>
      <c r="G433" s="941"/>
      <c r="H433" s="941"/>
      <c r="I433" s="907"/>
      <c r="J433" s="909"/>
    </row>
    <row r="434" spans="1:10" hidden="1" x14ac:dyDescent="0.25">
      <c r="A434" s="135">
        <f>A433+1</f>
        <v>2</v>
      </c>
      <c r="B434" s="904" t="s">
        <v>522</v>
      </c>
      <c r="C434" s="905"/>
      <c r="D434" s="905"/>
      <c r="E434" s="906"/>
      <c r="F434" s="135">
        <v>1000</v>
      </c>
      <c r="G434" s="937">
        <v>41.2</v>
      </c>
      <c r="H434" s="952"/>
      <c r="I434" s="907"/>
      <c r="J434" s="909"/>
    </row>
    <row r="435" spans="1:10" hidden="1" x14ac:dyDescent="0.25">
      <c r="A435" s="135">
        <f>A434+1</f>
        <v>3</v>
      </c>
      <c r="B435" s="904" t="s">
        <v>523</v>
      </c>
      <c r="C435" s="905"/>
      <c r="D435" s="905"/>
      <c r="E435" s="906"/>
      <c r="F435" s="135">
        <v>500</v>
      </c>
      <c r="G435" s="937">
        <f>I435/F435</f>
        <v>0</v>
      </c>
      <c r="H435" s="952"/>
      <c r="I435" s="907"/>
      <c r="J435" s="909"/>
    </row>
    <row r="436" spans="1:10" hidden="1" x14ac:dyDescent="0.25">
      <c r="A436" s="135">
        <f>A435+1</f>
        <v>4</v>
      </c>
      <c r="B436" s="904" t="s">
        <v>524</v>
      </c>
      <c r="C436" s="905"/>
      <c r="D436" s="905"/>
      <c r="E436" s="906"/>
      <c r="F436" s="135">
        <v>35</v>
      </c>
      <c r="G436" s="937">
        <f>I436/F436</f>
        <v>0</v>
      </c>
      <c r="H436" s="952"/>
      <c r="I436" s="907"/>
      <c r="J436" s="909"/>
    </row>
    <row r="437" spans="1:10" hidden="1" x14ac:dyDescent="0.25">
      <c r="A437" s="135">
        <f>A436+1</f>
        <v>5</v>
      </c>
      <c r="B437" s="904" t="s">
        <v>525</v>
      </c>
      <c r="C437" s="957"/>
      <c r="D437" s="957"/>
      <c r="E437" s="958"/>
      <c r="F437" s="135"/>
      <c r="G437" s="937"/>
      <c r="H437" s="938"/>
      <c r="I437" s="907"/>
      <c r="J437" s="938"/>
    </row>
    <row r="438" spans="1:10" hidden="1" x14ac:dyDescent="0.25">
      <c r="A438" s="135">
        <f>A437+1</f>
        <v>6</v>
      </c>
      <c r="B438" s="904" t="s">
        <v>526</v>
      </c>
      <c r="C438" s="905"/>
      <c r="D438" s="905"/>
      <c r="E438" s="906"/>
      <c r="F438" s="135">
        <f>SUM(F439:F442)</f>
        <v>804</v>
      </c>
      <c r="G438" s="937">
        <f>I438/F438</f>
        <v>0</v>
      </c>
      <c r="H438" s="952"/>
      <c r="I438" s="907"/>
      <c r="J438" s="909"/>
    </row>
    <row r="439" spans="1:10" hidden="1" x14ac:dyDescent="0.25">
      <c r="A439" s="135"/>
      <c r="B439" s="904" t="s">
        <v>492</v>
      </c>
      <c r="C439" s="905"/>
      <c r="D439" s="905"/>
      <c r="E439" s="906"/>
      <c r="F439" s="135">
        <v>602</v>
      </c>
      <c r="G439" s="937">
        <v>4000</v>
      </c>
      <c r="H439" s="952"/>
      <c r="I439" s="907"/>
      <c r="J439" s="909"/>
    </row>
    <row r="440" spans="1:10" hidden="1" x14ac:dyDescent="0.25">
      <c r="A440" s="135"/>
      <c r="B440" s="904" t="s">
        <v>527</v>
      </c>
      <c r="C440" s="905"/>
      <c r="D440" s="905"/>
      <c r="E440" s="906"/>
      <c r="F440" s="135">
        <v>1</v>
      </c>
      <c r="G440" s="937">
        <v>25000</v>
      </c>
      <c r="H440" s="952"/>
      <c r="I440" s="907"/>
      <c r="J440" s="909"/>
    </row>
    <row r="441" spans="1:10" hidden="1" x14ac:dyDescent="0.25">
      <c r="A441" s="135">
        <v>1</v>
      </c>
      <c r="B441" s="904" t="s">
        <v>528</v>
      </c>
      <c r="C441" s="905"/>
      <c r="D441" s="905"/>
      <c r="E441" s="906"/>
      <c r="F441" s="135">
        <v>1</v>
      </c>
      <c r="G441" s="937"/>
      <c r="H441" s="952"/>
      <c r="I441" s="907"/>
      <c r="J441" s="909"/>
    </row>
    <row r="442" spans="1:10" hidden="1" x14ac:dyDescent="0.25">
      <c r="A442" s="135"/>
      <c r="B442" s="904" t="s">
        <v>529</v>
      </c>
      <c r="C442" s="957"/>
      <c r="D442" s="957"/>
      <c r="E442" s="958"/>
      <c r="F442" s="135">
        <v>200</v>
      </c>
      <c r="G442" s="937">
        <f>I442/F442</f>
        <v>0</v>
      </c>
      <c r="H442" s="938"/>
      <c r="I442" s="907"/>
      <c r="J442" s="938"/>
    </row>
    <row r="443" spans="1:10" hidden="1" x14ac:dyDescent="0.25">
      <c r="A443" s="135"/>
      <c r="B443" s="904" t="s">
        <v>530</v>
      </c>
      <c r="C443" s="957"/>
      <c r="D443" s="957"/>
      <c r="E443" s="958"/>
      <c r="F443" s="135">
        <v>3</v>
      </c>
      <c r="G443" s="937">
        <f>I443/F443</f>
        <v>0</v>
      </c>
      <c r="H443" s="938"/>
      <c r="I443" s="907"/>
      <c r="J443" s="938"/>
    </row>
    <row r="444" spans="1:10" hidden="1" x14ac:dyDescent="0.25">
      <c r="A444" s="135">
        <v>2</v>
      </c>
      <c r="B444" s="904" t="s">
        <v>531</v>
      </c>
      <c r="C444" s="957"/>
      <c r="D444" s="957"/>
      <c r="E444" s="958"/>
      <c r="F444" s="135">
        <v>38</v>
      </c>
      <c r="G444" s="937"/>
      <c r="H444" s="938"/>
      <c r="I444" s="907"/>
      <c r="J444" s="938"/>
    </row>
    <row r="445" spans="1:10" hidden="1" x14ac:dyDescent="0.25">
      <c r="A445" s="135"/>
      <c r="B445" s="986" t="s">
        <v>477</v>
      </c>
      <c r="C445" s="987"/>
      <c r="D445" s="987"/>
      <c r="E445" s="987"/>
      <c r="F445" s="988"/>
      <c r="G445" s="988"/>
      <c r="H445" s="938"/>
      <c r="I445" s="989">
        <f>I446</f>
        <v>0</v>
      </c>
      <c r="J445" s="990"/>
    </row>
    <row r="446" spans="1:10" hidden="1" x14ac:dyDescent="0.25">
      <c r="A446" s="135">
        <v>1</v>
      </c>
      <c r="B446" s="904" t="s">
        <v>532</v>
      </c>
      <c r="C446" s="957"/>
      <c r="D446" s="957"/>
      <c r="E446" s="958"/>
      <c r="F446" s="135">
        <v>2</v>
      </c>
      <c r="G446" s="937">
        <f>I446/F446</f>
        <v>0</v>
      </c>
      <c r="H446" s="938"/>
      <c r="I446" s="907"/>
      <c r="J446" s="938"/>
    </row>
    <row r="447" spans="1:10" hidden="1" x14ac:dyDescent="0.25">
      <c r="A447" s="135"/>
      <c r="B447" s="986" t="s">
        <v>414</v>
      </c>
      <c r="C447" s="987"/>
      <c r="D447" s="987"/>
      <c r="E447" s="991"/>
      <c r="F447" s="135"/>
      <c r="G447" s="913" t="s">
        <v>415</v>
      </c>
      <c r="H447" s="914"/>
      <c r="I447" s="989">
        <f>I432+I445</f>
        <v>0</v>
      </c>
      <c r="J447" s="990"/>
    </row>
    <row r="448" spans="1:10" hidden="1" x14ac:dyDescent="0.25">
      <c r="A448" s="140"/>
      <c r="B448" s="983"/>
      <c r="C448" s="983"/>
      <c r="D448" s="983"/>
      <c r="E448" s="983"/>
      <c r="F448" s="140"/>
      <c r="G448" s="984"/>
      <c r="H448" s="984"/>
      <c r="I448" s="984"/>
      <c r="J448" s="984"/>
    </row>
    <row r="449" spans="1:13" hidden="1" x14ac:dyDescent="0.25">
      <c r="A449" s="140"/>
      <c r="B449" s="985"/>
      <c r="C449" s="985"/>
      <c r="D449" s="985"/>
      <c r="E449" s="985"/>
      <c r="F449" s="140"/>
      <c r="G449" s="985"/>
      <c r="H449" s="985"/>
      <c r="I449" s="984"/>
      <c r="J449" s="985"/>
    </row>
    <row r="450" spans="1:13" hidden="1" x14ac:dyDescent="0.25">
      <c r="A450" s="134"/>
      <c r="B450" s="134"/>
      <c r="C450" s="134"/>
      <c r="D450" s="134"/>
      <c r="E450" s="134"/>
      <c r="F450" s="134"/>
      <c r="G450" s="134"/>
      <c r="H450" s="134"/>
      <c r="I450" s="134"/>
      <c r="J450" s="134"/>
    </row>
    <row r="451" spans="1:13" x14ac:dyDescent="0.25">
      <c r="A451" s="942" t="s">
        <v>592</v>
      </c>
      <c r="B451" s="943"/>
      <c r="C451" s="943"/>
      <c r="D451" s="943"/>
      <c r="E451" s="943"/>
      <c r="F451" s="943"/>
      <c r="G451" s="943"/>
      <c r="H451" s="943"/>
      <c r="I451" s="943"/>
      <c r="J451" s="943"/>
    </row>
    <row r="452" spans="1:13" ht="15" customHeight="1" x14ac:dyDescent="0.25">
      <c r="A452" s="944"/>
      <c r="B452" s="944"/>
      <c r="C452" s="944"/>
      <c r="D452" s="944"/>
      <c r="E452" s="944"/>
      <c r="F452" s="944"/>
      <c r="G452" s="944"/>
      <c r="H452" s="944"/>
      <c r="I452" s="944"/>
      <c r="J452" s="944"/>
    </row>
    <row r="453" spans="1:13" ht="15" customHeight="1" x14ac:dyDescent="0.25">
      <c r="A453" s="247" t="s">
        <v>410</v>
      </c>
      <c r="B453" s="910" t="s">
        <v>31</v>
      </c>
      <c r="C453" s="910"/>
      <c r="D453" s="910"/>
      <c r="E453" s="910" t="s">
        <v>468</v>
      </c>
      <c r="F453" s="910"/>
      <c r="G453" s="910" t="s">
        <v>469</v>
      </c>
      <c r="H453" s="910"/>
      <c r="I453" s="910" t="s">
        <v>470</v>
      </c>
      <c r="J453" s="910"/>
    </row>
    <row r="454" spans="1:13" x14ac:dyDescent="0.25">
      <c r="A454" s="247">
        <v>1</v>
      </c>
      <c r="B454" s="910">
        <v>2</v>
      </c>
      <c r="C454" s="910"/>
      <c r="D454" s="910"/>
      <c r="E454" s="910">
        <v>3</v>
      </c>
      <c r="F454" s="910"/>
      <c r="G454" s="910">
        <v>4</v>
      </c>
      <c r="H454" s="910"/>
      <c r="I454" s="910">
        <v>5</v>
      </c>
      <c r="J454" s="910"/>
    </row>
    <row r="455" spans="1:13" ht="15" customHeight="1" x14ac:dyDescent="0.25">
      <c r="A455" s="247">
        <v>1</v>
      </c>
      <c r="B455" s="966" t="s">
        <v>673</v>
      </c>
      <c r="C455" s="966"/>
      <c r="D455" s="966"/>
      <c r="E455" s="992"/>
      <c r="F455" s="993"/>
      <c r="G455" s="910">
        <v>1</v>
      </c>
      <c r="H455" s="910"/>
      <c r="I455" s="915">
        <v>0</v>
      </c>
      <c r="J455" s="916"/>
    </row>
    <row r="456" spans="1:13" x14ac:dyDescent="0.25">
      <c r="A456" s="247">
        <v>2</v>
      </c>
      <c r="B456" s="912" t="s">
        <v>674</v>
      </c>
      <c r="C456" s="912"/>
      <c r="D456" s="912"/>
      <c r="E456" s="992"/>
      <c r="F456" s="993"/>
      <c r="G456" s="910">
        <v>1</v>
      </c>
      <c r="H456" s="910"/>
      <c r="I456" s="915">
        <v>0</v>
      </c>
      <c r="J456" s="916"/>
      <c r="K456" t="s">
        <v>600</v>
      </c>
      <c r="L456" s="193">
        <f>I455+I456+I457+I458</f>
        <v>18162</v>
      </c>
    </row>
    <row r="457" spans="1:13" x14ac:dyDescent="0.25">
      <c r="A457" s="304">
        <v>3</v>
      </c>
      <c r="B457" s="919" t="s">
        <v>679</v>
      </c>
      <c r="C457" s="920"/>
      <c r="D457" s="921"/>
      <c r="E457" s="308"/>
      <c r="F457" s="309"/>
      <c r="G457" s="913">
        <v>1</v>
      </c>
      <c r="H457" s="914"/>
      <c r="I457" s="915">
        <v>0</v>
      </c>
      <c r="J457" s="916"/>
    </row>
    <row r="458" spans="1:13" x14ac:dyDescent="0.25">
      <c r="A458" s="405">
        <f>A457+1</f>
        <v>4</v>
      </c>
      <c r="B458" s="919" t="s">
        <v>680</v>
      </c>
      <c r="C458" s="920"/>
      <c r="D458" s="921"/>
      <c r="E458" s="409"/>
      <c r="F458" s="410"/>
      <c r="G458" s="913">
        <v>1</v>
      </c>
      <c r="H458" s="914"/>
      <c r="I458" s="915">
        <f>18161.95+0.05</f>
        <v>18162</v>
      </c>
      <c r="J458" s="916"/>
    </row>
    <row r="459" spans="1:13" x14ac:dyDescent="0.25">
      <c r="A459" s="405">
        <f t="shared" ref="A459:A463" si="3">A458+1</f>
        <v>5</v>
      </c>
      <c r="B459" s="919" t="s">
        <v>797</v>
      </c>
      <c r="C459" s="920"/>
      <c r="D459" s="921"/>
      <c r="E459" s="409"/>
      <c r="F459" s="410"/>
      <c r="G459" s="913">
        <v>1</v>
      </c>
      <c r="H459" s="914"/>
      <c r="I459" s="915">
        <f>199000+30000+382941.98+2000000</f>
        <v>2611941.98</v>
      </c>
      <c r="J459" s="916"/>
      <c r="K459" t="s">
        <v>601</v>
      </c>
      <c r="L459">
        <v>310</v>
      </c>
      <c r="M459" s="193">
        <f>I459+I460+I461+I462+I463+I464+I465+I466+I467</f>
        <v>4279625.3600000003</v>
      </c>
    </row>
    <row r="460" spans="1:13" x14ac:dyDescent="0.25">
      <c r="A460" s="405">
        <f t="shared" si="3"/>
        <v>6</v>
      </c>
      <c r="B460" s="919" t="s">
        <v>729</v>
      </c>
      <c r="C460" s="920"/>
      <c r="D460" s="921"/>
      <c r="E460" s="409"/>
      <c r="F460" s="410"/>
      <c r="G460" s="913">
        <v>1</v>
      </c>
      <c r="H460" s="914"/>
      <c r="I460" s="915">
        <v>99900</v>
      </c>
      <c r="J460" s="916"/>
      <c r="L460">
        <v>344</v>
      </c>
      <c r="M460" s="193">
        <f>I468</f>
        <v>1188478.18</v>
      </c>
    </row>
    <row r="461" spans="1:13" x14ac:dyDescent="0.25">
      <c r="A461" s="405">
        <f t="shared" si="3"/>
        <v>7</v>
      </c>
      <c r="B461" s="919" t="s">
        <v>730</v>
      </c>
      <c r="C461" s="920"/>
      <c r="D461" s="921"/>
      <c r="E461" s="409"/>
      <c r="F461" s="410"/>
      <c r="G461" s="913">
        <v>1</v>
      </c>
      <c r="H461" s="914"/>
      <c r="I461" s="915">
        <v>5500</v>
      </c>
      <c r="J461" s="916"/>
      <c r="L461">
        <v>345</v>
      </c>
      <c r="M461" s="193">
        <f>I469</f>
        <v>50000</v>
      </c>
    </row>
    <row r="462" spans="1:13" x14ac:dyDescent="0.25">
      <c r="A462" s="405">
        <f t="shared" si="3"/>
        <v>8</v>
      </c>
      <c r="B462" s="919" t="s">
        <v>731</v>
      </c>
      <c r="C462" s="920"/>
      <c r="D462" s="921"/>
      <c r="E462" s="409"/>
      <c r="F462" s="410"/>
      <c r="G462" s="913">
        <v>1</v>
      </c>
      <c r="H462" s="914"/>
      <c r="I462" s="915">
        <v>15700</v>
      </c>
      <c r="J462" s="916"/>
      <c r="L462">
        <v>346</v>
      </c>
      <c r="M462" s="193">
        <f>I470</f>
        <v>1211120.3600000001</v>
      </c>
    </row>
    <row r="463" spans="1:13" x14ac:dyDescent="0.25">
      <c r="A463" s="405">
        <f t="shared" si="3"/>
        <v>9</v>
      </c>
      <c r="B463" s="919" t="s">
        <v>732</v>
      </c>
      <c r="C463" s="920"/>
      <c r="D463" s="921"/>
      <c r="E463" s="409"/>
      <c r="F463" s="410"/>
      <c r="G463" s="913">
        <v>1</v>
      </c>
      <c r="H463" s="914"/>
      <c r="I463" s="915">
        <v>82000</v>
      </c>
      <c r="J463" s="916"/>
    </row>
    <row r="464" spans="1:13" x14ac:dyDescent="0.25">
      <c r="A464" s="422">
        <f>A463+1</f>
        <v>10</v>
      </c>
      <c r="B464" s="419" t="s">
        <v>733</v>
      </c>
      <c r="C464" s="420"/>
      <c r="D464" s="421"/>
      <c r="E464" s="425"/>
      <c r="F464" s="426"/>
      <c r="G464" s="913">
        <v>2</v>
      </c>
      <c r="H464" s="914"/>
      <c r="I464" s="915">
        <v>56280</v>
      </c>
      <c r="J464" s="916"/>
    </row>
    <row r="465" spans="1:10" ht="16.5" customHeight="1" x14ac:dyDescent="0.25">
      <c r="A465" s="422">
        <f t="shared" ref="A465:A470" si="4">A464+1</f>
        <v>11</v>
      </c>
      <c r="B465" s="919" t="s">
        <v>734</v>
      </c>
      <c r="C465" s="920"/>
      <c r="D465" s="921"/>
      <c r="E465" s="425"/>
      <c r="F465" s="426"/>
      <c r="G465" s="913">
        <v>2</v>
      </c>
      <c r="H465" s="914"/>
      <c r="I465" s="915">
        <v>72400</v>
      </c>
      <c r="J465" s="916"/>
    </row>
    <row r="466" spans="1:10" x14ac:dyDescent="0.25">
      <c r="A466" s="422">
        <f t="shared" si="4"/>
        <v>12</v>
      </c>
      <c r="B466" s="419" t="s">
        <v>735</v>
      </c>
      <c r="C466" s="420"/>
      <c r="D466" s="421"/>
      <c r="E466" s="425"/>
      <c r="F466" s="426"/>
      <c r="G466" s="913">
        <v>1</v>
      </c>
      <c r="H466" s="914"/>
      <c r="I466" s="915">
        <v>56500</v>
      </c>
      <c r="J466" s="916"/>
    </row>
    <row r="467" spans="1:10" x14ac:dyDescent="0.25">
      <c r="A467" s="422">
        <f t="shared" si="4"/>
        <v>13</v>
      </c>
      <c r="B467" s="419" t="s">
        <v>736</v>
      </c>
      <c r="C467" s="420"/>
      <c r="D467" s="421"/>
      <c r="E467" s="425"/>
      <c r="F467" s="426"/>
      <c r="G467" s="913">
        <v>1</v>
      </c>
      <c r="H467" s="914"/>
      <c r="I467" s="915">
        <f>1350000-70596.62</f>
        <v>1279403.3799999999</v>
      </c>
      <c r="J467" s="916"/>
    </row>
    <row r="468" spans="1:10" x14ac:dyDescent="0.25">
      <c r="A468" s="422">
        <f t="shared" si="4"/>
        <v>14</v>
      </c>
      <c r="B468" s="919" t="s">
        <v>737</v>
      </c>
      <c r="C468" s="920"/>
      <c r="D468" s="921"/>
      <c r="E468" s="425"/>
      <c r="F468" s="426"/>
      <c r="G468" s="913"/>
      <c r="H468" s="914"/>
      <c r="I468" s="917">
        <f>450000-61521.82+800000</f>
        <v>1188478.18</v>
      </c>
      <c r="J468" s="918"/>
    </row>
    <row r="469" spans="1:10" x14ac:dyDescent="0.25">
      <c r="A469" s="422">
        <f t="shared" si="4"/>
        <v>15</v>
      </c>
      <c r="B469" s="919" t="s">
        <v>738</v>
      </c>
      <c r="C469" s="920"/>
      <c r="D469" s="921"/>
      <c r="E469" s="409"/>
      <c r="F469" s="410"/>
      <c r="G469" s="913"/>
      <c r="H469" s="914"/>
      <c r="I469" s="917">
        <v>50000</v>
      </c>
      <c r="J469" s="918"/>
    </row>
    <row r="470" spans="1:10" x14ac:dyDescent="0.25">
      <c r="A470" s="422">
        <f t="shared" si="4"/>
        <v>16</v>
      </c>
      <c r="B470" s="919" t="s">
        <v>739</v>
      </c>
      <c r="C470" s="920"/>
      <c r="D470" s="921"/>
      <c r="E470" s="409"/>
      <c r="F470" s="410"/>
      <c r="G470" s="913">
        <v>1</v>
      </c>
      <c r="H470" s="914"/>
      <c r="I470" s="917">
        <f>1211120.36</f>
        <v>1211120.3600000001</v>
      </c>
      <c r="J470" s="918"/>
    </row>
    <row r="471" spans="1:10" x14ac:dyDescent="0.25">
      <c r="A471" s="247"/>
      <c r="B471" s="910"/>
      <c r="C471" s="910"/>
      <c r="D471" s="910"/>
      <c r="E471" s="910" t="s">
        <v>115</v>
      </c>
      <c r="F471" s="910"/>
      <c r="G471" s="910" t="s">
        <v>415</v>
      </c>
      <c r="H471" s="910"/>
      <c r="I471" s="955">
        <f>SUM(I455:J470)</f>
        <v>6747385.9000000004</v>
      </c>
      <c r="J471" s="955"/>
    </row>
    <row r="472" spans="1:10" x14ac:dyDescent="0.25">
      <c r="A472" s="134"/>
      <c r="B472" s="134"/>
      <c r="C472" s="134"/>
      <c r="D472" s="134"/>
      <c r="E472" s="134"/>
      <c r="F472" s="134"/>
      <c r="G472" s="134"/>
      <c r="H472" s="134"/>
      <c r="I472" s="134"/>
      <c r="J472" s="134"/>
    </row>
    <row r="473" spans="1:10" x14ac:dyDescent="0.25">
      <c r="A473" s="134"/>
      <c r="B473" s="134"/>
      <c r="C473" s="134"/>
      <c r="D473" s="134"/>
      <c r="E473" s="134"/>
      <c r="F473" s="134"/>
      <c r="G473" s="134"/>
      <c r="H473" s="134"/>
      <c r="I473" s="134"/>
      <c r="J473" s="134"/>
    </row>
    <row r="474" spans="1:10" x14ac:dyDescent="0.25">
      <c r="A474" s="140"/>
      <c r="B474" s="140"/>
      <c r="C474" s="140"/>
      <c r="D474" s="140"/>
      <c r="E474" s="183"/>
      <c r="F474" s="140"/>
      <c r="G474" s="140"/>
      <c r="H474" s="140"/>
      <c r="I474" s="146"/>
      <c r="J474" s="146"/>
    </row>
    <row r="475" spans="1:10" x14ac:dyDescent="0.25">
      <c r="A475" s="134"/>
      <c r="B475" s="134"/>
      <c r="C475" s="134"/>
      <c r="D475" s="134"/>
      <c r="E475" s="134"/>
      <c r="F475" s="134"/>
      <c r="G475" s="134"/>
      <c r="H475" s="134"/>
      <c r="I475" s="134"/>
      <c r="J475" s="134"/>
    </row>
    <row r="476" spans="1:10" x14ac:dyDescent="0.25">
      <c r="A476" s="134"/>
      <c r="B476" s="981"/>
      <c r="C476" s="982"/>
      <c r="D476" s="982"/>
      <c r="E476" s="982"/>
      <c r="F476" s="982"/>
      <c r="G476" s="982"/>
      <c r="H476" s="982"/>
      <c r="I476" s="982"/>
      <c r="J476" s="134"/>
    </row>
  </sheetData>
  <mergeCells count="957">
    <mergeCell ref="B164:D164"/>
    <mergeCell ref="G164:J164"/>
    <mergeCell ref="B145:D145"/>
    <mergeCell ref="G145:J145"/>
    <mergeCell ref="B146:D146"/>
    <mergeCell ref="G146:J146"/>
    <mergeCell ref="B163:D163"/>
    <mergeCell ref="G163:J163"/>
    <mergeCell ref="H183:J183"/>
    <mergeCell ref="H185:J185"/>
    <mergeCell ref="B180:D180"/>
    <mergeCell ref="H180:J180"/>
    <mergeCell ref="A168:J168"/>
    <mergeCell ref="B170:D170"/>
    <mergeCell ref="B181:D181"/>
    <mergeCell ref="H181:J181"/>
    <mergeCell ref="A175:I175"/>
    <mergeCell ref="A176:I176"/>
    <mergeCell ref="A177:J177"/>
    <mergeCell ref="A178:I178"/>
    <mergeCell ref="B183:D183"/>
    <mergeCell ref="G170:J170"/>
    <mergeCell ref="B171:D171"/>
    <mergeCell ref="G171:J171"/>
    <mergeCell ref="B172:D172"/>
    <mergeCell ref="G172:J172"/>
    <mergeCell ref="B173:D173"/>
    <mergeCell ref="I375:J375"/>
    <mergeCell ref="B378:C378"/>
    <mergeCell ref="D378:E378"/>
    <mergeCell ref="F378:G378"/>
    <mergeCell ref="I378:J378"/>
    <mergeCell ref="B257:E257"/>
    <mergeCell ref="G257:H257"/>
    <mergeCell ref="I257:J257"/>
    <mergeCell ref="A137:I137"/>
    <mergeCell ref="A138:J138"/>
    <mergeCell ref="B223:D223"/>
    <mergeCell ref="E223:F223"/>
    <mergeCell ref="G223:H223"/>
    <mergeCell ref="B143:D143"/>
    <mergeCell ref="G143:J143"/>
    <mergeCell ref="B144:D144"/>
    <mergeCell ref="G144:J144"/>
    <mergeCell ref="B166:J166"/>
    <mergeCell ref="A167:I167"/>
    <mergeCell ref="G173:J173"/>
    <mergeCell ref="I223:J223"/>
    <mergeCell ref="A225:J225"/>
    <mergeCell ref="A226:J226"/>
    <mergeCell ref="B185:D185"/>
    <mergeCell ref="A19:B19"/>
    <mergeCell ref="A20:J20"/>
    <mergeCell ref="I23:I25"/>
    <mergeCell ref="J23:J25"/>
    <mergeCell ref="D24:D25"/>
    <mergeCell ref="I421:J421"/>
    <mergeCell ref="B417:F417"/>
    <mergeCell ref="I417:J417"/>
    <mergeCell ref="B418:F418"/>
    <mergeCell ref="I418:J418"/>
    <mergeCell ref="A358:I358"/>
    <mergeCell ref="B360:D360"/>
    <mergeCell ref="H360:J360"/>
    <mergeCell ref="B361:D361"/>
    <mergeCell ref="H361:J361"/>
    <mergeCell ref="B362:D362"/>
    <mergeCell ref="H362:J362"/>
    <mergeCell ref="B363:D363"/>
    <mergeCell ref="H363:J363"/>
    <mergeCell ref="B376:C376"/>
    <mergeCell ref="D376:E376"/>
    <mergeCell ref="F376:G376"/>
    <mergeCell ref="F369:G369"/>
    <mergeCell ref="F375:G375"/>
    <mergeCell ref="A1:J1"/>
    <mergeCell ref="A2:J2"/>
    <mergeCell ref="A3:J3"/>
    <mergeCell ref="A5:J5"/>
    <mergeCell ref="A8:J8"/>
    <mergeCell ref="A9:J9"/>
    <mergeCell ref="A10:J10"/>
    <mergeCell ref="A11:A13"/>
    <mergeCell ref="B11:B13"/>
    <mergeCell ref="C11:C13"/>
    <mergeCell ref="D11:G11"/>
    <mergeCell ref="H11:H13"/>
    <mergeCell ref="I11:I13"/>
    <mergeCell ref="J11:J13"/>
    <mergeCell ref="D12:D13"/>
    <mergeCell ref="E12:G12"/>
    <mergeCell ref="A6:J7"/>
    <mergeCell ref="A40:B40"/>
    <mergeCell ref="A42:J42"/>
    <mergeCell ref="A44:J44"/>
    <mergeCell ref="A34:A36"/>
    <mergeCell ref="B34:B36"/>
    <mergeCell ref="C34:C36"/>
    <mergeCell ref="D34:G34"/>
    <mergeCell ref="H34:H36"/>
    <mergeCell ref="I34:I36"/>
    <mergeCell ref="E24:G24"/>
    <mergeCell ref="J34:J36"/>
    <mergeCell ref="D35:D36"/>
    <mergeCell ref="E35:G35"/>
    <mergeCell ref="A31:B31"/>
    <mergeCell ref="A33:J33"/>
    <mergeCell ref="A22:J22"/>
    <mergeCell ref="A23:A25"/>
    <mergeCell ref="B23:B25"/>
    <mergeCell ref="C23:C25"/>
    <mergeCell ref="D23:G23"/>
    <mergeCell ref="H23:H25"/>
    <mergeCell ref="B49:E49"/>
    <mergeCell ref="H49:I49"/>
    <mergeCell ref="A51:J51"/>
    <mergeCell ref="A52:J52"/>
    <mergeCell ref="A54:J54"/>
    <mergeCell ref="A55:J55"/>
    <mergeCell ref="B45:E45"/>
    <mergeCell ref="H45:I45"/>
    <mergeCell ref="B46:E46"/>
    <mergeCell ref="H46:I46"/>
    <mergeCell ref="B47:E47"/>
    <mergeCell ref="H47:I47"/>
    <mergeCell ref="H48:I48"/>
    <mergeCell ref="A56:J56"/>
    <mergeCell ref="B57:E57"/>
    <mergeCell ref="F57:G57"/>
    <mergeCell ref="H57:J57"/>
    <mergeCell ref="B58:E58"/>
    <mergeCell ref="F58:G58"/>
    <mergeCell ref="H58:J58"/>
    <mergeCell ref="B61:E61"/>
    <mergeCell ref="F61:G61"/>
    <mergeCell ref="H61:J61"/>
    <mergeCell ref="A66:A68"/>
    <mergeCell ref="B66:E66"/>
    <mergeCell ref="B68:E68"/>
    <mergeCell ref="F68:G68"/>
    <mergeCell ref="H68:J68"/>
    <mergeCell ref="B67:E67"/>
    <mergeCell ref="F67:G67"/>
    <mergeCell ref="H67:J67"/>
    <mergeCell ref="B59:E59"/>
    <mergeCell ref="F59:G59"/>
    <mergeCell ref="H59:J59"/>
    <mergeCell ref="A60:A62"/>
    <mergeCell ref="B60:E60"/>
    <mergeCell ref="B62:E62"/>
    <mergeCell ref="F62:G62"/>
    <mergeCell ref="H62:J62"/>
    <mergeCell ref="B75:E75"/>
    <mergeCell ref="F75:G75"/>
    <mergeCell ref="H75:J75"/>
    <mergeCell ref="B74:E74"/>
    <mergeCell ref="F74:G74"/>
    <mergeCell ref="H74:J74"/>
    <mergeCell ref="B63:E63"/>
    <mergeCell ref="B64:E64"/>
    <mergeCell ref="B65:E65"/>
    <mergeCell ref="F65:G65"/>
    <mergeCell ref="H65:J65"/>
    <mergeCell ref="B69:E69"/>
    <mergeCell ref="B71:E71"/>
    <mergeCell ref="F71:G71"/>
    <mergeCell ref="H71:J71"/>
    <mergeCell ref="B72:E72"/>
    <mergeCell ref="B73:E73"/>
    <mergeCell ref="B70:E70"/>
    <mergeCell ref="F70:G70"/>
    <mergeCell ref="H70:J70"/>
    <mergeCell ref="B79:E79"/>
    <mergeCell ref="H79:J79"/>
    <mergeCell ref="B80:E80"/>
    <mergeCell ref="F80:G80"/>
    <mergeCell ref="H80:J80"/>
    <mergeCell ref="B78:E78"/>
    <mergeCell ref="H78:J78"/>
    <mergeCell ref="B76:E76"/>
    <mergeCell ref="F76:G76"/>
    <mergeCell ref="H76:J76"/>
    <mergeCell ref="B77:E77"/>
    <mergeCell ref="F77:G77"/>
    <mergeCell ref="H77:J77"/>
    <mergeCell ref="B85:E85"/>
    <mergeCell ref="F85:G85"/>
    <mergeCell ref="H85:J85"/>
    <mergeCell ref="B86:E86"/>
    <mergeCell ref="F86:G86"/>
    <mergeCell ref="H86:J86"/>
    <mergeCell ref="A82:J82"/>
    <mergeCell ref="A83:J83"/>
    <mergeCell ref="B84:E84"/>
    <mergeCell ref="F84:G84"/>
    <mergeCell ref="H84:J84"/>
    <mergeCell ref="A87:A88"/>
    <mergeCell ref="B87:E87"/>
    <mergeCell ref="B88:E88"/>
    <mergeCell ref="F88:G88"/>
    <mergeCell ref="H88:J88"/>
    <mergeCell ref="B89:E89"/>
    <mergeCell ref="F89:G89"/>
    <mergeCell ref="H89:J89"/>
    <mergeCell ref="A93:A94"/>
    <mergeCell ref="B94:E94"/>
    <mergeCell ref="B95:E95"/>
    <mergeCell ref="F95:G95"/>
    <mergeCell ref="H95:J95"/>
    <mergeCell ref="B96:E96"/>
    <mergeCell ref="B97:E97"/>
    <mergeCell ref="B90:E90"/>
    <mergeCell ref="B91:E91"/>
    <mergeCell ref="F91:G91"/>
    <mergeCell ref="H91:J91"/>
    <mergeCell ref="F90:G90"/>
    <mergeCell ref="H90:J90"/>
    <mergeCell ref="F92:G92"/>
    <mergeCell ref="H92:J92"/>
    <mergeCell ref="F94:G94"/>
    <mergeCell ref="H94:J94"/>
    <mergeCell ref="F96:G96"/>
    <mergeCell ref="H96:J96"/>
    <mergeCell ref="F97:G97"/>
    <mergeCell ref="H97:J97"/>
    <mergeCell ref="B92:E92"/>
    <mergeCell ref="B93:E93"/>
    <mergeCell ref="A100:J100"/>
    <mergeCell ref="A101:J101"/>
    <mergeCell ref="B102:E102"/>
    <mergeCell ref="F102:G102"/>
    <mergeCell ref="H102:J102"/>
    <mergeCell ref="B103:E103"/>
    <mergeCell ref="F103:G103"/>
    <mergeCell ref="H103:J103"/>
    <mergeCell ref="B98:E98"/>
    <mergeCell ref="B99:E99"/>
    <mergeCell ref="F99:G99"/>
    <mergeCell ref="H99:J99"/>
    <mergeCell ref="A110:A111"/>
    <mergeCell ref="B110:E110"/>
    <mergeCell ref="B111:E111"/>
    <mergeCell ref="F111:G111"/>
    <mergeCell ref="H111:J111"/>
    <mergeCell ref="B104:E104"/>
    <mergeCell ref="F104:G104"/>
    <mergeCell ref="H104:J104"/>
    <mergeCell ref="A105:A106"/>
    <mergeCell ref="B105:E105"/>
    <mergeCell ref="B106:E106"/>
    <mergeCell ref="F106:G106"/>
    <mergeCell ref="H106:J106"/>
    <mergeCell ref="B112:E112"/>
    <mergeCell ref="B113:E113"/>
    <mergeCell ref="F113:G113"/>
    <mergeCell ref="H113:J113"/>
    <mergeCell ref="B114:E114"/>
    <mergeCell ref="B115:E115"/>
    <mergeCell ref="B107:E107"/>
    <mergeCell ref="B108:E108"/>
    <mergeCell ref="B109:E109"/>
    <mergeCell ref="F109:G109"/>
    <mergeCell ref="H109:J109"/>
    <mergeCell ref="B118:E118"/>
    <mergeCell ref="F118:G118"/>
    <mergeCell ref="H118:J118"/>
    <mergeCell ref="A122:J122"/>
    <mergeCell ref="B124:J124"/>
    <mergeCell ref="A125:I125"/>
    <mergeCell ref="B116:E116"/>
    <mergeCell ref="F116:G116"/>
    <mergeCell ref="H116:J116"/>
    <mergeCell ref="B117:E117"/>
    <mergeCell ref="I117:J117"/>
    <mergeCell ref="B131:D131"/>
    <mergeCell ref="G131:J131"/>
    <mergeCell ref="B134:D134"/>
    <mergeCell ref="G134:J134"/>
    <mergeCell ref="B140:D140"/>
    <mergeCell ref="A126:J126"/>
    <mergeCell ref="B128:D128"/>
    <mergeCell ref="G128:J128"/>
    <mergeCell ref="B129:D129"/>
    <mergeCell ref="G129:J129"/>
    <mergeCell ref="B132:D132"/>
    <mergeCell ref="B133:D133"/>
    <mergeCell ref="G132:J132"/>
    <mergeCell ref="G133:J133"/>
    <mergeCell ref="B130:D130"/>
    <mergeCell ref="G130:J130"/>
    <mergeCell ref="G140:J140"/>
    <mergeCell ref="B141:D141"/>
    <mergeCell ref="G141:J141"/>
    <mergeCell ref="B157:J157"/>
    <mergeCell ref="A158:I158"/>
    <mergeCell ref="A159:J159"/>
    <mergeCell ref="B161:D161"/>
    <mergeCell ref="G161:J161"/>
    <mergeCell ref="B162:D162"/>
    <mergeCell ref="G162:J162"/>
    <mergeCell ref="B148:J148"/>
    <mergeCell ref="A149:I149"/>
    <mergeCell ref="A150:J150"/>
    <mergeCell ref="B152:D152"/>
    <mergeCell ref="G152:J152"/>
    <mergeCell ref="B153:D153"/>
    <mergeCell ref="B142:D142"/>
    <mergeCell ref="G142:J142"/>
    <mergeCell ref="B199:C199"/>
    <mergeCell ref="D199:E199"/>
    <mergeCell ref="F199:G199"/>
    <mergeCell ref="I199:J199"/>
    <mergeCell ref="A188:I188"/>
    <mergeCell ref="A196:J196"/>
    <mergeCell ref="A197:I197"/>
    <mergeCell ref="B198:C198"/>
    <mergeCell ref="D198:E198"/>
    <mergeCell ref="F198:G198"/>
    <mergeCell ref="I198:J198"/>
    <mergeCell ref="B203:C203"/>
    <mergeCell ref="D203:E203"/>
    <mergeCell ref="F203:G203"/>
    <mergeCell ref="I203:J203"/>
    <mergeCell ref="B200:C200"/>
    <mergeCell ref="D200:E200"/>
    <mergeCell ref="F200:G200"/>
    <mergeCell ref="I200:J200"/>
    <mergeCell ref="B202:C202"/>
    <mergeCell ref="D202:E202"/>
    <mergeCell ref="F202:G202"/>
    <mergeCell ref="I202:J202"/>
    <mergeCell ref="B201:C201"/>
    <mergeCell ref="D201:E201"/>
    <mergeCell ref="F201:G201"/>
    <mergeCell ref="I201:J201"/>
    <mergeCell ref="B206:C206"/>
    <mergeCell ref="D206:E206"/>
    <mergeCell ref="F206:G206"/>
    <mergeCell ref="I206:J206"/>
    <mergeCell ref="B207:C207"/>
    <mergeCell ref="D207:E207"/>
    <mergeCell ref="F207:G207"/>
    <mergeCell ref="I207:J207"/>
    <mergeCell ref="B204:C204"/>
    <mergeCell ref="D204:E204"/>
    <mergeCell ref="F204:G204"/>
    <mergeCell ref="I204:J204"/>
    <mergeCell ref="B205:C205"/>
    <mergeCell ref="D205:E205"/>
    <mergeCell ref="F205:G205"/>
    <mergeCell ref="I205:J205"/>
    <mergeCell ref="B213:D213"/>
    <mergeCell ref="E213:F214"/>
    <mergeCell ref="G213:H213"/>
    <mergeCell ref="I213:J213"/>
    <mergeCell ref="B214:D214"/>
    <mergeCell ref="G214:H214"/>
    <mergeCell ref="I214:J214"/>
    <mergeCell ref="A209:J209"/>
    <mergeCell ref="B211:D211"/>
    <mergeCell ref="E211:F211"/>
    <mergeCell ref="G211:H211"/>
    <mergeCell ref="I211:J211"/>
    <mergeCell ref="B212:D212"/>
    <mergeCell ref="E212:F212"/>
    <mergeCell ref="G212:H212"/>
    <mergeCell ref="I212:J212"/>
    <mergeCell ref="B227:F227"/>
    <mergeCell ref="G227:H227"/>
    <mergeCell ref="I227:J227"/>
    <mergeCell ref="B228:F228"/>
    <mergeCell ref="G228:H228"/>
    <mergeCell ref="I228:J228"/>
    <mergeCell ref="I229:J229"/>
    <mergeCell ref="B230:F230"/>
    <mergeCell ref="G230:H230"/>
    <mergeCell ref="I230:J230"/>
    <mergeCell ref="B229:F229"/>
    <mergeCell ref="G229:H229"/>
    <mergeCell ref="B246:F246"/>
    <mergeCell ref="G246:H246"/>
    <mergeCell ref="I246:J246"/>
    <mergeCell ref="B247:F247"/>
    <mergeCell ref="G247:H247"/>
    <mergeCell ref="I247:J247"/>
    <mergeCell ref="B241:F241"/>
    <mergeCell ref="G241:H241"/>
    <mergeCell ref="I241:J241"/>
    <mergeCell ref="A243:J243"/>
    <mergeCell ref="A244:J244"/>
    <mergeCell ref="B245:F245"/>
    <mergeCell ref="G245:H245"/>
    <mergeCell ref="I245:J245"/>
    <mergeCell ref="B256:H256"/>
    <mergeCell ref="I256:J256"/>
    <mergeCell ref="B254:E254"/>
    <mergeCell ref="G254:H254"/>
    <mergeCell ref="I254:J254"/>
    <mergeCell ref="B255:E255"/>
    <mergeCell ref="G255:H255"/>
    <mergeCell ref="I255:J255"/>
    <mergeCell ref="B248:F248"/>
    <mergeCell ref="G248:H248"/>
    <mergeCell ref="I248:J248"/>
    <mergeCell ref="B251:J251"/>
    <mergeCell ref="A252:J252"/>
    <mergeCell ref="A253:J253"/>
    <mergeCell ref="B262:E262"/>
    <mergeCell ref="G262:H262"/>
    <mergeCell ref="I262:J262"/>
    <mergeCell ref="B263:E263"/>
    <mergeCell ref="G263:H263"/>
    <mergeCell ref="I263:J263"/>
    <mergeCell ref="B259:H259"/>
    <mergeCell ref="I259:J259"/>
    <mergeCell ref="B260:E260"/>
    <mergeCell ref="G260:H260"/>
    <mergeCell ref="I260:J260"/>
    <mergeCell ref="B261:E261"/>
    <mergeCell ref="G261:H261"/>
    <mergeCell ref="I261:J261"/>
    <mergeCell ref="B266:E266"/>
    <mergeCell ref="G266:H266"/>
    <mergeCell ref="I266:J266"/>
    <mergeCell ref="B267:E267"/>
    <mergeCell ref="G267:H267"/>
    <mergeCell ref="I267:J267"/>
    <mergeCell ref="G269:H269"/>
    <mergeCell ref="B272:E272"/>
    <mergeCell ref="B264:E264"/>
    <mergeCell ref="G264:H264"/>
    <mergeCell ref="I264:J264"/>
    <mergeCell ref="B265:E265"/>
    <mergeCell ref="G265:H265"/>
    <mergeCell ref="I265:J265"/>
    <mergeCell ref="B269:E269"/>
    <mergeCell ref="B268:E268"/>
    <mergeCell ref="G268:H268"/>
    <mergeCell ref="I268:J268"/>
    <mergeCell ref="A277:I277"/>
    <mergeCell ref="A278:J278"/>
    <mergeCell ref="A279:J279"/>
    <mergeCell ref="A280:J280"/>
    <mergeCell ref="B281:F281"/>
    <mergeCell ref="G281:H281"/>
    <mergeCell ref="I281:J281"/>
    <mergeCell ref="G272:H272"/>
    <mergeCell ref="I272:J272"/>
    <mergeCell ref="I274:J274"/>
    <mergeCell ref="B275:E275"/>
    <mergeCell ref="G275:H275"/>
    <mergeCell ref="I275:J275"/>
    <mergeCell ref="A286:J286"/>
    <mergeCell ref="A287:I287"/>
    <mergeCell ref="B288:F288"/>
    <mergeCell ref="G288:H288"/>
    <mergeCell ref="I288:J288"/>
    <mergeCell ref="B289:F289"/>
    <mergeCell ref="G289:H289"/>
    <mergeCell ref="I289:J289"/>
    <mergeCell ref="B292:F292"/>
    <mergeCell ref="G292:H292"/>
    <mergeCell ref="I292:J292"/>
    <mergeCell ref="B291:F291"/>
    <mergeCell ref="G291:H291"/>
    <mergeCell ref="I291:J291"/>
    <mergeCell ref="B290:F290"/>
    <mergeCell ref="G290:H290"/>
    <mergeCell ref="I290:J290"/>
    <mergeCell ref="B284:F284"/>
    <mergeCell ref="G284:H284"/>
    <mergeCell ref="I284:J284"/>
    <mergeCell ref="B285:F285"/>
    <mergeCell ref="G285:H285"/>
    <mergeCell ref="I285:J285"/>
    <mergeCell ref="B282:F282"/>
    <mergeCell ref="G282:H282"/>
    <mergeCell ref="I282:J282"/>
    <mergeCell ref="B283:F283"/>
    <mergeCell ref="G283:H283"/>
    <mergeCell ref="I283:J283"/>
    <mergeCell ref="B317:D317"/>
    <mergeCell ref="G317:H317"/>
    <mergeCell ref="I317:J317"/>
    <mergeCell ref="E317:F318"/>
    <mergeCell ref="B309:D309"/>
    <mergeCell ref="E309:F310"/>
    <mergeCell ref="B310:D310"/>
    <mergeCell ref="E316:F316"/>
    <mergeCell ref="G316:H316"/>
    <mergeCell ref="I316:J316"/>
    <mergeCell ref="B318:D318"/>
    <mergeCell ref="G318:H318"/>
    <mergeCell ref="I318:J318"/>
    <mergeCell ref="A323:J323"/>
    <mergeCell ref="B325:D325"/>
    <mergeCell ref="E325:F325"/>
    <mergeCell ref="G325:H325"/>
    <mergeCell ref="I325:J325"/>
    <mergeCell ref="B326:D326"/>
    <mergeCell ref="E326:F326"/>
    <mergeCell ref="B327:D327"/>
    <mergeCell ref="E327:F328"/>
    <mergeCell ref="A324:J324"/>
    <mergeCell ref="G326:H326"/>
    <mergeCell ref="I326:J326"/>
    <mergeCell ref="G327:H327"/>
    <mergeCell ref="I327:J327"/>
    <mergeCell ref="B329:D329"/>
    <mergeCell ref="E329:F329"/>
    <mergeCell ref="A331:J331"/>
    <mergeCell ref="A332:J332"/>
    <mergeCell ref="B333:D333"/>
    <mergeCell ref="B390:D390"/>
    <mergeCell ref="I390:J390"/>
    <mergeCell ref="E384:F385"/>
    <mergeCell ref="G384:H384"/>
    <mergeCell ref="I384:J384"/>
    <mergeCell ref="B385:D385"/>
    <mergeCell ref="B386:D386"/>
    <mergeCell ref="G386:H386"/>
    <mergeCell ref="I386:J386"/>
    <mergeCell ref="B384:D384"/>
    <mergeCell ref="G329:H329"/>
    <mergeCell ref="I329:J329"/>
    <mergeCell ref="I333:J333"/>
    <mergeCell ref="G333:H333"/>
    <mergeCell ref="G388:H388"/>
    <mergeCell ref="I388:J388"/>
    <mergeCell ref="B373:C373"/>
    <mergeCell ref="D373:E373"/>
    <mergeCell ref="F373:G373"/>
    <mergeCell ref="A425:J425"/>
    <mergeCell ref="A426:I426"/>
    <mergeCell ref="B427:E427"/>
    <mergeCell ref="G427:H427"/>
    <mergeCell ref="I427:J427"/>
    <mergeCell ref="B428:E428"/>
    <mergeCell ref="G428:H428"/>
    <mergeCell ref="I428:J428"/>
    <mergeCell ref="B407:F407"/>
    <mergeCell ref="G407:H407"/>
    <mergeCell ref="I407:J407"/>
    <mergeCell ref="B422:F422"/>
    <mergeCell ref="G422:H422"/>
    <mergeCell ref="I422:J422"/>
    <mergeCell ref="B409:F409"/>
    <mergeCell ref="G409:H409"/>
    <mergeCell ref="I409:J409"/>
    <mergeCell ref="B410:F410"/>
    <mergeCell ref="I410:J410"/>
    <mergeCell ref="G410:H410"/>
    <mergeCell ref="B411:F411"/>
    <mergeCell ref="G411:H411"/>
    <mergeCell ref="I411:J411"/>
    <mergeCell ref="G412:H412"/>
    <mergeCell ref="B432:H432"/>
    <mergeCell ref="I432:J432"/>
    <mergeCell ref="B433:E433"/>
    <mergeCell ref="G433:H433"/>
    <mergeCell ref="I433:J433"/>
    <mergeCell ref="B434:E434"/>
    <mergeCell ref="G434:H434"/>
    <mergeCell ref="I434:J434"/>
    <mergeCell ref="B429:H429"/>
    <mergeCell ref="I429:J429"/>
    <mergeCell ref="B430:E430"/>
    <mergeCell ref="G430:H430"/>
    <mergeCell ref="I430:J430"/>
    <mergeCell ref="B431:E431"/>
    <mergeCell ref="G431:H431"/>
    <mergeCell ref="I431:J431"/>
    <mergeCell ref="G438:H438"/>
    <mergeCell ref="I438:J438"/>
    <mergeCell ref="B440:E440"/>
    <mergeCell ref="G440:H440"/>
    <mergeCell ref="I440:J440"/>
    <mergeCell ref="B443:E443"/>
    <mergeCell ref="G443:H443"/>
    <mergeCell ref="I443:J443"/>
    <mergeCell ref="I441:J441"/>
    <mergeCell ref="G442:H442"/>
    <mergeCell ref="I442:J442"/>
    <mergeCell ref="B476:I476"/>
    <mergeCell ref="B448:E448"/>
    <mergeCell ref="G448:H448"/>
    <mergeCell ref="I448:J448"/>
    <mergeCell ref="B449:E449"/>
    <mergeCell ref="G449:H449"/>
    <mergeCell ref="I449:J449"/>
    <mergeCell ref="B445:H445"/>
    <mergeCell ref="I445:J445"/>
    <mergeCell ref="B446:E446"/>
    <mergeCell ref="G446:H446"/>
    <mergeCell ref="I446:J446"/>
    <mergeCell ref="B447:E447"/>
    <mergeCell ref="G447:H447"/>
    <mergeCell ref="I447:J447"/>
    <mergeCell ref="B454:D454"/>
    <mergeCell ref="E454:F454"/>
    <mergeCell ref="G454:H454"/>
    <mergeCell ref="B455:D455"/>
    <mergeCell ref="B471:D471"/>
    <mergeCell ref="E471:F471"/>
    <mergeCell ref="G471:H471"/>
    <mergeCell ref="I471:J471"/>
    <mergeCell ref="E455:F456"/>
    <mergeCell ref="B456:D456"/>
    <mergeCell ref="I456:J456"/>
    <mergeCell ref="B350:D350"/>
    <mergeCell ref="H350:J350"/>
    <mergeCell ref="A365:I365"/>
    <mergeCell ref="A366:I366"/>
    <mergeCell ref="B367:C367"/>
    <mergeCell ref="D367:E367"/>
    <mergeCell ref="F367:G367"/>
    <mergeCell ref="I367:J367"/>
    <mergeCell ref="B357:D357"/>
    <mergeCell ref="H357:J357"/>
    <mergeCell ref="D370:E370"/>
    <mergeCell ref="F370:G370"/>
    <mergeCell ref="I370:J370"/>
    <mergeCell ref="B368:C368"/>
    <mergeCell ref="D368:E368"/>
    <mergeCell ref="F368:G368"/>
    <mergeCell ref="I368:J368"/>
    <mergeCell ref="B369:C369"/>
    <mergeCell ref="D369:E369"/>
    <mergeCell ref="B436:E436"/>
    <mergeCell ref="G436:H436"/>
    <mergeCell ref="I436:J436"/>
    <mergeCell ref="B294:F294"/>
    <mergeCell ref="G294:H294"/>
    <mergeCell ref="I294:J294"/>
    <mergeCell ref="B293:F293"/>
    <mergeCell ref="G293:H293"/>
    <mergeCell ref="I293:J293"/>
    <mergeCell ref="B295:F295"/>
    <mergeCell ref="G295:H295"/>
    <mergeCell ref="I295:J295"/>
    <mergeCell ref="B296:F296"/>
    <mergeCell ref="I296:J296"/>
    <mergeCell ref="I308:J308"/>
    <mergeCell ref="I307:J307"/>
    <mergeCell ref="A306:J306"/>
    <mergeCell ref="E308:F308"/>
    <mergeCell ref="G308:H308"/>
    <mergeCell ref="B311:D311"/>
    <mergeCell ref="E311:F311"/>
    <mergeCell ref="G311:H311"/>
    <mergeCell ref="B308:D308"/>
    <mergeCell ref="B320:D320"/>
    <mergeCell ref="E320:F320"/>
    <mergeCell ref="G320:H320"/>
    <mergeCell ref="I320:J320"/>
    <mergeCell ref="B389:D389"/>
    <mergeCell ref="G389:H389"/>
    <mergeCell ref="I389:J389"/>
    <mergeCell ref="I385:J385"/>
    <mergeCell ref="E333:F333"/>
    <mergeCell ref="B334:D334"/>
    <mergeCell ref="I334:J334"/>
    <mergeCell ref="G334:H334"/>
    <mergeCell ref="E334:F334"/>
    <mergeCell ref="B382:D382"/>
    <mergeCell ref="E382:F382"/>
    <mergeCell ref="G382:H382"/>
    <mergeCell ref="I382:J382"/>
    <mergeCell ref="B387:D387"/>
    <mergeCell ref="G387:H387"/>
    <mergeCell ref="I387:J387"/>
    <mergeCell ref="B388:D388"/>
    <mergeCell ref="G385:H385"/>
    <mergeCell ref="A380:J380"/>
    <mergeCell ref="I376:J376"/>
    <mergeCell ref="I373:J373"/>
    <mergeCell ref="B374:C374"/>
    <mergeCell ref="D374:E374"/>
    <mergeCell ref="F374:G374"/>
    <mergeCell ref="I374:J374"/>
    <mergeCell ref="B372:C372"/>
    <mergeCell ref="D372:E372"/>
    <mergeCell ref="F372:G372"/>
    <mergeCell ref="I372:J372"/>
    <mergeCell ref="I369:J369"/>
    <mergeCell ref="B370:C370"/>
    <mergeCell ref="B354:D354"/>
    <mergeCell ref="H354:J354"/>
    <mergeCell ref="A343:J343"/>
    <mergeCell ref="B353:D353"/>
    <mergeCell ref="H353:J353"/>
    <mergeCell ref="B371:C371"/>
    <mergeCell ref="D371:E371"/>
    <mergeCell ref="F371:G371"/>
    <mergeCell ref="I371:J371"/>
    <mergeCell ref="H356:J356"/>
    <mergeCell ref="B355:D355"/>
    <mergeCell ref="H355:J355"/>
    <mergeCell ref="A342:I342"/>
    <mergeCell ref="A341:I341"/>
    <mergeCell ref="B335:D335"/>
    <mergeCell ref="B336:D336"/>
    <mergeCell ref="E336:F336"/>
    <mergeCell ref="E335:F335"/>
    <mergeCell ref="B375:C375"/>
    <mergeCell ref="D375:E375"/>
    <mergeCell ref="B383:D383"/>
    <mergeCell ref="E383:F383"/>
    <mergeCell ref="G335:H335"/>
    <mergeCell ref="I335:J335"/>
    <mergeCell ref="G336:H336"/>
    <mergeCell ref="I336:J336"/>
    <mergeCell ref="A345:I345"/>
    <mergeCell ref="B347:D347"/>
    <mergeCell ref="H347:J347"/>
    <mergeCell ref="G383:H383"/>
    <mergeCell ref="I383:J383"/>
    <mergeCell ref="B348:D348"/>
    <mergeCell ref="H348:J348"/>
    <mergeCell ref="B349:D349"/>
    <mergeCell ref="H349:J349"/>
    <mergeCell ref="A351:I351"/>
    <mergeCell ref="I412:J412"/>
    <mergeCell ref="B413:F413"/>
    <mergeCell ref="I413:J413"/>
    <mergeCell ref="A451:J451"/>
    <mergeCell ref="A452:J452"/>
    <mergeCell ref="B453:D453"/>
    <mergeCell ref="E453:F453"/>
    <mergeCell ref="G453:H453"/>
    <mergeCell ref="I453:J453"/>
    <mergeCell ref="I444:J444"/>
    <mergeCell ref="B441:E441"/>
    <mergeCell ref="G441:H441"/>
    <mergeCell ref="B416:F416"/>
    <mergeCell ref="I420:J420"/>
    <mergeCell ref="I416:J416"/>
    <mergeCell ref="B439:E439"/>
    <mergeCell ref="G439:H439"/>
    <mergeCell ref="I439:J439"/>
    <mergeCell ref="B444:E444"/>
    <mergeCell ref="G444:H444"/>
    <mergeCell ref="B437:E437"/>
    <mergeCell ref="G437:H437"/>
    <mergeCell ref="I437:J437"/>
    <mergeCell ref="B438:E438"/>
    <mergeCell ref="G455:H455"/>
    <mergeCell ref="I455:J455"/>
    <mergeCell ref="I454:J454"/>
    <mergeCell ref="B435:E435"/>
    <mergeCell ref="G435:H435"/>
    <mergeCell ref="I435:J435"/>
    <mergeCell ref="G153:J153"/>
    <mergeCell ref="B154:D154"/>
    <mergeCell ref="G154:J154"/>
    <mergeCell ref="B155:D155"/>
    <mergeCell ref="G155:J155"/>
    <mergeCell ref="B182:D182"/>
    <mergeCell ref="H182:J182"/>
    <mergeCell ref="B273:E273"/>
    <mergeCell ref="I273:J273"/>
    <mergeCell ref="I258:J258"/>
    <mergeCell ref="G258:H258"/>
    <mergeCell ref="B258:E258"/>
    <mergeCell ref="B270:E270"/>
    <mergeCell ref="G270:H270"/>
    <mergeCell ref="I270:J270"/>
    <mergeCell ref="B271:E271"/>
    <mergeCell ref="G271:H271"/>
    <mergeCell ref="I271:J271"/>
    <mergeCell ref="B235:F235"/>
    <mergeCell ref="G221:H221"/>
    <mergeCell ref="B238:F238"/>
    <mergeCell ref="B457:D457"/>
    <mergeCell ref="G457:H457"/>
    <mergeCell ref="I457:J457"/>
    <mergeCell ref="B328:D328"/>
    <mergeCell ref="G328:H328"/>
    <mergeCell ref="I328:J328"/>
    <mergeCell ref="B414:F414"/>
    <mergeCell ref="I414:J414"/>
    <mergeCell ref="B415:F415"/>
    <mergeCell ref="I415:J415"/>
    <mergeCell ref="G456:H456"/>
    <mergeCell ref="G402:H402"/>
    <mergeCell ref="G408:H408"/>
    <mergeCell ref="I408:J408"/>
    <mergeCell ref="A396:I396"/>
    <mergeCell ref="B397:F397"/>
    <mergeCell ref="B442:E442"/>
    <mergeCell ref="B402:F402"/>
    <mergeCell ref="B399:F399"/>
    <mergeCell ref="I419:J419"/>
    <mergeCell ref="B420:F420"/>
    <mergeCell ref="I391:J391"/>
    <mergeCell ref="B400:F400"/>
    <mergeCell ref="G400:H400"/>
    <mergeCell ref="I400:J400"/>
    <mergeCell ref="B401:F401"/>
    <mergeCell ref="G401:H401"/>
    <mergeCell ref="I401:J401"/>
    <mergeCell ref="B393:D393"/>
    <mergeCell ref="E393:F393"/>
    <mergeCell ref="G393:H393"/>
    <mergeCell ref="I393:J393"/>
    <mergeCell ref="A395:I395"/>
    <mergeCell ref="B392:D392"/>
    <mergeCell ref="I392:J392"/>
    <mergeCell ref="G399:H399"/>
    <mergeCell ref="B398:F398"/>
    <mergeCell ref="G398:H398"/>
    <mergeCell ref="I398:J398"/>
    <mergeCell ref="I397:J397"/>
    <mergeCell ref="G391:H391"/>
    <mergeCell ref="G397:H397"/>
    <mergeCell ref="B391:D391"/>
    <mergeCell ref="B406:F406"/>
    <mergeCell ref="G406:H406"/>
    <mergeCell ref="I406:J406"/>
    <mergeCell ref="B403:F403"/>
    <mergeCell ref="G403:H403"/>
    <mergeCell ref="I403:J403"/>
    <mergeCell ref="B404:F404"/>
    <mergeCell ref="G404:H404"/>
    <mergeCell ref="I404:J404"/>
    <mergeCell ref="G405:H405"/>
    <mergeCell ref="I405:J405"/>
    <mergeCell ref="B405:F405"/>
    <mergeCell ref="G238:H238"/>
    <mergeCell ref="I238:J238"/>
    <mergeCell ref="B237:F237"/>
    <mergeCell ref="G237:H237"/>
    <mergeCell ref="G222:H222"/>
    <mergeCell ref="B215:D215"/>
    <mergeCell ref="B216:D216"/>
    <mergeCell ref="B217:D217"/>
    <mergeCell ref="B218:D218"/>
    <mergeCell ref="B219:D219"/>
    <mergeCell ref="B221:D221"/>
    <mergeCell ref="B222:D222"/>
    <mergeCell ref="I237:J237"/>
    <mergeCell ref="B233:F233"/>
    <mergeCell ref="G233:H233"/>
    <mergeCell ref="I233:J233"/>
    <mergeCell ref="B234:F234"/>
    <mergeCell ref="G234:H234"/>
    <mergeCell ref="I234:J234"/>
    <mergeCell ref="I215:J215"/>
    <mergeCell ref="I216:J216"/>
    <mergeCell ref="I217:J217"/>
    <mergeCell ref="I218:J218"/>
    <mergeCell ref="B220:D220"/>
    <mergeCell ref="B239:F239"/>
    <mergeCell ref="G239:H239"/>
    <mergeCell ref="I239:J239"/>
    <mergeCell ref="B319:D319"/>
    <mergeCell ref="G319:H319"/>
    <mergeCell ref="I319:J319"/>
    <mergeCell ref="I269:J269"/>
    <mergeCell ref="I311:J311"/>
    <mergeCell ref="G309:H309"/>
    <mergeCell ref="A313:J313"/>
    <mergeCell ref="A314:J314"/>
    <mergeCell ref="B315:D315"/>
    <mergeCell ref="E315:F315"/>
    <mergeCell ref="G315:H315"/>
    <mergeCell ref="I315:J315"/>
    <mergeCell ref="B316:D316"/>
    <mergeCell ref="G310:H310"/>
    <mergeCell ref="I310:J310"/>
    <mergeCell ref="A305:J305"/>
    <mergeCell ref="I298:J298"/>
    <mergeCell ref="B297:F297"/>
    <mergeCell ref="B298:F298"/>
    <mergeCell ref="I297:J297"/>
    <mergeCell ref="B299:F299"/>
    <mergeCell ref="B458:D458"/>
    <mergeCell ref="G458:H458"/>
    <mergeCell ref="I458:J458"/>
    <mergeCell ref="D377:E377"/>
    <mergeCell ref="I377:J377"/>
    <mergeCell ref="B240:F240"/>
    <mergeCell ref="G240:H240"/>
    <mergeCell ref="I240:J240"/>
    <mergeCell ref="G299:H299"/>
    <mergeCell ref="I299:J299"/>
    <mergeCell ref="A301:J301"/>
    <mergeCell ref="B302:F302"/>
    <mergeCell ref="G302:H302"/>
    <mergeCell ref="I302:J302"/>
    <mergeCell ref="I309:J309"/>
    <mergeCell ref="B303:F303"/>
    <mergeCell ref="G303:H303"/>
    <mergeCell ref="I303:J303"/>
    <mergeCell ref="B307:D307"/>
    <mergeCell ref="E307:F307"/>
    <mergeCell ref="G307:H307"/>
    <mergeCell ref="I402:J402"/>
    <mergeCell ref="I399:J399"/>
    <mergeCell ref="B408:F408"/>
    <mergeCell ref="B459:D459"/>
    <mergeCell ref="G459:H459"/>
    <mergeCell ref="I459:J459"/>
    <mergeCell ref="B460:D460"/>
    <mergeCell ref="G460:H460"/>
    <mergeCell ref="I460:J460"/>
    <mergeCell ref="B469:D469"/>
    <mergeCell ref="G469:H469"/>
    <mergeCell ref="I469:J469"/>
    <mergeCell ref="G464:H464"/>
    <mergeCell ref="G465:H465"/>
    <mergeCell ref="G466:H466"/>
    <mergeCell ref="G467:H467"/>
    <mergeCell ref="I464:J464"/>
    <mergeCell ref="I465:J465"/>
    <mergeCell ref="I466:J466"/>
    <mergeCell ref="I467:J467"/>
    <mergeCell ref="B465:D465"/>
    <mergeCell ref="B470:D470"/>
    <mergeCell ref="G470:H470"/>
    <mergeCell ref="I470:J470"/>
    <mergeCell ref="B461:D461"/>
    <mergeCell ref="G461:H461"/>
    <mergeCell ref="I461:J461"/>
    <mergeCell ref="B462:D462"/>
    <mergeCell ref="G462:H462"/>
    <mergeCell ref="I462:J462"/>
    <mergeCell ref="B463:D463"/>
    <mergeCell ref="G463:H463"/>
    <mergeCell ref="I463:J463"/>
    <mergeCell ref="G468:H468"/>
    <mergeCell ref="I468:J468"/>
    <mergeCell ref="B468:D468"/>
    <mergeCell ref="A70:A71"/>
    <mergeCell ref="A75:A76"/>
    <mergeCell ref="B184:D184"/>
    <mergeCell ref="H184:J184"/>
    <mergeCell ref="G235:H235"/>
    <mergeCell ref="I235:J235"/>
    <mergeCell ref="B236:F236"/>
    <mergeCell ref="G236:H236"/>
    <mergeCell ref="I236:J236"/>
    <mergeCell ref="G231:H231"/>
    <mergeCell ref="I231:J231"/>
    <mergeCell ref="G232:H232"/>
    <mergeCell ref="I232:J232"/>
    <mergeCell ref="G215:H215"/>
    <mergeCell ref="G216:H216"/>
    <mergeCell ref="G217:H217"/>
    <mergeCell ref="G218:H218"/>
    <mergeCell ref="G219:H219"/>
    <mergeCell ref="G220:H220"/>
    <mergeCell ref="I219:J219"/>
    <mergeCell ref="I220:J220"/>
    <mergeCell ref="I221:J221"/>
    <mergeCell ref="I222:J222"/>
    <mergeCell ref="B232:F232"/>
  </mergeCells>
  <hyperlinks>
    <hyperlink ref="B72" r:id="rId1" location="P1250" display="\\buh1\Обменный пункт документами\Галина Васильевна\3\Desktop\пхд.doc - P1250" xr:uid="{00000000-0004-0000-0D00-000000000000}"/>
    <hyperlink ref="B73" r:id="rId2" location="P1250" display="\\buh1\Обменный пункт документами\Галина Васильевна\3\Desktop\пхд.doc - P1250" xr:uid="{00000000-0004-0000-0D00-000001000000}"/>
    <hyperlink ref="B114" r:id="rId3" location="P1250" display="\\buh1\Обменный пункт документами\Галина Васильевна\3\Desktop\пхд.doc - P1250" xr:uid="{00000000-0004-0000-0D00-000004000000}"/>
    <hyperlink ref="B115" r:id="rId4" location="P1250" display="\\buh1\Обменный пункт документами\Галина Васильевна\3\Desktop\пхд.doc - P1250" xr:uid="{00000000-0004-0000-0D00-000005000000}"/>
  </hyperlinks>
  <pageMargins left="0.70866141732283472" right="0.70866141732283472" top="0.74803149606299213" bottom="0.74803149606299213" header="0.31496062992125984" footer="0.31496062992125984"/>
  <pageSetup paperSize="9" scale="54" fitToHeight="7" orientation="portrait" r:id="rId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295"/>
  <sheetViews>
    <sheetView topLeftCell="A151" workbookViewId="0">
      <selection activeCell="I163" sqref="I163:J163"/>
    </sheetView>
  </sheetViews>
  <sheetFormatPr defaultRowHeight="15" x14ac:dyDescent="0.25"/>
  <cols>
    <col min="2" max="2" width="25.85546875" customWidth="1"/>
    <col min="4" max="4" width="10.42578125" customWidth="1"/>
    <col min="5" max="5" width="14" customWidth="1"/>
    <col min="10" max="10" width="17.5703125" customWidth="1"/>
    <col min="11" max="11" width="17.42578125" customWidth="1"/>
    <col min="12" max="12" width="12.42578125" bestFit="1" customWidth="1"/>
    <col min="13" max="13" width="10" bestFit="1" customWidth="1"/>
    <col min="14" max="14" width="17.7109375" customWidth="1"/>
  </cols>
  <sheetData>
    <row r="1" spans="1:10" x14ac:dyDescent="0.25">
      <c r="A1" s="965" t="s">
        <v>10</v>
      </c>
      <c r="B1" s="965"/>
      <c r="C1" s="965"/>
      <c r="D1" s="965"/>
      <c r="E1" s="965"/>
      <c r="F1" s="965"/>
      <c r="G1" s="965"/>
      <c r="H1" s="965"/>
      <c r="I1" s="965"/>
      <c r="J1" s="965"/>
    </row>
    <row r="2" spans="1:10" x14ac:dyDescent="0.25">
      <c r="A2" s="965" t="s">
        <v>800</v>
      </c>
      <c r="B2" s="965"/>
      <c r="C2" s="965"/>
      <c r="D2" s="965"/>
      <c r="E2" s="965"/>
      <c r="F2" s="965"/>
      <c r="G2" s="965"/>
      <c r="H2" s="965"/>
      <c r="I2" s="965"/>
      <c r="J2" s="965"/>
    </row>
    <row r="3" spans="1:10" x14ac:dyDescent="0.25">
      <c r="A3" s="965" t="s">
        <v>740</v>
      </c>
      <c r="B3" s="965"/>
      <c r="C3" s="965"/>
      <c r="D3" s="965"/>
      <c r="E3" s="965"/>
      <c r="F3" s="965"/>
      <c r="G3" s="965"/>
      <c r="H3" s="965"/>
      <c r="I3" s="965"/>
      <c r="J3" s="965"/>
    </row>
    <row r="4" spans="1:10" x14ac:dyDescent="0.25">
      <c r="A4" s="133"/>
      <c r="B4" s="134"/>
      <c r="C4" s="134"/>
      <c r="D4" s="134"/>
      <c r="E4" s="134"/>
      <c r="F4" s="134"/>
      <c r="G4" s="134"/>
      <c r="H4" s="134"/>
      <c r="I4" s="134"/>
      <c r="J4" s="134"/>
    </row>
    <row r="5" spans="1:10" x14ac:dyDescent="0.25">
      <c r="A5" s="965" t="s">
        <v>406</v>
      </c>
      <c r="B5" s="965"/>
      <c r="C5" s="965"/>
      <c r="D5" s="965"/>
      <c r="E5" s="965"/>
      <c r="F5" s="965"/>
      <c r="G5" s="965"/>
      <c r="H5" s="965"/>
      <c r="I5" s="965"/>
      <c r="J5" s="965"/>
    </row>
    <row r="6" spans="1:10" ht="15" customHeight="1" x14ac:dyDescent="0.25">
      <c r="A6" s="1040" t="s">
        <v>741</v>
      </c>
      <c r="B6" s="1040"/>
      <c r="C6" s="1040"/>
      <c r="D6" s="1040"/>
      <c r="E6" s="1040"/>
      <c r="F6" s="1040"/>
      <c r="G6" s="1040"/>
      <c r="H6" s="1040"/>
      <c r="I6" s="1040"/>
      <c r="J6" s="1040"/>
    </row>
    <row r="7" spans="1:10" x14ac:dyDescent="0.25">
      <c r="A7" s="1040"/>
      <c r="B7" s="1040"/>
      <c r="C7" s="1040"/>
      <c r="D7" s="1040"/>
      <c r="E7" s="1040"/>
      <c r="F7" s="1040"/>
      <c r="G7" s="1040"/>
      <c r="H7" s="1040"/>
      <c r="I7" s="1040"/>
      <c r="J7" s="1040"/>
    </row>
    <row r="8" spans="1:10" x14ac:dyDescent="0.25">
      <c r="A8" s="942" t="s">
        <v>407</v>
      </c>
      <c r="B8" s="942"/>
      <c r="C8" s="942"/>
      <c r="D8" s="942"/>
      <c r="E8" s="942"/>
      <c r="F8" s="942"/>
      <c r="G8" s="942"/>
      <c r="H8" s="942"/>
      <c r="I8" s="942"/>
      <c r="J8" s="942"/>
    </row>
    <row r="9" spans="1:10" x14ac:dyDescent="0.25">
      <c r="A9" s="956" t="s">
        <v>408</v>
      </c>
      <c r="B9" s="956"/>
      <c r="C9" s="956"/>
      <c r="D9" s="956"/>
      <c r="E9" s="956"/>
      <c r="F9" s="956"/>
      <c r="G9" s="956"/>
      <c r="H9" s="956"/>
      <c r="I9" s="956"/>
      <c r="J9" s="956"/>
    </row>
    <row r="10" spans="1:10" x14ac:dyDescent="0.25">
      <c r="A10" s="1035" t="s">
        <v>409</v>
      </c>
      <c r="B10" s="1035"/>
      <c r="C10" s="1035"/>
      <c r="D10" s="1035"/>
      <c r="E10" s="1035"/>
      <c r="F10" s="1035"/>
      <c r="G10" s="1035"/>
      <c r="H10" s="1035"/>
      <c r="I10" s="1035"/>
      <c r="J10" s="1035"/>
    </row>
    <row r="11" spans="1:10" x14ac:dyDescent="0.25">
      <c r="A11" s="910" t="s">
        <v>410</v>
      </c>
      <c r="B11" s="910" t="s">
        <v>18</v>
      </c>
      <c r="C11" s="910" t="s">
        <v>19</v>
      </c>
      <c r="D11" s="910" t="s">
        <v>20</v>
      </c>
      <c r="E11" s="910"/>
      <c r="F11" s="910"/>
      <c r="G11" s="910"/>
      <c r="H11" s="910" t="s">
        <v>21</v>
      </c>
      <c r="I11" s="910" t="s">
        <v>411</v>
      </c>
      <c r="J11" s="910" t="s">
        <v>412</v>
      </c>
    </row>
    <row r="12" spans="1:10" x14ac:dyDescent="0.25">
      <c r="A12" s="910"/>
      <c r="B12" s="910"/>
      <c r="C12" s="910"/>
      <c r="D12" s="910" t="s">
        <v>0</v>
      </c>
      <c r="E12" s="910" t="s">
        <v>6</v>
      </c>
      <c r="F12" s="910"/>
      <c r="G12" s="910"/>
      <c r="H12" s="910"/>
      <c r="I12" s="910"/>
      <c r="J12" s="910"/>
    </row>
    <row r="13" spans="1:10" ht="120" x14ac:dyDescent="0.25">
      <c r="A13" s="910"/>
      <c r="B13" s="910"/>
      <c r="C13" s="910"/>
      <c r="D13" s="910"/>
      <c r="E13" s="276" t="s">
        <v>24</v>
      </c>
      <c r="F13" s="276" t="s">
        <v>25</v>
      </c>
      <c r="G13" s="276" t="s">
        <v>26</v>
      </c>
      <c r="H13" s="910"/>
      <c r="I13" s="910"/>
      <c r="J13" s="910"/>
    </row>
    <row r="14" spans="1:10" x14ac:dyDescent="0.25">
      <c r="A14" s="276">
        <v>1</v>
      </c>
      <c r="B14" s="276">
        <v>2</v>
      </c>
      <c r="C14" s="276">
        <v>3</v>
      </c>
      <c r="D14" s="276">
        <v>4</v>
      </c>
      <c r="E14" s="276">
        <v>5</v>
      </c>
      <c r="F14" s="276">
        <v>6</v>
      </c>
      <c r="G14" s="276">
        <v>7</v>
      </c>
      <c r="H14" s="276">
        <v>8</v>
      </c>
      <c r="I14" s="276">
        <v>9</v>
      </c>
      <c r="J14" s="276">
        <v>10</v>
      </c>
    </row>
    <row r="15" spans="1:10" x14ac:dyDescent="0.25">
      <c r="A15" s="276">
        <v>1</v>
      </c>
      <c r="B15" s="136" t="s">
        <v>80</v>
      </c>
      <c r="C15" s="276"/>
      <c r="D15" s="277"/>
      <c r="E15" s="277"/>
      <c r="F15" s="277"/>
      <c r="G15" s="277"/>
      <c r="H15" s="277"/>
      <c r="I15" s="277">
        <v>1</v>
      </c>
      <c r="J15" s="277">
        <v>33251038.399999999</v>
      </c>
    </row>
    <row r="16" spans="1:10" x14ac:dyDescent="0.25">
      <c r="A16" s="276">
        <v>2</v>
      </c>
      <c r="B16" s="136" t="s">
        <v>413</v>
      </c>
      <c r="C16" s="276"/>
      <c r="D16" s="277"/>
      <c r="E16" s="277"/>
      <c r="F16" s="277"/>
      <c r="G16" s="277"/>
      <c r="H16" s="277"/>
      <c r="I16" s="277">
        <v>1</v>
      </c>
      <c r="J16" s="277">
        <v>8962729.6400000006</v>
      </c>
    </row>
    <row r="17" spans="1:10" x14ac:dyDescent="0.25">
      <c r="A17" s="1038" t="s">
        <v>414</v>
      </c>
      <c r="B17" s="1038"/>
      <c r="C17" s="136" t="s">
        <v>415</v>
      </c>
      <c r="D17" s="138"/>
      <c r="E17" s="138" t="s">
        <v>415</v>
      </c>
      <c r="F17" s="138" t="s">
        <v>415</v>
      </c>
      <c r="G17" s="138" t="s">
        <v>415</v>
      </c>
      <c r="H17" s="139" t="s">
        <v>415</v>
      </c>
      <c r="I17" s="138" t="s">
        <v>415</v>
      </c>
      <c r="J17" s="277">
        <f>J15+J16</f>
        <v>42213768.039999999</v>
      </c>
    </row>
    <row r="18" spans="1:10" x14ac:dyDescent="0.25">
      <c r="A18" s="1041"/>
      <c r="B18" s="1041"/>
      <c r="C18" s="1041"/>
      <c r="D18" s="1041"/>
      <c r="E18" s="1041"/>
      <c r="F18" s="1041"/>
      <c r="G18" s="1041"/>
      <c r="H18" s="1041"/>
      <c r="I18" s="1041"/>
      <c r="J18" s="1041"/>
    </row>
    <row r="19" spans="1:10" x14ac:dyDescent="0.25">
      <c r="A19" s="134"/>
      <c r="B19" s="134"/>
      <c r="C19" s="134"/>
      <c r="D19" s="134"/>
      <c r="E19" s="134"/>
      <c r="F19" s="134"/>
      <c r="G19" s="134"/>
      <c r="H19" s="134"/>
      <c r="I19" s="134"/>
      <c r="J19" s="134"/>
    </row>
    <row r="20" spans="1:10" x14ac:dyDescent="0.25">
      <c r="A20" s="1039" t="s">
        <v>416</v>
      </c>
      <c r="B20" s="1039"/>
      <c r="C20" s="1039"/>
      <c r="D20" s="1039"/>
      <c r="E20" s="1039"/>
      <c r="F20" s="1039"/>
      <c r="G20" s="1039"/>
      <c r="H20" s="1039"/>
      <c r="I20" s="1039"/>
      <c r="J20" s="1039"/>
    </row>
    <row r="21" spans="1:10" x14ac:dyDescent="0.25">
      <c r="A21" s="910" t="s">
        <v>410</v>
      </c>
      <c r="B21" s="910" t="s">
        <v>18</v>
      </c>
      <c r="C21" s="910" t="s">
        <v>19</v>
      </c>
      <c r="D21" s="910" t="s">
        <v>20</v>
      </c>
      <c r="E21" s="910"/>
      <c r="F21" s="910"/>
      <c r="G21" s="910"/>
      <c r="H21" s="910" t="s">
        <v>21</v>
      </c>
      <c r="I21" s="910" t="s">
        <v>411</v>
      </c>
      <c r="J21" s="910" t="s">
        <v>412</v>
      </c>
    </row>
    <row r="22" spans="1:10" x14ac:dyDescent="0.25">
      <c r="A22" s="910"/>
      <c r="B22" s="910"/>
      <c r="C22" s="910"/>
      <c r="D22" s="910" t="s">
        <v>0</v>
      </c>
      <c r="E22" s="910" t="s">
        <v>6</v>
      </c>
      <c r="F22" s="910"/>
      <c r="G22" s="910"/>
      <c r="H22" s="910"/>
      <c r="I22" s="910"/>
      <c r="J22" s="910"/>
    </row>
    <row r="23" spans="1:10" ht="120" x14ac:dyDescent="0.25">
      <c r="A23" s="910"/>
      <c r="B23" s="910"/>
      <c r="C23" s="910"/>
      <c r="D23" s="910"/>
      <c r="E23" s="276" t="s">
        <v>24</v>
      </c>
      <c r="F23" s="276" t="s">
        <v>25</v>
      </c>
      <c r="G23" s="276" t="s">
        <v>26</v>
      </c>
      <c r="H23" s="910"/>
      <c r="I23" s="910"/>
      <c r="J23" s="910"/>
    </row>
    <row r="24" spans="1:10" x14ac:dyDescent="0.25">
      <c r="A24" s="276">
        <v>1</v>
      </c>
      <c r="B24" s="276">
        <v>2</v>
      </c>
      <c r="C24" s="276">
        <v>3</v>
      </c>
      <c r="D24" s="276">
        <v>4</v>
      </c>
      <c r="E24" s="276">
        <v>5</v>
      </c>
      <c r="F24" s="276">
        <v>6</v>
      </c>
      <c r="G24" s="276">
        <v>7</v>
      </c>
      <c r="H24" s="276">
        <v>8</v>
      </c>
      <c r="I24" s="276">
        <v>9</v>
      </c>
      <c r="J24" s="276">
        <v>10</v>
      </c>
    </row>
    <row r="25" spans="1:10" ht="30" x14ac:dyDescent="0.25">
      <c r="A25" s="276">
        <v>1</v>
      </c>
      <c r="B25" s="136" t="s">
        <v>417</v>
      </c>
      <c r="C25" s="276"/>
      <c r="D25" s="277"/>
      <c r="E25" s="277"/>
      <c r="F25" s="277"/>
      <c r="G25" s="277"/>
      <c r="H25" s="277"/>
      <c r="I25" s="277"/>
      <c r="J25" s="277">
        <v>0</v>
      </c>
    </row>
    <row r="26" spans="1:10" ht="30" x14ac:dyDescent="0.25">
      <c r="A26" s="276">
        <v>2</v>
      </c>
      <c r="B26" s="136" t="s">
        <v>418</v>
      </c>
      <c r="C26" s="276"/>
      <c r="D26" s="277"/>
      <c r="E26" s="277"/>
      <c r="F26" s="277"/>
      <c r="G26" s="277"/>
      <c r="H26" s="277"/>
      <c r="I26" s="277"/>
      <c r="J26" s="277">
        <v>0</v>
      </c>
    </row>
    <row r="27" spans="1:10" x14ac:dyDescent="0.25">
      <c r="A27" s="1038" t="s">
        <v>414</v>
      </c>
      <c r="B27" s="1038"/>
      <c r="C27" s="136" t="s">
        <v>415</v>
      </c>
      <c r="D27" s="138"/>
      <c r="E27" s="138" t="s">
        <v>415</v>
      </c>
      <c r="F27" s="138" t="s">
        <v>415</v>
      </c>
      <c r="G27" s="138" t="s">
        <v>415</v>
      </c>
      <c r="H27" s="139" t="s">
        <v>415</v>
      </c>
      <c r="I27" s="138" t="s">
        <v>415</v>
      </c>
      <c r="J27" s="277">
        <f>J25+J26</f>
        <v>0</v>
      </c>
    </row>
    <row r="28" spans="1:10" x14ac:dyDescent="0.25">
      <c r="A28" s="281"/>
      <c r="B28" s="141"/>
      <c r="C28" s="281"/>
      <c r="D28" s="281"/>
      <c r="E28" s="281"/>
      <c r="F28" s="281"/>
      <c r="G28" s="134"/>
      <c r="H28" s="134"/>
      <c r="I28" s="134"/>
      <c r="J28" s="134"/>
    </row>
    <row r="29" spans="1:10" x14ac:dyDescent="0.25">
      <c r="A29" s="996" t="s">
        <v>419</v>
      </c>
      <c r="B29" s="996"/>
      <c r="C29" s="996"/>
      <c r="D29" s="996"/>
      <c r="E29" s="996"/>
      <c r="F29" s="996"/>
      <c r="G29" s="996"/>
      <c r="H29" s="996"/>
      <c r="I29" s="996"/>
      <c r="J29" s="996"/>
    </row>
    <row r="30" spans="1:10" x14ac:dyDescent="0.25">
      <c r="A30" s="910" t="s">
        <v>410</v>
      </c>
      <c r="B30" s="910" t="s">
        <v>18</v>
      </c>
      <c r="C30" s="910" t="s">
        <v>19</v>
      </c>
      <c r="D30" s="910" t="s">
        <v>20</v>
      </c>
      <c r="E30" s="910"/>
      <c r="F30" s="910"/>
      <c r="G30" s="910"/>
      <c r="H30" s="910" t="s">
        <v>21</v>
      </c>
      <c r="I30" s="910" t="s">
        <v>411</v>
      </c>
      <c r="J30" s="910" t="s">
        <v>412</v>
      </c>
    </row>
    <row r="31" spans="1:10" x14ac:dyDescent="0.25">
      <c r="A31" s="910"/>
      <c r="B31" s="910"/>
      <c r="C31" s="910"/>
      <c r="D31" s="910" t="s">
        <v>0</v>
      </c>
      <c r="E31" s="910" t="s">
        <v>6</v>
      </c>
      <c r="F31" s="910"/>
      <c r="G31" s="910"/>
      <c r="H31" s="910"/>
      <c r="I31" s="910"/>
      <c r="J31" s="910"/>
    </row>
    <row r="32" spans="1:10" ht="120" x14ac:dyDescent="0.25">
      <c r="A32" s="910"/>
      <c r="B32" s="910"/>
      <c r="C32" s="910"/>
      <c r="D32" s="910"/>
      <c r="E32" s="276" t="s">
        <v>24</v>
      </c>
      <c r="F32" s="276" t="s">
        <v>25</v>
      </c>
      <c r="G32" s="276" t="s">
        <v>26</v>
      </c>
      <c r="H32" s="910"/>
      <c r="I32" s="910"/>
      <c r="J32" s="910"/>
    </row>
    <row r="33" spans="1:10" x14ac:dyDescent="0.25">
      <c r="A33" s="276">
        <v>1</v>
      </c>
      <c r="B33" s="276">
        <v>2</v>
      </c>
      <c r="C33" s="276">
        <v>3</v>
      </c>
      <c r="D33" s="276">
        <v>4</v>
      </c>
      <c r="E33" s="276">
        <v>5</v>
      </c>
      <c r="F33" s="276">
        <v>6</v>
      </c>
      <c r="G33" s="276">
        <v>7</v>
      </c>
      <c r="H33" s="276">
        <v>8</v>
      </c>
      <c r="I33" s="276">
        <v>9</v>
      </c>
      <c r="J33" s="276">
        <v>10</v>
      </c>
    </row>
    <row r="34" spans="1:10" x14ac:dyDescent="0.25">
      <c r="A34" s="276">
        <v>1</v>
      </c>
      <c r="B34" s="136" t="s">
        <v>80</v>
      </c>
      <c r="C34" s="276">
        <v>25</v>
      </c>
      <c r="D34" s="277">
        <v>2172</v>
      </c>
      <c r="E34" s="277">
        <v>1600</v>
      </c>
      <c r="F34" s="277"/>
      <c r="G34" s="277">
        <v>572</v>
      </c>
      <c r="H34" s="277"/>
      <c r="I34" s="277">
        <v>1</v>
      </c>
      <c r="J34" s="277"/>
    </row>
    <row r="35" spans="1:10" x14ac:dyDescent="0.25">
      <c r="A35" s="1038" t="s">
        <v>414</v>
      </c>
      <c r="B35" s="1038"/>
      <c r="C35" s="136" t="s">
        <v>415</v>
      </c>
      <c r="D35" s="138"/>
      <c r="E35" s="138" t="s">
        <v>415</v>
      </c>
      <c r="F35" s="138" t="s">
        <v>415</v>
      </c>
      <c r="G35" s="138" t="s">
        <v>415</v>
      </c>
      <c r="H35" s="139" t="s">
        <v>415</v>
      </c>
      <c r="I35" s="138" t="s">
        <v>415</v>
      </c>
      <c r="J35" s="277">
        <f>J34</f>
        <v>0</v>
      </c>
    </row>
    <row r="36" spans="1:10" x14ac:dyDescent="0.25">
      <c r="A36" s="141"/>
      <c r="B36" s="141"/>
      <c r="C36" s="143"/>
      <c r="D36" s="144"/>
      <c r="E36" s="144"/>
      <c r="F36" s="144"/>
      <c r="G36" s="144"/>
      <c r="H36" s="145"/>
      <c r="I36" s="144"/>
      <c r="J36" s="280"/>
    </row>
    <row r="37" spans="1:10" x14ac:dyDescent="0.25">
      <c r="A37" s="1003" t="s">
        <v>420</v>
      </c>
      <c r="B37" s="1003"/>
      <c r="C37" s="1003"/>
      <c r="D37" s="1003"/>
      <c r="E37" s="1003"/>
      <c r="F37" s="1003"/>
      <c r="G37" s="1003"/>
      <c r="H37" s="1003"/>
      <c r="I37" s="1003"/>
      <c r="J37" s="1003"/>
    </row>
    <row r="38" spans="1:10" x14ac:dyDescent="0.25">
      <c r="A38" s="278" t="s">
        <v>421</v>
      </c>
      <c r="B38" s="278"/>
      <c r="C38" s="148">
        <v>112</v>
      </c>
      <c r="D38" s="278"/>
      <c r="E38" s="278"/>
      <c r="F38" s="278"/>
      <c r="G38" s="278"/>
      <c r="H38" s="278"/>
      <c r="I38" s="278"/>
      <c r="J38" s="278"/>
    </row>
    <row r="39" spans="1:10" x14ac:dyDescent="0.25">
      <c r="A39" s="1035" t="s">
        <v>422</v>
      </c>
      <c r="B39" s="1035"/>
      <c r="C39" s="1035"/>
      <c r="D39" s="1035"/>
      <c r="E39" s="1035"/>
      <c r="F39" s="1035"/>
      <c r="G39" s="1035"/>
      <c r="H39" s="1035"/>
      <c r="I39" s="1035"/>
      <c r="J39" s="1035"/>
    </row>
    <row r="40" spans="1:10" ht="105" x14ac:dyDescent="0.25">
      <c r="A40" s="276" t="s">
        <v>410</v>
      </c>
      <c r="B40" s="910" t="s">
        <v>31</v>
      </c>
      <c r="C40" s="910"/>
      <c r="D40" s="910"/>
      <c r="E40" s="910"/>
      <c r="F40" s="276" t="s">
        <v>423</v>
      </c>
      <c r="G40" s="276" t="s">
        <v>424</v>
      </c>
      <c r="H40" s="910" t="s">
        <v>425</v>
      </c>
      <c r="I40" s="910"/>
      <c r="J40" s="136" t="s">
        <v>426</v>
      </c>
    </row>
    <row r="41" spans="1:10" x14ac:dyDescent="0.25">
      <c r="A41" s="276">
        <v>1</v>
      </c>
      <c r="B41" s="910">
        <v>2</v>
      </c>
      <c r="C41" s="910"/>
      <c r="D41" s="910"/>
      <c r="E41" s="910"/>
      <c r="F41" s="276">
        <v>3</v>
      </c>
      <c r="G41" s="276">
        <v>4</v>
      </c>
      <c r="H41" s="910">
        <v>5</v>
      </c>
      <c r="I41" s="910"/>
      <c r="J41" s="276">
        <v>6</v>
      </c>
    </row>
    <row r="42" spans="1:10" x14ac:dyDescent="0.25">
      <c r="A42" s="276">
        <v>1</v>
      </c>
      <c r="B42" s="904" t="s">
        <v>427</v>
      </c>
      <c r="C42" s="957"/>
      <c r="D42" s="957"/>
      <c r="E42" s="958"/>
      <c r="F42" s="276">
        <v>2</v>
      </c>
      <c r="G42" s="149">
        <v>12</v>
      </c>
      <c r="H42" s="937">
        <v>50</v>
      </c>
      <c r="I42" s="994"/>
      <c r="J42" s="150"/>
    </row>
    <row r="43" spans="1:10" x14ac:dyDescent="0.25">
      <c r="A43" s="276"/>
      <c r="B43" s="910" t="s">
        <v>414</v>
      </c>
      <c r="C43" s="910"/>
      <c r="D43" s="910"/>
      <c r="E43" s="910"/>
      <c r="F43" s="276" t="s">
        <v>415</v>
      </c>
      <c r="G43" s="276" t="s">
        <v>415</v>
      </c>
      <c r="H43" s="910" t="s">
        <v>415</v>
      </c>
      <c r="I43" s="910"/>
      <c r="J43" s="151">
        <f>SUM(J42:J42)</f>
        <v>0</v>
      </c>
    </row>
    <row r="44" spans="1:10" x14ac:dyDescent="0.25">
      <c r="A44" s="133"/>
      <c r="B44" s="134"/>
      <c r="C44" s="134"/>
      <c r="D44" s="134"/>
      <c r="E44" s="134"/>
      <c r="F44" s="134"/>
      <c r="G44" s="134"/>
      <c r="H44" s="134"/>
      <c r="I44" s="134"/>
      <c r="J44" s="134"/>
    </row>
    <row r="45" spans="1:10" x14ac:dyDescent="0.25">
      <c r="A45" s="1003" t="s">
        <v>428</v>
      </c>
      <c r="B45" s="1003"/>
      <c r="C45" s="1003"/>
      <c r="D45" s="1003"/>
      <c r="E45" s="1003"/>
      <c r="F45" s="1003"/>
      <c r="G45" s="1003"/>
      <c r="H45" s="1003"/>
      <c r="I45" s="1003"/>
      <c r="J45" s="1003"/>
    </row>
    <row r="46" spans="1:10" x14ac:dyDescent="0.25">
      <c r="A46" s="1003" t="s">
        <v>429</v>
      </c>
      <c r="B46" s="1003"/>
      <c r="C46" s="1003"/>
      <c r="D46" s="1003"/>
      <c r="E46" s="1003"/>
      <c r="F46" s="1003"/>
      <c r="G46" s="1003"/>
      <c r="H46" s="1003"/>
      <c r="I46" s="1003"/>
      <c r="J46" s="1003"/>
    </row>
    <row r="47" spans="1:10" x14ac:dyDescent="0.25">
      <c r="A47" s="286"/>
      <c r="B47" s="286"/>
      <c r="C47" s="286"/>
      <c r="D47" s="286"/>
      <c r="E47" s="286"/>
      <c r="F47" s="286"/>
      <c r="G47" s="286"/>
      <c r="H47" s="286"/>
      <c r="I47" s="286"/>
      <c r="J47" s="286"/>
    </row>
    <row r="48" spans="1:10" x14ac:dyDescent="0.25">
      <c r="A48" s="956" t="s">
        <v>430</v>
      </c>
      <c r="B48" s="956"/>
      <c r="C48" s="956"/>
      <c r="D48" s="956"/>
      <c r="E48" s="956"/>
      <c r="F48" s="956"/>
      <c r="G48" s="956"/>
      <c r="H48" s="956"/>
      <c r="I48" s="956"/>
      <c r="J48" s="956"/>
    </row>
    <row r="49" spans="1:10" x14ac:dyDescent="0.25">
      <c r="A49" s="944" t="s">
        <v>431</v>
      </c>
      <c r="B49" s="944"/>
      <c r="C49" s="944"/>
      <c r="D49" s="944"/>
      <c r="E49" s="944"/>
      <c r="F49" s="944"/>
      <c r="G49" s="944"/>
      <c r="H49" s="944"/>
      <c r="I49" s="944"/>
      <c r="J49" s="944"/>
    </row>
    <row r="50" spans="1:10" x14ac:dyDescent="0.25">
      <c r="A50" s="1035"/>
      <c r="B50" s="1035"/>
      <c r="C50" s="1035"/>
      <c r="D50" s="1035"/>
      <c r="E50" s="1035"/>
      <c r="F50" s="1035"/>
      <c r="G50" s="1035"/>
      <c r="H50" s="1035"/>
      <c r="I50" s="1035"/>
      <c r="J50" s="1035"/>
    </row>
    <row r="51" spans="1:10" x14ac:dyDescent="0.25">
      <c r="A51" s="276" t="s">
        <v>410</v>
      </c>
      <c r="B51" s="910" t="s">
        <v>33</v>
      </c>
      <c r="C51" s="910"/>
      <c r="D51" s="910"/>
      <c r="E51" s="910"/>
      <c r="F51" s="913" t="s">
        <v>432</v>
      </c>
      <c r="G51" s="914"/>
      <c r="H51" s="913" t="s">
        <v>433</v>
      </c>
      <c r="I51" s="959"/>
      <c r="J51" s="914"/>
    </row>
    <row r="52" spans="1:10" x14ac:dyDescent="0.25">
      <c r="A52" s="276">
        <v>1</v>
      </c>
      <c r="B52" s="910">
        <v>2</v>
      </c>
      <c r="C52" s="910"/>
      <c r="D52" s="910"/>
      <c r="E52" s="910"/>
      <c r="F52" s="913">
        <v>3</v>
      </c>
      <c r="G52" s="914"/>
      <c r="H52" s="913">
        <v>4</v>
      </c>
      <c r="I52" s="959"/>
      <c r="J52" s="914"/>
    </row>
    <row r="53" spans="1:10" x14ac:dyDescent="0.25">
      <c r="A53" s="153">
        <v>1</v>
      </c>
      <c r="B53" s="1023" t="s">
        <v>36</v>
      </c>
      <c r="C53" s="1024"/>
      <c r="D53" s="1024"/>
      <c r="E53" s="1025"/>
      <c r="F53" s="1026" t="s">
        <v>415</v>
      </c>
      <c r="G53" s="1027"/>
      <c r="H53" s="1026">
        <f>H55+H56</f>
        <v>9287028.9700000007</v>
      </c>
      <c r="I53" s="1028"/>
      <c r="J53" s="1027"/>
    </row>
    <row r="54" spans="1:10" x14ac:dyDescent="0.25">
      <c r="A54" s="1033" t="s">
        <v>67</v>
      </c>
      <c r="B54" s="910" t="s">
        <v>6</v>
      </c>
      <c r="C54" s="910"/>
      <c r="D54" s="910"/>
      <c r="E54" s="910"/>
      <c r="F54" s="154"/>
      <c r="G54" s="155"/>
      <c r="H54" s="156"/>
      <c r="I54" s="157"/>
      <c r="J54" s="158"/>
    </row>
    <row r="55" spans="1:10" x14ac:dyDescent="0.25">
      <c r="A55" s="1033"/>
      <c r="B55" s="910" t="s">
        <v>535</v>
      </c>
      <c r="C55" s="910"/>
      <c r="D55" s="910"/>
      <c r="E55" s="910"/>
      <c r="F55" s="1019">
        <f>J15</f>
        <v>33251038.399999999</v>
      </c>
      <c r="G55" s="1021"/>
      <c r="H55" s="1019">
        <f>F55*22%</f>
        <v>7315228.4500000002</v>
      </c>
      <c r="I55" s="1020"/>
      <c r="J55" s="1021"/>
    </row>
    <row r="56" spans="1:10" x14ac:dyDescent="0.25">
      <c r="A56" s="1033"/>
      <c r="B56" s="910" t="s">
        <v>536</v>
      </c>
      <c r="C56" s="910"/>
      <c r="D56" s="910"/>
      <c r="E56" s="910"/>
      <c r="F56" s="1019">
        <f>J16</f>
        <v>8962729.6400000006</v>
      </c>
      <c r="G56" s="1021"/>
      <c r="H56" s="1019">
        <f>F56*22%</f>
        <v>1971800.52</v>
      </c>
      <c r="I56" s="1020"/>
      <c r="J56" s="1021"/>
    </row>
    <row r="57" spans="1:10" x14ac:dyDescent="0.25">
      <c r="A57" s="289" t="s">
        <v>68</v>
      </c>
      <c r="B57" s="910" t="s">
        <v>40</v>
      </c>
      <c r="C57" s="910"/>
      <c r="D57" s="910"/>
      <c r="E57" s="910"/>
      <c r="F57" s="156"/>
      <c r="G57" s="158"/>
      <c r="H57" s="156"/>
      <c r="I57" s="157"/>
      <c r="J57" s="158"/>
    </row>
    <row r="58" spans="1:10" x14ac:dyDescent="0.25">
      <c r="A58" s="289" t="s">
        <v>69</v>
      </c>
      <c r="B58" s="910" t="s">
        <v>435</v>
      </c>
      <c r="C58" s="910"/>
      <c r="D58" s="910"/>
      <c r="E58" s="910"/>
      <c r="F58" s="156"/>
      <c r="G58" s="158"/>
      <c r="H58" s="156"/>
      <c r="I58" s="157"/>
      <c r="J58" s="158"/>
    </row>
    <row r="59" spans="1:10" x14ac:dyDescent="0.25">
      <c r="A59" s="153">
        <v>2</v>
      </c>
      <c r="B59" s="1023" t="s">
        <v>436</v>
      </c>
      <c r="C59" s="1024"/>
      <c r="D59" s="1024"/>
      <c r="E59" s="1025"/>
      <c r="F59" s="1026" t="s">
        <v>415</v>
      </c>
      <c r="G59" s="1027"/>
      <c r="H59" s="1026">
        <f>H61+H62+H64+H65</f>
        <v>1308626.81</v>
      </c>
      <c r="I59" s="1028"/>
      <c r="J59" s="1027"/>
    </row>
    <row r="60" spans="1:10" x14ac:dyDescent="0.25">
      <c r="A60" s="1033" t="s">
        <v>37</v>
      </c>
      <c r="B60" s="910" t="s">
        <v>6</v>
      </c>
      <c r="C60" s="910"/>
      <c r="D60" s="910"/>
      <c r="E60" s="910"/>
      <c r="F60" s="156"/>
      <c r="G60" s="158"/>
      <c r="H60" s="156"/>
      <c r="I60" s="157"/>
      <c r="J60" s="158"/>
    </row>
    <row r="61" spans="1:10" x14ac:dyDescent="0.25">
      <c r="A61" s="1033"/>
      <c r="B61" s="910" t="s">
        <v>437</v>
      </c>
      <c r="C61" s="910"/>
      <c r="D61" s="910"/>
      <c r="E61" s="910"/>
      <c r="F61" s="1019">
        <f>F55</f>
        <v>33251038.399999999</v>
      </c>
      <c r="G61" s="1021"/>
      <c r="H61" s="1019">
        <f>F61*2.9%</f>
        <v>964280.11</v>
      </c>
      <c r="I61" s="1020"/>
      <c r="J61" s="1021"/>
    </row>
    <row r="62" spans="1:10" x14ac:dyDescent="0.25">
      <c r="A62" s="1033"/>
      <c r="B62" s="910" t="s">
        <v>437</v>
      </c>
      <c r="C62" s="910"/>
      <c r="D62" s="910"/>
      <c r="E62" s="910"/>
      <c r="F62" s="1019">
        <f>F56</f>
        <v>8962729.6400000006</v>
      </c>
      <c r="G62" s="1021"/>
      <c r="H62" s="1019">
        <f>F62*2.9%</f>
        <v>259919.16</v>
      </c>
      <c r="I62" s="1020"/>
      <c r="J62" s="1021"/>
    </row>
    <row r="63" spans="1:10" x14ac:dyDescent="0.25">
      <c r="A63" s="289" t="s">
        <v>39</v>
      </c>
      <c r="B63" s="910" t="s">
        <v>44</v>
      </c>
      <c r="C63" s="910"/>
      <c r="D63" s="910"/>
      <c r="E63" s="910"/>
      <c r="F63" s="156"/>
      <c r="G63" s="158"/>
      <c r="H63" s="156"/>
      <c r="I63" s="157"/>
      <c r="J63" s="158"/>
    </row>
    <row r="64" spans="1:10" x14ac:dyDescent="0.25">
      <c r="A64" s="289" t="s">
        <v>41</v>
      </c>
      <c r="B64" s="910" t="s">
        <v>438</v>
      </c>
      <c r="C64" s="910"/>
      <c r="D64" s="910"/>
      <c r="E64" s="910"/>
      <c r="F64" s="1019">
        <f>F61</f>
        <v>33251038.399999999</v>
      </c>
      <c r="G64" s="1021"/>
      <c r="H64" s="1019">
        <f>F64*0.2%</f>
        <v>66502.080000000002</v>
      </c>
      <c r="I64" s="1020"/>
      <c r="J64" s="1021"/>
    </row>
    <row r="65" spans="1:12" x14ac:dyDescent="0.25">
      <c r="A65" s="289" t="s">
        <v>70</v>
      </c>
      <c r="B65" s="910" t="s">
        <v>438</v>
      </c>
      <c r="C65" s="910"/>
      <c r="D65" s="910"/>
      <c r="E65" s="910"/>
      <c r="F65" s="1019">
        <f>F62</f>
        <v>8962729.6400000006</v>
      </c>
      <c r="G65" s="1021"/>
      <c r="H65" s="1019">
        <f>F65*0.2%</f>
        <v>17925.46</v>
      </c>
      <c r="I65" s="1020"/>
      <c r="J65" s="1021"/>
    </row>
    <row r="66" spans="1:12" x14ac:dyDescent="0.25">
      <c r="A66" s="289" t="s">
        <v>71</v>
      </c>
      <c r="B66" s="1032" t="s">
        <v>439</v>
      </c>
      <c r="C66" s="1032"/>
      <c r="D66" s="1032"/>
      <c r="E66" s="1032"/>
      <c r="F66" s="156"/>
      <c r="G66" s="158"/>
      <c r="H66" s="156"/>
      <c r="I66" s="157"/>
      <c r="J66" s="158"/>
    </row>
    <row r="67" spans="1:12" x14ac:dyDescent="0.25">
      <c r="A67" s="289" t="s">
        <v>557</v>
      </c>
      <c r="B67" s="1032" t="s">
        <v>439</v>
      </c>
      <c r="C67" s="1032"/>
      <c r="D67" s="1032"/>
      <c r="E67" s="1032"/>
      <c r="F67" s="156"/>
      <c r="G67" s="158"/>
      <c r="H67" s="156"/>
      <c r="I67" s="157"/>
      <c r="J67" s="158"/>
    </row>
    <row r="68" spans="1:12" x14ac:dyDescent="0.25">
      <c r="A68" s="153">
        <v>3</v>
      </c>
      <c r="B68" s="1023" t="s">
        <v>47</v>
      </c>
      <c r="C68" s="1024"/>
      <c r="D68" s="1024"/>
      <c r="E68" s="1025"/>
      <c r="F68" s="1026" t="s">
        <v>115</v>
      </c>
      <c r="G68" s="1027"/>
      <c r="H68" s="1026">
        <f>H69+H70</f>
        <v>2152902.17</v>
      </c>
      <c r="I68" s="1028"/>
      <c r="J68" s="1027"/>
    </row>
    <row r="69" spans="1:12" x14ac:dyDescent="0.25">
      <c r="A69" s="188" t="s">
        <v>537</v>
      </c>
      <c r="B69" s="904" t="s">
        <v>47</v>
      </c>
      <c r="C69" s="905"/>
      <c r="D69" s="905"/>
      <c r="E69" s="906"/>
      <c r="F69" s="1019">
        <f>F64</f>
        <v>33251038.399999999</v>
      </c>
      <c r="G69" s="1021"/>
      <c r="H69" s="1019">
        <f>F69*5.1%</f>
        <v>1695802.96</v>
      </c>
      <c r="I69" s="1020"/>
      <c r="J69" s="1021"/>
      <c r="L69" s="193">
        <f>H55+H61+H69+H64</f>
        <v>10041813.6</v>
      </c>
    </row>
    <row r="70" spans="1:12" x14ac:dyDescent="0.25">
      <c r="A70" s="188" t="s">
        <v>538</v>
      </c>
      <c r="B70" s="904" t="s">
        <v>47</v>
      </c>
      <c r="C70" s="905"/>
      <c r="D70" s="905"/>
      <c r="E70" s="906"/>
      <c r="F70" s="1019">
        <f>F65</f>
        <v>8962729.6400000006</v>
      </c>
      <c r="G70" s="1021"/>
      <c r="H70" s="1019">
        <f>F70*5.1%</f>
        <v>457099.21</v>
      </c>
      <c r="I70" s="1020"/>
      <c r="J70" s="1021"/>
      <c r="L70" s="193">
        <f>H56+H62+H65+H70</f>
        <v>2706744.35</v>
      </c>
    </row>
    <row r="71" spans="1:12" x14ac:dyDescent="0.25">
      <c r="A71" s="289"/>
      <c r="B71" s="910" t="s">
        <v>414</v>
      </c>
      <c r="C71" s="910"/>
      <c r="D71" s="910"/>
      <c r="E71" s="910"/>
      <c r="F71" s="1033" t="s">
        <v>415</v>
      </c>
      <c r="G71" s="1033"/>
      <c r="H71" s="1045">
        <f>H53+H59+H68</f>
        <v>12748558</v>
      </c>
      <c r="I71" s="1045"/>
      <c r="J71" s="1045"/>
      <c r="L71" s="193"/>
    </row>
    <row r="72" spans="1:12" x14ac:dyDescent="0.25">
      <c r="A72" s="162"/>
      <c r="B72" s="281"/>
      <c r="C72" s="281"/>
      <c r="D72" s="281"/>
      <c r="E72" s="281"/>
      <c r="F72" s="162"/>
      <c r="G72" s="162"/>
      <c r="H72" s="163"/>
      <c r="I72" s="163"/>
      <c r="J72" s="163"/>
      <c r="L72" s="193"/>
    </row>
    <row r="73" spans="1:12" x14ac:dyDescent="0.25">
      <c r="A73" s="1034" t="s">
        <v>440</v>
      </c>
      <c r="B73" s="944"/>
      <c r="C73" s="944"/>
      <c r="D73" s="944"/>
      <c r="E73" s="944"/>
      <c r="F73" s="944"/>
      <c r="G73" s="944"/>
      <c r="H73" s="944"/>
      <c r="I73" s="944"/>
      <c r="J73" s="944"/>
    </row>
    <row r="74" spans="1:12" x14ac:dyDescent="0.25">
      <c r="A74" s="1035"/>
      <c r="B74" s="1035"/>
      <c r="C74" s="1035"/>
      <c r="D74" s="1035"/>
      <c r="E74" s="1035"/>
      <c r="F74" s="1035"/>
      <c r="G74" s="1035"/>
      <c r="H74" s="1035"/>
      <c r="I74" s="1035"/>
      <c r="J74" s="1035"/>
    </row>
    <row r="75" spans="1:12" x14ac:dyDescent="0.25">
      <c r="A75" s="276" t="s">
        <v>410</v>
      </c>
      <c r="B75" s="910" t="s">
        <v>33</v>
      </c>
      <c r="C75" s="910"/>
      <c r="D75" s="910"/>
      <c r="E75" s="910"/>
      <c r="F75" s="913" t="s">
        <v>432</v>
      </c>
      <c r="G75" s="914"/>
      <c r="H75" s="913" t="s">
        <v>433</v>
      </c>
      <c r="I75" s="959"/>
      <c r="J75" s="914"/>
    </row>
    <row r="76" spans="1:12" x14ac:dyDescent="0.25">
      <c r="A76" s="276">
        <v>1</v>
      </c>
      <c r="B76" s="910">
        <v>2</v>
      </c>
      <c r="C76" s="910"/>
      <c r="D76" s="910"/>
      <c r="E76" s="910"/>
      <c r="F76" s="913">
        <v>3</v>
      </c>
      <c r="G76" s="914"/>
      <c r="H76" s="913">
        <v>4</v>
      </c>
      <c r="I76" s="959"/>
      <c r="J76" s="914"/>
    </row>
    <row r="77" spans="1:12" x14ac:dyDescent="0.25">
      <c r="A77" s="153">
        <v>1</v>
      </c>
      <c r="B77" s="1023" t="s">
        <v>36</v>
      </c>
      <c r="C77" s="1024"/>
      <c r="D77" s="1024"/>
      <c r="E77" s="1025"/>
      <c r="F77" s="1026" t="s">
        <v>415</v>
      </c>
      <c r="G77" s="1027"/>
      <c r="H77" s="1026">
        <f>H79</f>
        <v>0</v>
      </c>
      <c r="I77" s="1028"/>
      <c r="J77" s="1027"/>
    </row>
    <row r="78" spans="1:12" x14ac:dyDescent="0.25">
      <c r="A78" s="1033" t="s">
        <v>67</v>
      </c>
      <c r="B78" s="910" t="s">
        <v>6</v>
      </c>
      <c r="C78" s="910"/>
      <c r="D78" s="910"/>
      <c r="E78" s="910"/>
      <c r="F78" s="154"/>
      <c r="G78" s="155"/>
      <c r="H78" s="156"/>
      <c r="I78" s="157"/>
      <c r="J78" s="158"/>
    </row>
    <row r="79" spans="1:12" x14ac:dyDescent="0.25">
      <c r="A79" s="1033"/>
      <c r="B79" s="910" t="s">
        <v>434</v>
      </c>
      <c r="C79" s="910"/>
      <c r="D79" s="910"/>
      <c r="E79" s="910"/>
      <c r="F79" s="1019"/>
      <c r="G79" s="1021"/>
      <c r="H79" s="1019">
        <f>F79*0.22</f>
        <v>0</v>
      </c>
      <c r="I79" s="1020"/>
      <c r="J79" s="1021"/>
    </row>
    <row r="80" spans="1:12" x14ac:dyDescent="0.25">
      <c r="A80" s="289" t="s">
        <v>68</v>
      </c>
      <c r="B80" s="910" t="s">
        <v>40</v>
      </c>
      <c r="C80" s="910"/>
      <c r="D80" s="910"/>
      <c r="E80" s="910"/>
      <c r="F80" s="156"/>
      <c r="G80" s="158"/>
      <c r="H80" s="156"/>
      <c r="I80" s="157"/>
      <c r="J80" s="158"/>
    </row>
    <row r="81" spans="1:10" x14ac:dyDescent="0.25">
      <c r="A81" s="289" t="s">
        <v>69</v>
      </c>
      <c r="B81" s="910" t="s">
        <v>435</v>
      </c>
      <c r="C81" s="910"/>
      <c r="D81" s="910"/>
      <c r="E81" s="910"/>
      <c r="F81" s="156"/>
      <c r="G81" s="158"/>
      <c r="H81" s="156"/>
      <c r="I81" s="157"/>
      <c r="J81" s="158"/>
    </row>
    <row r="82" spans="1:10" x14ac:dyDescent="0.25">
      <c r="A82" s="153">
        <v>2</v>
      </c>
      <c r="B82" s="1023" t="s">
        <v>436</v>
      </c>
      <c r="C82" s="1024"/>
      <c r="D82" s="1024"/>
      <c r="E82" s="1025"/>
      <c r="F82" s="1026" t="s">
        <v>415</v>
      </c>
      <c r="G82" s="1027"/>
      <c r="H82" s="1026">
        <f>H84+H86</f>
        <v>0</v>
      </c>
      <c r="I82" s="1028"/>
      <c r="J82" s="1027"/>
    </row>
    <row r="83" spans="1:10" x14ac:dyDescent="0.25">
      <c r="A83" s="1033" t="s">
        <v>37</v>
      </c>
      <c r="B83" s="910" t="s">
        <v>6</v>
      </c>
      <c r="C83" s="910"/>
      <c r="D83" s="910"/>
      <c r="E83" s="910"/>
      <c r="F83" s="156"/>
      <c r="G83" s="158"/>
      <c r="H83" s="156"/>
      <c r="I83" s="157"/>
      <c r="J83" s="158"/>
    </row>
    <row r="84" spans="1:10" x14ac:dyDescent="0.25">
      <c r="A84" s="1033"/>
      <c r="B84" s="910" t="s">
        <v>437</v>
      </c>
      <c r="C84" s="910"/>
      <c r="D84" s="910"/>
      <c r="E84" s="910"/>
      <c r="F84" s="1019"/>
      <c r="G84" s="1021"/>
      <c r="H84" s="1019">
        <f>F84*2.9%</f>
        <v>0</v>
      </c>
      <c r="I84" s="1020"/>
      <c r="J84" s="1021"/>
    </row>
    <row r="85" spans="1:10" x14ac:dyDescent="0.25">
      <c r="A85" s="289" t="s">
        <v>39</v>
      </c>
      <c r="B85" s="910" t="s">
        <v>44</v>
      </c>
      <c r="C85" s="910"/>
      <c r="D85" s="910"/>
      <c r="E85" s="910"/>
      <c r="F85" s="156"/>
      <c r="G85" s="158"/>
      <c r="H85" s="156"/>
      <c r="I85" s="157"/>
      <c r="J85" s="158"/>
    </row>
    <row r="86" spans="1:10" x14ac:dyDescent="0.25">
      <c r="A86" s="289" t="s">
        <v>41</v>
      </c>
      <c r="B86" s="910" t="s">
        <v>438</v>
      </c>
      <c r="C86" s="910"/>
      <c r="D86" s="910"/>
      <c r="E86" s="910"/>
      <c r="F86" s="1019"/>
      <c r="G86" s="1021"/>
      <c r="H86" s="1019">
        <f>F86*0.2%</f>
        <v>0</v>
      </c>
      <c r="I86" s="1020"/>
      <c r="J86" s="1021"/>
    </row>
    <row r="87" spans="1:10" x14ac:dyDescent="0.25">
      <c r="A87" s="289" t="s">
        <v>70</v>
      </c>
      <c r="B87" s="1032" t="s">
        <v>439</v>
      </c>
      <c r="C87" s="1032"/>
      <c r="D87" s="1032"/>
      <c r="E87" s="1032"/>
      <c r="F87" s="156"/>
      <c r="G87" s="158"/>
      <c r="H87" s="156"/>
      <c r="I87" s="157"/>
      <c r="J87" s="158"/>
    </row>
    <row r="88" spans="1:10" x14ac:dyDescent="0.25">
      <c r="A88" s="289" t="s">
        <v>71</v>
      </c>
      <c r="B88" s="1032" t="s">
        <v>439</v>
      </c>
      <c r="C88" s="1032"/>
      <c r="D88" s="1032"/>
      <c r="E88" s="1032"/>
      <c r="F88" s="156"/>
      <c r="G88" s="158"/>
      <c r="H88" s="156"/>
      <c r="I88" s="157"/>
      <c r="J88" s="158"/>
    </row>
    <row r="89" spans="1:10" x14ac:dyDescent="0.25">
      <c r="A89" s="153">
        <v>3</v>
      </c>
      <c r="B89" s="1023" t="s">
        <v>47</v>
      </c>
      <c r="C89" s="1024"/>
      <c r="D89" s="1024"/>
      <c r="E89" s="1025"/>
      <c r="F89" s="1026"/>
      <c r="G89" s="1027"/>
      <c r="H89" s="1026">
        <f>F89*5.1%</f>
        <v>0</v>
      </c>
      <c r="I89" s="1028"/>
      <c r="J89" s="1027"/>
    </row>
    <row r="90" spans="1:10" x14ac:dyDescent="0.25">
      <c r="A90" s="289"/>
      <c r="B90" s="910" t="s">
        <v>414</v>
      </c>
      <c r="C90" s="910"/>
      <c r="D90" s="910"/>
      <c r="E90" s="910"/>
      <c r="F90" s="1017" t="s">
        <v>415</v>
      </c>
      <c r="G90" s="1018"/>
      <c r="H90" s="1019">
        <f>H77+H82+H89</f>
        <v>0</v>
      </c>
      <c r="I90" s="1020"/>
      <c r="J90" s="1021"/>
    </row>
    <row r="91" spans="1:10" x14ac:dyDescent="0.25">
      <c r="A91" s="1034" t="s">
        <v>441</v>
      </c>
      <c r="B91" s="944"/>
      <c r="C91" s="944"/>
      <c r="D91" s="944"/>
      <c r="E91" s="944"/>
      <c r="F91" s="944"/>
      <c r="G91" s="944"/>
      <c r="H91" s="944"/>
      <c r="I91" s="944"/>
      <c r="J91" s="944"/>
    </row>
    <row r="92" spans="1:10" x14ac:dyDescent="0.25">
      <c r="A92" s="1035"/>
      <c r="B92" s="1035"/>
      <c r="C92" s="1035"/>
      <c r="D92" s="1035"/>
      <c r="E92" s="1035"/>
      <c r="F92" s="1035"/>
      <c r="G92" s="1035"/>
      <c r="H92" s="1035"/>
      <c r="I92" s="1035"/>
      <c r="J92" s="1035"/>
    </row>
    <row r="93" spans="1:10" x14ac:dyDescent="0.25">
      <c r="A93" s="276" t="s">
        <v>410</v>
      </c>
      <c r="B93" s="910" t="s">
        <v>33</v>
      </c>
      <c r="C93" s="910"/>
      <c r="D93" s="910"/>
      <c r="E93" s="910"/>
      <c r="F93" s="913" t="s">
        <v>432</v>
      </c>
      <c r="G93" s="914"/>
      <c r="H93" s="913" t="s">
        <v>433</v>
      </c>
      <c r="I93" s="959"/>
      <c r="J93" s="914"/>
    </row>
    <row r="94" spans="1:10" x14ac:dyDescent="0.25">
      <c r="A94" s="276">
        <v>1</v>
      </c>
      <c r="B94" s="910">
        <v>2</v>
      </c>
      <c r="C94" s="910"/>
      <c r="D94" s="910"/>
      <c r="E94" s="910"/>
      <c r="F94" s="913">
        <v>3</v>
      </c>
      <c r="G94" s="914"/>
      <c r="H94" s="913">
        <v>4</v>
      </c>
      <c r="I94" s="959"/>
      <c r="J94" s="914"/>
    </row>
    <row r="95" spans="1:10" x14ac:dyDescent="0.25">
      <c r="A95" s="153">
        <v>1</v>
      </c>
      <c r="B95" s="1023" t="s">
        <v>36</v>
      </c>
      <c r="C95" s="1024"/>
      <c r="D95" s="1024"/>
      <c r="E95" s="1025"/>
      <c r="F95" s="1026" t="s">
        <v>415</v>
      </c>
      <c r="G95" s="1027"/>
      <c r="H95" s="1026">
        <f>H97</f>
        <v>0</v>
      </c>
      <c r="I95" s="1028"/>
      <c r="J95" s="1027"/>
    </row>
    <row r="96" spans="1:10" x14ac:dyDescent="0.25">
      <c r="A96" s="1033" t="s">
        <v>67</v>
      </c>
      <c r="B96" s="910" t="s">
        <v>6</v>
      </c>
      <c r="C96" s="910"/>
      <c r="D96" s="910"/>
      <c r="E96" s="910"/>
      <c r="F96" s="154"/>
      <c r="G96" s="155"/>
      <c r="H96" s="156"/>
      <c r="I96" s="157"/>
      <c r="J96" s="158"/>
    </row>
    <row r="97" spans="1:10" x14ac:dyDescent="0.25">
      <c r="A97" s="1033"/>
      <c r="B97" s="910" t="s">
        <v>434</v>
      </c>
      <c r="C97" s="910"/>
      <c r="D97" s="910"/>
      <c r="E97" s="910"/>
      <c r="F97" s="1019">
        <f>J34</f>
        <v>0</v>
      </c>
      <c r="G97" s="1021"/>
      <c r="H97" s="1019">
        <f>F97*0.22</f>
        <v>0</v>
      </c>
      <c r="I97" s="1020"/>
      <c r="J97" s="1021"/>
    </row>
    <row r="98" spans="1:10" x14ac:dyDescent="0.25">
      <c r="A98" s="289" t="s">
        <v>68</v>
      </c>
      <c r="B98" s="910" t="s">
        <v>40</v>
      </c>
      <c r="C98" s="910"/>
      <c r="D98" s="910"/>
      <c r="E98" s="910"/>
      <c r="F98" s="156"/>
      <c r="G98" s="158"/>
      <c r="H98" s="156"/>
      <c r="I98" s="157"/>
      <c r="J98" s="158"/>
    </row>
    <row r="99" spans="1:10" x14ac:dyDescent="0.25">
      <c r="A99" s="289" t="s">
        <v>69</v>
      </c>
      <c r="B99" s="910" t="s">
        <v>435</v>
      </c>
      <c r="C99" s="910"/>
      <c r="D99" s="910"/>
      <c r="E99" s="910"/>
      <c r="F99" s="156"/>
      <c r="G99" s="158"/>
      <c r="H99" s="156"/>
      <c r="I99" s="157"/>
      <c r="J99" s="158"/>
    </row>
    <row r="100" spans="1:10" x14ac:dyDescent="0.25">
      <c r="A100" s="153">
        <v>2</v>
      </c>
      <c r="B100" s="1023" t="s">
        <v>436</v>
      </c>
      <c r="C100" s="1024"/>
      <c r="D100" s="1024"/>
      <c r="E100" s="1025"/>
      <c r="F100" s="1026" t="s">
        <v>415</v>
      </c>
      <c r="G100" s="1027"/>
      <c r="H100" s="1026">
        <f>H102+H104</f>
        <v>0</v>
      </c>
      <c r="I100" s="1028"/>
      <c r="J100" s="1027"/>
    </row>
    <row r="101" spans="1:10" x14ac:dyDescent="0.25">
      <c r="A101" s="1033" t="s">
        <v>37</v>
      </c>
      <c r="B101" s="910" t="s">
        <v>6</v>
      </c>
      <c r="C101" s="910"/>
      <c r="D101" s="910"/>
      <c r="E101" s="910"/>
      <c r="F101" s="156"/>
      <c r="G101" s="158"/>
      <c r="H101" s="156"/>
      <c r="I101" s="157"/>
      <c r="J101" s="158"/>
    </row>
    <row r="102" spans="1:10" x14ac:dyDescent="0.25">
      <c r="A102" s="1033"/>
      <c r="B102" s="910" t="s">
        <v>437</v>
      </c>
      <c r="C102" s="910"/>
      <c r="D102" s="910"/>
      <c r="E102" s="910"/>
      <c r="F102" s="1019">
        <f>F97</f>
        <v>0</v>
      </c>
      <c r="G102" s="1021"/>
      <c r="H102" s="1019">
        <f>F102*2.9%</f>
        <v>0</v>
      </c>
      <c r="I102" s="1020"/>
      <c r="J102" s="1021"/>
    </row>
    <row r="103" spans="1:10" x14ac:dyDescent="0.25">
      <c r="A103" s="289" t="s">
        <v>39</v>
      </c>
      <c r="B103" s="910" t="s">
        <v>44</v>
      </c>
      <c r="C103" s="910"/>
      <c r="D103" s="910"/>
      <c r="E103" s="910"/>
      <c r="F103" s="156"/>
      <c r="G103" s="158"/>
      <c r="H103" s="156"/>
      <c r="I103" s="157"/>
      <c r="J103" s="158"/>
    </row>
    <row r="104" spans="1:10" x14ac:dyDescent="0.25">
      <c r="A104" s="289" t="s">
        <v>41</v>
      </c>
      <c r="B104" s="910" t="s">
        <v>438</v>
      </c>
      <c r="C104" s="910"/>
      <c r="D104" s="910"/>
      <c r="E104" s="910"/>
      <c r="F104" s="1019">
        <f>F102</f>
        <v>0</v>
      </c>
      <c r="G104" s="1021"/>
      <c r="H104" s="1019">
        <f>F104*0.2%</f>
        <v>0</v>
      </c>
      <c r="I104" s="1020"/>
      <c r="J104" s="1021"/>
    </row>
    <row r="105" spans="1:10" x14ac:dyDescent="0.25">
      <c r="A105" s="289" t="s">
        <v>70</v>
      </c>
      <c r="B105" s="1032" t="s">
        <v>439</v>
      </c>
      <c r="C105" s="1032"/>
      <c r="D105" s="1032"/>
      <c r="E105" s="1032"/>
      <c r="F105" s="156"/>
      <c r="G105" s="158"/>
      <c r="H105" s="156"/>
      <c r="I105" s="157"/>
      <c r="J105" s="158"/>
    </row>
    <row r="106" spans="1:10" x14ac:dyDescent="0.25">
      <c r="A106" s="289" t="s">
        <v>71</v>
      </c>
      <c r="B106" s="1032" t="s">
        <v>439</v>
      </c>
      <c r="C106" s="1032"/>
      <c r="D106" s="1032"/>
      <c r="E106" s="1032"/>
      <c r="F106" s="156"/>
      <c r="G106" s="158"/>
      <c r="H106" s="156"/>
      <c r="I106" s="157"/>
      <c r="J106" s="158"/>
    </row>
    <row r="107" spans="1:10" x14ac:dyDescent="0.25">
      <c r="A107" s="153">
        <v>3</v>
      </c>
      <c r="B107" s="1023" t="s">
        <v>47</v>
      </c>
      <c r="C107" s="1024"/>
      <c r="D107" s="1024"/>
      <c r="E107" s="1025"/>
      <c r="F107" s="1026">
        <f>F104</f>
        <v>0</v>
      </c>
      <c r="G107" s="1027"/>
      <c r="H107" s="1026">
        <f>F107*5.1%</f>
        <v>0</v>
      </c>
      <c r="I107" s="1028"/>
      <c r="J107" s="1027"/>
    </row>
    <row r="108" spans="1:10" x14ac:dyDescent="0.25">
      <c r="A108" s="153"/>
      <c r="B108" s="1023"/>
      <c r="C108" s="1029"/>
      <c r="D108" s="1029"/>
      <c r="E108" s="1030"/>
      <c r="F108" s="287"/>
      <c r="G108" s="288"/>
      <c r="H108" s="287"/>
      <c r="I108" s="1028"/>
      <c r="J108" s="1031"/>
    </row>
    <row r="109" spans="1:10" x14ac:dyDescent="0.25">
      <c r="A109" s="289"/>
      <c r="B109" s="910" t="s">
        <v>414</v>
      </c>
      <c r="C109" s="910"/>
      <c r="D109" s="910"/>
      <c r="E109" s="910"/>
      <c r="F109" s="1017" t="s">
        <v>415</v>
      </c>
      <c r="G109" s="1018"/>
      <c r="H109" s="1019">
        <f>H95+H100+H107+I108</f>
        <v>0</v>
      </c>
      <c r="I109" s="1020"/>
      <c r="J109" s="1021"/>
    </row>
    <row r="110" spans="1:10" x14ac:dyDescent="0.25">
      <c r="A110" s="162"/>
      <c r="B110" s="281"/>
      <c r="C110" s="281"/>
      <c r="D110" s="281"/>
      <c r="E110" s="281"/>
      <c r="F110" s="162"/>
      <c r="G110" s="162"/>
      <c r="H110" s="163"/>
      <c r="I110" s="163"/>
      <c r="J110" s="163"/>
    </row>
    <row r="111" spans="1:10" x14ac:dyDescent="0.25">
      <c r="A111" s="133"/>
      <c r="B111" s="134"/>
      <c r="C111" s="134"/>
      <c r="D111" s="134"/>
      <c r="E111" s="134"/>
      <c r="F111" s="134"/>
      <c r="G111" s="134"/>
      <c r="H111" s="134"/>
      <c r="I111" s="134"/>
      <c r="J111" s="134"/>
    </row>
    <row r="112" spans="1:10" x14ac:dyDescent="0.25">
      <c r="A112" s="133"/>
      <c r="B112" s="134"/>
      <c r="C112" s="134"/>
      <c r="D112" s="134"/>
      <c r="E112" s="134"/>
      <c r="F112" s="134"/>
      <c r="G112" s="134"/>
      <c r="H112" s="134"/>
      <c r="I112" s="134"/>
      <c r="J112" s="134"/>
    </row>
    <row r="113" spans="1:12" x14ac:dyDescent="0.25">
      <c r="A113" s="965" t="s">
        <v>442</v>
      </c>
      <c r="B113" s="965"/>
      <c r="C113" s="965"/>
      <c r="D113" s="965"/>
      <c r="E113" s="965"/>
      <c r="F113" s="965"/>
      <c r="G113" s="965"/>
      <c r="H113" s="965"/>
      <c r="I113" s="965"/>
      <c r="J113" s="965"/>
    </row>
    <row r="114" spans="1:12" x14ac:dyDescent="0.25">
      <c r="A114" s="133"/>
      <c r="B114" s="134"/>
      <c r="C114" s="134"/>
      <c r="D114" s="134"/>
      <c r="E114" s="134"/>
      <c r="F114" s="134"/>
      <c r="G114" s="134"/>
      <c r="H114" s="134"/>
      <c r="I114" s="134"/>
      <c r="J114" s="134"/>
    </row>
    <row r="115" spans="1:12" x14ac:dyDescent="0.25">
      <c r="A115" s="133"/>
      <c r="B115" s="1022" t="s">
        <v>443</v>
      </c>
      <c r="C115" s="1022"/>
      <c r="D115" s="1022"/>
      <c r="E115" s="1022"/>
      <c r="F115" s="1022"/>
      <c r="G115" s="1022"/>
      <c r="H115" s="1022"/>
      <c r="I115" s="1022"/>
      <c r="J115" s="1022"/>
    </row>
    <row r="116" spans="1:12" x14ac:dyDescent="0.25">
      <c r="A116" s="956" t="s">
        <v>444</v>
      </c>
      <c r="B116" s="956"/>
      <c r="C116" s="956"/>
      <c r="D116" s="956"/>
      <c r="E116" s="956"/>
      <c r="F116" s="956"/>
      <c r="G116" s="956"/>
      <c r="H116" s="956"/>
      <c r="I116" s="956"/>
      <c r="J116" s="134"/>
    </row>
    <row r="117" spans="1:12" x14ac:dyDescent="0.25">
      <c r="A117" s="944" t="s">
        <v>445</v>
      </c>
      <c r="B117" s="944"/>
      <c r="C117" s="944"/>
      <c r="D117" s="944"/>
      <c r="E117" s="944"/>
      <c r="F117" s="944"/>
      <c r="G117" s="944"/>
      <c r="H117" s="944"/>
      <c r="I117" s="944"/>
      <c r="J117" s="944"/>
    </row>
    <row r="118" spans="1:12" x14ac:dyDescent="0.25">
      <c r="A118" s="133"/>
      <c r="B118" s="134"/>
      <c r="C118" s="134"/>
      <c r="D118" s="134"/>
      <c r="E118" s="134"/>
      <c r="F118" s="134"/>
      <c r="G118" s="134"/>
      <c r="H118" s="134"/>
      <c r="I118" s="134"/>
      <c r="J118" s="134"/>
    </row>
    <row r="119" spans="1:12" ht="45" x14ac:dyDescent="0.25">
      <c r="A119" s="276" t="s">
        <v>410</v>
      </c>
      <c r="B119" s="913" t="s">
        <v>31</v>
      </c>
      <c r="C119" s="959"/>
      <c r="D119" s="914"/>
      <c r="E119" s="276" t="s">
        <v>54</v>
      </c>
      <c r="F119" s="276" t="s">
        <v>55</v>
      </c>
      <c r="G119" s="913" t="s">
        <v>446</v>
      </c>
      <c r="H119" s="959"/>
      <c r="I119" s="959"/>
      <c r="J119" s="914"/>
    </row>
    <row r="120" spans="1:12" x14ac:dyDescent="0.25">
      <c r="A120" s="276">
        <v>1</v>
      </c>
      <c r="B120" s="913">
        <v>2</v>
      </c>
      <c r="C120" s="959"/>
      <c r="D120" s="914"/>
      <c r="E120" s="276">
        <v>3</v>
      </c>
      <c r="F120" s="276">
        <v>4</v>
      </c>
      <c r="G120" s="913">
        <v>5</v>
      </c>
      <c r="H120" s="959"/>
      <c r="I120" s="959"/>
      <c r="J120" s="914"/>
    </row>
    <row r="121" spans="1:12" x14ac:dyDescent="0.25">
      <c r="A121" s="441">
        <v>1</v>
      </c>
      <c r="B121" s="904" t="s">
        <v>775</v>
      </c>
      <c r="C121" s="905"/>
      <c r="D121" s="906"/>
      <c r="E121" s="255"/>
      <c r="F121" s="441">
        <v>1.5</v>
      </c>
      <c r="G121" s="937">
        <v>205650</v>
      </c>
      <c r="H121" s="972"/>
      <c r="I121" s="972"/>
      <c r="J121" s="952"/>
      <c r="L121" s="192"/>
    </row>
    <row r="122" spans="1:12" x14ac:dyDescent="0.25">
      <c r="A122" s="276">
        <v>2</v>
      </c>
      <c r="B122" s="904" t="s">
        <v>776</v>
      </c>
      <c r="C122" s="905"/>
      <c r="D122" s="906"/>
      <c r="E122" s="255"/>
      <c r="F122" s="276">
        <v>2.2000000000000002</v>
      </c>
      <c r="G122" s="937">
        <v>255608</v>
      </c>
      <c r="H122" s="972"/>
      <c r="I122" s="972"/>
      <c r="J122" s="952"/>
      <c r="L122" s="192"/>
    </row>
    <row r="123" spans="1:12" x14ac:dyDescent="0.25">
      <c r="A123" s="276"/>
      <c r="B123" s="913" t="s">
        <v>414</v>
      </c>
      <c r="C123" s="959"/>
      <c r="D123" s="914"/>
      <c r="E123" s="276"/>
      <c r="F123" s="276" t="s">
        <v>415</v>
      </c>
      <c r="G123" s="937">
        <f>SUM(G121:J122)</f>
        <v>461258</v>
      </c>
      <c r="H123" s="972"/>
      <c r="I123" s="972"/>
      <c r="J123" s="952"/>
    </row>
    <row r="124" spans="1:12" x14ac:dyDescent="0.25">
      <c r="A124" s="133"/>
      <c r="B124" s="134"/>
      <c r="C124" s="134"/>
      <c r="D124" s="134"/>
      <c r="E124" s="134"/>
      <c r="F124" s="134"/>
      <c r="G124" s="134"/>
      <c r="H124" s="134"/>
      <c r="I124" s="134"/>
      <c r="J124" s="134"/>
    </row>
    <row r="125" spans="1:12" x14ac:dyDescent="0.25">
      <c r="A125" s="133"/>
      <c r="B125" s="134"/>
      <c r="C125" s="134"/>
      <c r="D125" s="134"/>
      <c r="E125" s="134"/>
      <c r="F125" s="134"/>
      <c r="G125" s="134"/>
      <c r="H125" s="134"/>
      <c r="I125" s="134"/>
      <c r="J125" s="134"/>
    </row>
    <row r="126" spans="1:12" x14ac:dyDescent="0.25">
      <c r="A126" s="956" t="s">
        <v>444</v>
      </c>
      <c r="B126" s="956"/>
      <c r="C126" s="956"/>
      <c r="D126" s="956"/>
      <c r="E126" s="956"/>
      <c r="F126" s="956"/>
      <c r="G126" s="956"/>
      <c r="H126" s="956"/>
      <c r="I126" s="956"/>
      <c r="J126" s="134"/>
    </row>
    <row r="127" spans="1:12" x14ac:dyDescent="0.25">
      <c r="A127" s="944" t="s">
        <v>447</v>
      </c>
      <c r="B127" s="944"/>
      <c r="C127" s="944"/>
      <c r="D127" s="944"/>
      <c r="E127" s="944"/>
      <c r="F127" s="944"/>
      <c r="G127" s="944"/>
      <c r="H127" s="944"/>
      <c r="I127" s="944"/>
      <c r="J127" s="944"/>
    </row>
    <row r="128" spans="1:12" x14ac:dyDescent="0.25">
      <c r="A128" s="133"/>
      <c r="B128" s="134"/>
      <c r="C128" s="134"/>
      <c r="D128" s="134"/>
      <c r="E128" s="134"/>
      <c r="F128" s="134"/>
      <c r="G128" s="134"/>
      <c r="H128" s="134"/>
      <c r="I128" s="134"/>
      <c r="J128" s="134"/>
    </row>
    <row r="129" spans="1:10" ht="45" x14ac:dyDescent="0.25">
      <c r="A129" s="276" t="s">
        <v>410</v>
      </c>
      <c r="B129" s="910" t="s">
        <v>31</v>
      </c>
      <c r="C129" s="910"/>
      <c r="D129" s="910"/>
      <c r="E129" s="276" t="s">
        <v>54</v>
      </c>
      <c r="F129" s="276" t="s">
        <v>55</v>
      </c>
      <c r="G129" s="913" t="s">
        <v>448</v>
      </c>
      <c r="H129" s="959"/>
      <c r="I129" s="959"/>
      <c r="J129" s="960"/>
    </row>
    <row r="130" spans="1:10" x14ac:dyDescent="0.25">
      <c r="A130" s="276">
        <v>1</v>
      </c>
      <c r="B130" s="910">
        <v>2</v>
      </c>
      <c r="C130" s="910"/>
      <c r="D130" s="910"/>
      <c r="E130" s="276">
        <v>3</v>
      </c>
      <c r="F130" s="276">
        <v>4</v>
      </c>
      <c r="G130" s="913">
        <v>5</v>
      </c>
      <c r="H130" s="959"/>
      <c r="I130" s="959"/>
      <c r="J130" s="960"/>
    </row>
    <row r="131" spans="1:10" x14ac:dyDescent="0.25">
      <c r="A131" s="276">
        <v>1</v>
      </c>
      <c r="B131" s="904" t="s">
        <v>777</v>
      </c>
      <c r="C131" s="957"/>
      <c r="D131" s="958"/>
      <c r="E131" s="255">
        <f>54736000</f>
        <v>54736000</v>
      </c>
      <c r="F131" s="276">
        <v>1.5</v>
      </c>
      <c r="G131" s="937">
        <v>119324</v>
      </c>
      <c r="H131" s="988"/>
      <c r="I131" s="988"/>
      <c r="J131" s="938"/>
    </row>
    <row r="132" spans="1:10" x14ac:dyDescent="0.25">
      <c r="A132" s="276"/>
      <c r="B132" s="910" t="s">
        <v>414</v>
      </c>
      <c r="C132" s="910"/>
      <c r="D132" s="910"/>
      <c r="E132" s="276"/>
      <c r="F132" s="276" t="s">
        <v>415</v>
      </c>
      <c r="G132" s="907">
        <f>G131</f>
        <v>119324</v>
      </c>
      <c r="H132" s="908"/>
      <c r="I132" s="908"/>
      <c r="J132" s="909"/>
    </row>
    <row r="133" spans="1:10" x14ac:dyDescent="0.25">
      <c r="A133" s="281"/>
      <c r="B133" s="281"/>
      <c r="C133" s="281"/>
      <c r="D133" s="281"/>
      <c r="E133" s="281"/>
      <c r="F133" s="281"/>
      <c r="G133" s="280"/>
      <c r="H133" s="281"/>
      <c r="I133" s="281"/>
      <c r="J133" s="166"/>
    </row>
    <row r="134" spans="1:10" x14ac:dyDescent="0.25">
      <c r="A134" s="133"/>
      <c r="B134" s="134"/>
      <c r="C134" s="134"/>
      <c r="D134" s="134"/>
      <c r="E134" s="134"/>
      <c r="F134" s="134"/>
      <c r="G134" s="134"/>
      <c r="H134" s="134"/>
      <c r="I134" s="134"/>
      <c r="J134" s="134"/>
    </row>
    <row r="135" spans="1:10" x14ac:dyDescent="0.25">
      <c r="A135" s="133"/>
      <c r="B135" s="1003" t="s">
        <v>564</v>
      </c>
      <c r="C135" s="1015"/>
      <c r="D135" s="1015"/>
      <c r="E135" s="1015"/>
      <c r="F135" s="1015"/>
      <c r="G135" s="1015"/>
      <c r="H135" s="1015"/>
      <c r="I135" s="1015"/>
      <c r="J135" s="1015"/>
    </row>
    <row r="136" spans="1:10" x14ac:dyDescent="0.25">
      <c r="A136" s="956" t="s">
        <v>450</v>
      </c>
      <c r="B136" s="956"/>
      <c r="C136" s="956"/>
      <c r="D136" s="956"/>
      <c r="E136" s="956"/>
      <c r="F136" s="956"/>
      <c r="G136" s="956"/>
      <c r="H136" s="956"/>
      <c r="I136" s="956"/>
      <c r="J136" s="134"/>
    </row>
    <row r="137" spans="1:10" x14ac:dyDescent="0.25">
      <c r="A137" s="944" t="s">
        <v>451</v>
      </c>
      <c r="B137" s="1016"/>
      <c r="C137" s="1016"/>
      <c r="D137" s="1016"/>
      <c r="E137" s="1016"/>
      <c r="F137" s="1016"/>
      <c r="G137" s="1016"/>
      <c r="H137" s="1016"/>
      <c r="I137" s="1016"/>
      <c r="J137" s="1016"/>
    </row>
    <row r="138" spans="1:10" x14ac:dyDescent="0.25">
      <c r="A138" s="133"/>
      <c r="B138" s="134"/>
      <c r="C138" s="134"/>
      <c r="D138" s="134"/>
      <c r="E138" s="134"/>
      <c r="F138" s="134"/>
      <c r="G138" s="134"/>
      <c r="H138" s="134"/>
      <c r="I138" s="134"/>
      <c r="J138" s="134"/>
    </row>
    <row r="139" spans="1:10" ht="45" x14ac:dyDescent="0.25">
      <c r="A139" s="276" t="s">
        <v>410</v>
      </c>
      <c r="B139" s="910" t="s">
        <v>31</v>
      </c>
      <c r="C139" s="910"/>
      <c r="D139" s="910"/>
      <c r="E139" s="276" t="s">
        <v>54</v>
      </c>
      <c r="F139" s="276" t="s">
        <v>55</v>
      </c>
      <c r="G139" s="913" t="s">
        <v>452</v>
      </c>
      <c r="H139" s="959"/>
      <c r="I139" s="959"/>
      <c r="J139" s="960"/>
    </row>
    <row r="140" spans="1:10" x14ac:dyDescent="0.25">
      <c r="A140" s="276">
        <v>1</v>
      </c>
      <c r="B140" s="910">
        <v>2</v>
      </c>
      <c r="C140" s="910"/>
      <c r="D140" s="910"/>
      <c r="E140" s="276">
        <v>3</v>
      </c>
      <c r="F140" s="276">
        <v>4</v>
      </c>
      <c r="G140" s="913">
        <v>5</v>
      </c>
      <c r="H140" s="959"/>
      <c r="I140" s="959"/>
      <c r="J140" s="960"/>
    </row>
    <row r="141" spans="1:10" x14ac:dyDescent="0.25">
      <c r="A141" s="276">
        <v>1</v>
      </c>
      <c r="B141" s="904" t="s">
        <v>571</v>
      </c>
      <c r="C141" s="957"/>
      <c r="D141" s="958"/>
      <c r="E141" s="276"/>
      <c r="F141" s="276"/>
      <c r="G141" s="937">
        <v>15500</v>
      </c>
      <c r="H141" s="961"/>
      <c r="I141" s="961"/>
      <c r="J141" s="962"/>
    </row>
    <row r="142" spans="1:10" x14ac:dyDescent="0.25">
      <c r="A142" s="276"/>
      <c r="B142" s="910" t="s">
        <v>414</v>
      </c>
      <c r="C142" s="910"/>
      <c r="D142" s="910"/>
      <c r="E142" s="276"/>
      <c r="F142" s="276" t="s">
        <v>415</v>
      </c>
      <c r="G142" s="907">
        <f>G141</f>
        <v>15500</v>
      </c>
      <c r="H142" s="959"/>
      <c r="I142" s="959"/>
      <c r="J142" s="960"/>
    </row>
    <row r="143" spans="1:10" x14ac:dyDescent="0.25">
      <c r="A143" s="281"/>
      <c r="B143" s="281"/>
      <c r="C143" s="281"/>
      <c r="D143" s="281"/>
      <c r="E143" s="281"/>
      <c r="F143" s="281"/>
      <c r="G143" s="280"/>
      <c r="H143" s="281"/>
      <c r="I143" s="281"/>
      <c r="J143" s="166"/>
    </row>
    <row r="144" spans="1:10" x14ac:dyDescent="0.25">
      <c r="A144" s="965" t="s">
        <v>453</v>
      </c>
      <c r="B144" s="965"/>
      <c r="C144" s="965"/>
      <c r="D144" s="965"/>
      <c r="E144" s="965"/>
      <c r="F144" s="965"/>
      <c r="G144" s="965"/>
      <c r="H144" s="965"/>
      <c r="I144" s="965"/>
      <c r="J144" s="134"/>
    </row>
    <row r="145" spans="1:12" x14ac:dyDescent="0.25">
      <c r="A145" s="956" t="s">
        <v>454</v>
      </c>
      <c r="B145" s="956"/>
      <c r="C145" s="956"/>
      <c r="D145" s="956"/>
      <c r="E145" s="956"/>
      <c r="F145" s="956"/>
      <c r="G145" s="956"/>
      <c r="H145" s="956"/>
      <c r="I145" s="956"/>
      <c r="J145" s="134"/>
    </row>
    <row r="146" spans="1:12" x14ac:dyDescent="0.25">
      <c r="A146" s="944" t="s">
        <v>449</v>
      </c>
      <c r="B146" s="1042"/>
      <c r="C146" s="1042"/>
      <c r="D146" s="1042"/>
      <c r="E146" s="1042"/>
      <c r="F146" s="1042"/>
      <c r="G146" s="1042"/>
      <c r="H146" s="1042"/>
      <c r="I146" s="1042"/>
      <c r="J146" s="1042"/>
    </row>
    <row r="147" spans="1:12" x14ac:dyDescent="0.25">
      <c r="A147" s="969" t="s">
        <v>455</v>
      </c>
      <c r="B147" s="969"/>
      <c r="C147" s="969"/>
      <c r="D147" s="969"/>
      <c r="E147" s="969"/>
      <c r="F147" s="969"/>
      <c r="G147" s="969"/>
      <c r="H147" s="969"/>
      <c r="I147" s="969"/>
      <c r="J147" s="134"/>
    </row>
    <row r="148" spans="1:12" x14ac:dyDescent="0.25">
      <c r="A148" s="134"/>
      <c r="B148" s="134"/>
      <c r="C148" s="134"/>
      <c r="D148" s="134"/>
      <c r="E148" s="134"/>
      <c r="F148" s="134"/>
      <c r="G148" s="134"/>
      <c r="H148" s="134"/>
      <c r="I148" s="134"/>
      <c r="J148" s="134"/>
    </row>
    <row r="149" spans="1:12" ht="60" x14ac:dyDescent="0.25">
      <c r="A149" s="276" t="s">
        <v>410</v>
      </c>
      <c r="B149" s="910" t="s">
        <v>31</v>
      </c>
      <c r="C149" s="910"/>
      <c r="D149" s="910"/>
      <c r="E149" s="276" t="s">
        <v>456</v>
      </c>
      <c r="F149" s="276" t="s">
        <v>457</v>
      </c>
      <c r="G149" s="276" t="s">
        <v>458</v>
      </c>
      <c r="H149" s="910" t="s">
        <v>426</v>
      </c>
      <c r="I149" s="910"/>
      <c r="J149" s="910"/>
    </row>
    <row r="150" spans="1:12" x14ac:dyDescent="0.25">
      <c r="A150" s="276">
        <v>1</v>
      </c>
      <c r="B150" s="910">
        <v>2</v>
      </c>
      <c r="C150" s="910"/>
      <c r="D150" s="910"/>
      <c r="E150" s="276">
        <v>3</v>
      </c>
      <c r="F150" s="276">
        <v>4</v>
      </c>
      <c r="G150" s="276">
        <v>5</v>
      </c>
      <c r="H150" s="910">
        <v>6</v>
      </c>
      <c r="I150" s="910"/>
      <c r="J150" s="910"/>
    </row>
    <row r="151" spans="1:12" x14ac:dyDescent="0.25">
      <c r="A151" s="276">
        <v>1</v>
      </c>
      <c r="B151" s="904"/>
      <c r="C151" s="905"/>
      <c r="D151" s="906"/>
      <c r="E151" s="255"/>
      <c r="F151" s="255"/>
      <c r="G151" s="277"/>
      <c r="H151" s="941"/>
      <c r="I151" s="941"/>
      <c r="J151" s="941"/>
    </row>
    <row r="152" spans="1:12" x14ac:dyDescent="0.25">
      <c r="A152" s="276"/>
      <c r="B152" s="910" t="s">
        <v>414</v>
      </c>
      <c r="C152" s="910"/>
      <c r="D152" s="910"/>
      <c r="E152" s="276" t="s">
        <v>415</v>
      </c>
      <c r="F152" s="276" t="s">
        <v>415</v>
      </c>
      <c r="G152" s="276" t="s">
        <v>415</v>
      </c>
      <c r="H152" s="941">
        <f>SUM(H151:J151)</f>
        <v>0</v>
      </c>
      <c r="I152" s="941"/>
      <c r="J152" s="941"/>
      <c r="L152" s="193"/>
    </row>
    <row r="153" spans="1:12" x14ac:dyDescent="0.25">
      <c r="A153" s="281"/>
      <c r="B153" s="281"/>
      <c r="C153" s="281"/>
      <c r="D153" s="281"/>
      <c r="E153" s="281"/>
      <c r="F153" s="281"/>
      <c r="G153" s="281"/>
      <c r="H153" s="280"/>
      <c r="I153" s="280"/>
      <c r="J153" s="280"/>
    </row>
    <row r="154" spans="1:12" x14ac:dyDescent="0.25">
      <c r="A154" s="133"/>
      <c r="B154" s="134"/>
      <c r="C154" s="134"/>
      <c r="D154" s="134"/>
      <c r="E154" s="134"/>
      <c r="F154" s="134"/>
      <c r="G154" s="134"/>
      <c r="H154" s="134"/>
      <c r="I154" s="134"/>
      <c r="J154" s="134"/>
    </row>
    <row r="155" spans="1:12" x14ac:dyDescent="0.25">
      <c r="A155" s="942" t="s">
        <v>558</v>
      </c>
      <c r="B155" s="943"/>
      <c r="C155" s="943"/>
      <c r="D155" s="943"/>
      <c r="E155" s="943"/>
      <c r="F155" s="943"/>
      <c r="G155" s="943"/>
      <c r="H155" s="943"/>
      <c r="I155" s="943"/>
      <c r="J155" s="943"/>
    </row>
    <row r="156" spans="1:12" x14ac:dyDescent="0.25">
      <c r="A156" s="969"/>
      <c r="B156" s="969"/>
      <c r="C156" s="969"/>
      <c r="D156" s="969"/>
      <c r="E156" s="969"/>
      <c r="F156" s="969"/>
      <c r="G156" s="969"/>
      <c r="H156" s="969"/>
      <c r="I156" s="969"/>
      <c r="J156" s="134"/>
    </row>
    <row r="157" spans="1:12" ht="30" x14ac:dyDescent="0.25">
      <c r="A157" s="276" t="s">
        <v>410</v>
      </c>
      <c r="B157" s="910" t="s">
        <v>2</v>
      </c>
      <c r="C157" s="910"/>
      <c r="D157" s="910" t="s">
        <v>565</v>
      </c>
      <c r="E157" s="910"/>
      <c r="F157" s="913" t="s">
        <v>463</v>
      </c>
      <c r="G157" s="914"/>
      <c r="H157" s="276" t="s">
        <v>464</v>
      </c>
      <c r="I157" s="910" t="s">
        <v>465</v>
      </c>
      <c r="J157" s="910"/>
    </row>
    <row r="158" spans="1:12" x14ac:dyDescent="0.25">
      <c r="A158" s="276">
        <v>1</v>
      </c>
      <c r="B158" s="910">
        <v>2</v>
      </c>
      <c r="C158" s="910"/>
      <c r="D158" s="910">
        <v>3</v>
      </c>
      <c r="E158" s="910"/>
      <c r="F158" s="913">
        <v>4</v>
      </c>
      <c r="G158" s="914"/>
      <c r="H158" s="276">
        <v>5</v>
      </c>
      <c r="I158" s="910">
        <v>6</v>
      </c>
      <c r="J158" s="910"/>
    </row>
    <row r="159" spans="1:12" x14ac:dyDescent="0.25">
      <c r="A159" s="276">
        <v>1</v>
      </c>
      <c r="B159" s="966" t="s">
        <v>533</v>
      </c>
      <c r="C159" s="966"/>
      <c r="D159" s="1012">
        <v>247</v>
      </c>
      <c r="E159" s="1012"/>
      <c r="F159" s="937"/>
      <c r="G159" s="952"/>
      <c r="H159" s="276"/>
      <c r="I159" s="941"/>
      <c r="J159" s="941"/>
    </row>
    <row r="160" spans="1:12" x14ac:dyDescent="0.25">
      <c r="A160" s="276">
        <v>2</v>
      </c>
      <c r="B160" s="966" t="s">
        <v>534</v>
      </c>
      <c r="C160" s="966"/>
      <c r="D160" s="910">
        <v>247</v>
      </c>
      <c r="E160" s="910"/>
      <c r="F160" s="1013"/>
      <c r="G160" s="1014"/>
      <c r="H160" s="276"/>
      <c r="I160" s="941"/>
      <c r="J160" s="941"/>
    </row>
    <row r="161" spans="1:13" x14ac:dyDescent="0.25">
      <c r="A161" s="276">
        <v>3</v>
      </c>
      <c r="B161" s="904" t="s">
        <v>572</v>
      </c>
      <c r="C161" s="906"/>
      <c r="D161" s="913">
        <v>244</v>
      </c>
      <c r="E161" s="914"/>
      <c r="F161" s="913"/>
      <c r="G161" s="914"/>
      <c r="H161" s="276"/>
      <c r="I161" s="907"/>
      <c r="J161" s="909"/>
    </row>
    <row r="162" spans="1:13" x14ac:dyDescent="0.25">
      <c r="A162" s="276">
        <v>4</v>
      </c>
      <c r="B162" s="966" t="s">
        <v>466</v>
      </c>
      <c r="C162" s="966"/>
      <c r="D162" s="910">
        <v>247</v>
      </c>
      <c r="E162" s="910"/>
      <c r="F162" s="913"/>
      <c r="G162" s="914"/>
      <c r="H162" s="276"/>
      <c r="I162" s="941">
        <v>7025107</v>
      </c>
      <c r="J162" s="941"/>
    </row>
    <row r="163" spans="1:13" x14ac:dyDescent="0.25">
      <c r="A163" s="276">
        <v>5</v>
      </c>
      <c r="B163" s="966" t="s">
        <v>573</v>
      </c>
      <c r="C163" s="966"/>
      <c r="D163" s="910">
        <v>244</v>
      </c>
      <c r="E163" s="910"/>
      <c r="F163" s="913"/>
      <c r="G163" s="914"/>
      <c r="H163" s="276"/>
      <c r="I163" s="941"/>
      <c r="J163" s="941"/>
    </row>
    <row r="164" spans="1:13" x14ac:dyDescent="0.25">
      <c r="A164" s="276">
        <v>6</v>
      </c>
      <c r="B164" s="904" t="s">
        <v>765</v>
      </c>
      <c r="C164" s="906"/>
      <c r="D164" s="910">
        <v>244</v>
      </c>
      <c r="E164" s="910"/>
      <c r="F164" s="937"/>
      <c r="G164" s="952"/>
      <c r="H164" s="276"/>
      <c r="I164" s="941"/>
      <c r="J164" s="941"/>
      <c r="L164" s="193"/>
    </row>
    <row r="165" spans="1:13" x14ac:dyDescent="0.25">
      <c r="A165" s="276"/>
      <c r="B165" s="910" t="s">
        <v>414</v>
      </c>
      <c r="C165" s="910"/>
      <c r="D165" s="910" t="s">
        <v>415</v>
      </c>
      <c r="E165" s="910"/>
      <c r="F165" s="913" t="s">
        <v>415</v>
      </c>
      <c r="G165" s="914"/>
      <c r="H165" s="276" t="s">
        <v>415</v>
      </c>
      <c r="I165" s="941">
        <f>SUM(I159:J164)</f>
        <v>7025107</v>
      </c>
      <c r="J165" s="941"/>
      <c r="L165" s="192"/>
      <c r="M165" s="193"/>
    </row>
    <row r="166" spans="1:13" x14ac:dyDescent="0.25">
      <c r="A166" s="281"/>
      <c r="B166" s="281"/>
      <c r="C166" s="281"/>
      <c r="D166" s="281"/>
      <c r="E166" s="281"/>
      <c r="F166" s="281"/>
      <c r="G166" s="281"/>
      <c r="H166" s="281"/>
      <c r="I166" s="167"/>
      <c r="J166" s="167"/>
      <c r="L166" s="193"/>
    </row>
    <row r="167" spans="1:13" x14ac:dyDescent="0.25">
      <c r="A167" s="942" t="s">
        <v>559</v>
      </c>
      <c r="B167" s="943"/>
      <c r="C167" s="943"/>
      <c r="D167" s="943"/>
      <c r="E167" s="943"/>
      <c r="F167" s="943"/>
      <c r="G167" s="943"/>
      <c r="H167" s="943"/>
      <c r="I167" s="943"/>
      <c r="J167" s="943"/>
    </row>
    <row r="168" spans="1:13" x14ac:dyDescent="0.25">
      <c r="A168" s="279" t="s">
        <v>467</v>
      </c>
      <c r="B168" s="279"/>
      <c r="C168" s="279"/>
      <c r="D168" s="279"/>
      <c r="E168" s="279"/>
      <c r="F168" s="279"/>
      <c r="G168" s="279"/>
      <c r="H168" s="279"/>
      <c r="I168" s="279"/>
      <c r="J168" s="134"/>
    </row>
    <row r="169" spans="1:13" x14ac:dyDescent="0.25">
      <c r="A169" s="276" t="s">
        <v>410</v>
      </c>
      <c r="B169" s="910" t="s">
        <v>31</v>
      </c>
      <c r="C169" s="910"/>
      <c r="D169" s="910"/>
      <c r="E169" s="910" t="s">
        <v>468</v>
      </c>
      <c r="F169" s="910"/>
      <c r="G169" s="910" t="s">
        <v>469</v>
      </c>
      <c r="H169" s="910"/>
      <c r="I169" s="910" t="s">
        <v>470</v>
      </c>
      <c r="J169" s="910"/>
    </row>
    <row r="170" spans="1:13" x14ac:dyDescent="0.25">
      <c r="A170" s="276">
        <v>1</v>
      </c>
      <c r="B170" s="910">
        <v>2</v>
      </c>
      <c r="C170" s="910"/>
      <c r="D170" s="910"/>
      <c r="E170" s="910">
        <v>3</v>
      </c>
      <c r="F170" s="910"/>
      <c r="G170" s="910">
        <v>4</v>
      </c>
      <c r="H170" s="910"/>
      <c r="I170" s="910">
        <v>5</v>
      </c>
      <c r="J170" s="910"/>
    </row>
    <row r="171" spans="1:13" x14ac:dyDescent="0.25">
      <c r="A171" s="276">
        <v>1</v>
      </c>
      <c r="B171" s="966" t="s">
        <v>766</v>
      </c>
      <c r="C171" s="966"/>
      <c r="D171" s="966"/>
      <c r="E171" s="992"/>
      <c r="F171" s="993"/>
      <c r="G171" s="910"/>
      <c r="H171" s="910"/>
      <c r="I171" s="915">
        <v>298382</v>
      </c>
      <c r="J171" s="916"/>
    </row>
    <row r="172" spans="1:13" x14ac:dyDescent="0.25">
      <c r="A172" s="276">
        <v>2</v>
      </c>
      <c r="B172" s="912" t="s">
        <v>642</v>
      </c>
      <c r="C172" s="912"/>
      <c r="D172" s="912"/>
      <c r="E172" s="992"/>
      <c r="F172" s="993"/>
      <c r="G172" s="910"/>
      <c r="H172" s="910"/>
      <c r="I172" s="915">
        <v>828492</v>
      </c>
      <c r="J172" s="916"/>
    </row>
    <row r="173" spans="1:13" x14ac:dyDescent="0.25">
      <c r="A173" s="276"/>
      <c r="B173" s="910"/>
      <c r="C173" s="910"/>
      <c r="D173" s="910"/>
      <c r="E173" s="910" t="s">
        <v>115</v>
      </c>
      <c r="F173" s="910"/>
      <c r="G173" s="910" t="s">
        <v>415</v>
      </c>
      <c r="H173" s="910"/>
      <c r="I173" s="941">
        <f>SUM(I171:J172)</f>
        <v>1126874</v>
      </c>
      <c r="J173" s="941"/>
    </row>
    <row r="174" spans="1:13" x14ac:dyDescent="0.25">
      <c r="A174" s="133"/>
      <c r="B174" s="134"/>
      <c r="C174" s="134"/>
      <c r="D174" s="134"/>
      <c r="E174" s="134"/>
      <c r="F174" s="134"/>
      <c r="G174" s="134"/>
      <c r="H174" s="134"/>
      <c r="I174" s="134"/>
      <c r="J174" s="134"/>
    </row>
    <row r="175" spans="1:13" x14ac:dyDescent="0.25">
      <c r="A175" s="942" t="s">
        <v>560</v>
      </c>
      <c r="B175" s="942"/>
      <c r="C175" s="942"/>
      <c r="D175" s="942"/>
      <c r="E175" s="942"/>
      <c r="F175" s="942"/>
      <c r="G175" s="942"/>
      <c r="H175" s="942"/>
      <c r="I175" s="942"/>
      <c r="J175" s="1009"/>
    </row>
    <row r="176" spans="1:13" x14ac:dyDescent="0.25">
      <c r="A176" s="1010"/>
      <c r="B176" s="1010"/>
      <c r="C176" s="1010"/>
      <c r="D176" s="1010"/>
      <c r="E176" s="1010"/>
      <c r="F176" s="1010"/>
      <c r="G176" s="1010"/>
      <c r="H176" s="1010"/>
      <c r="I176" s="1010"/>
      <c r="J176" s="1010"/>
    </row>
    <row r="177" spans="1:12" x14ac:dyDescent="0.25">
      <c r="A177" s="276" t="s">
        <v>410</v>
      </c>
      <c r="B177" s="910" t="s">
        <v>31</v>
      </c>
      <c r="C177" s="910"/>
      <c r="D177" s="910"/>
      <c r="E177" s="910"/>
      <c r="F177" s="910"/>
      <c r="G177" s="910" t="s">
        <v>64</v>
      </c>
      <c r="H177" s="910"/>
      <c r="I177" s="910" t="s">
        <v>471</v>
      </c>
      <c r="J177" s="910"/>
    </row>
    <row r="178" spans="1:12" x14ac:dyDescent="0.25">
      <c r="A178" s="276">
        <v>1</v>
      </c>
      <c r="B178" s="910">
        <v>2</v>
      </c>
      <c r="C178" s="910"/>
      <c r="D178" s="910"/>
      <c r="E178" s="910"/>
      <c r="F178" s="910"/>
      <c r="G178" s="910">
        <v>3</v>
      </c>
      <c r="H178" s="910"/>
      <c r="I178" s="910">
        <v>4</v>
      </c>
      <c r="J178" s="910"/>
    </row>
    <row r="179" spans="1:12" x14ac:dyDescent="0.25">
      <c r="A179" s="276">
        <v>1</v>
      </c>
      <c r="B179" s="904" t="s">
        <v>607</v>
      </c>
      <c r="C179" s="957"/>
      <c r="D179" s="957"/>
      <c r="E179" s="957"/>
      <c r="F179" s="958"/>
      <c r="G179" s="913">
        <v>1</v>
      </c>
      <c r="H179" s="938"/>
      <c r="I179" s="937"/>
      <c r="J179" s="994"/>
    </row>
    <row r="180" spans="1:12" x14ac:dyDescent="0.25">
      <c r="A180" s="276"/>
      <c r="B180" s="910" t="s">
        <v>414</v>
      </c>
      <c r="C180" s="910"/>
      <c r="D180" s="910"/>
      <c r="E180" s="910"/>
      <c r="F180" s="910"/>
      <c r="G180" s="910" t="s">
        <v>415</v>
      </c>
      <c r="H180" s="910"/>
      <c r="I180" s="941">
        <f>SUM(I179:J179)</f>
        <v>0</v>
      </c>
      <c r="J180" s="941"/>
      <c r="L180" s="193"/>
    </row>
    <row r="181" spans="1:12" x14ac:dyDescent="0.25">
      <c r="A181" s="281"/>
      <c r="B181" s="281"/>
      <c r="C181" s="281"/>
      <c r="D181" s="281"/>
      <c r="E181" s="281"/>
      <c r="F181" s="281"/>
      <c r="G181" s="281"/>
      <c r="H181" s="281"/>
      <c r="I181" s="280"/>
      <c r="J181" s="280"/>
    </row>
    <row r="182" spans="1:12" x14ac:dyDescent="0.25">
      <c r="A182" s="281"/>
      <c r="B182" s="281"/>
      <c r="C182" s="281"/>
      <c r="D182" s="281"/>
      <c r="E182" s="280"/>
      <c r="F182" s="281"/>
      <c r="G182" s="170"/>
      <c r="H182" s="134"/>
      <c r="I182" s="134"/>
      <c r="J182" s="134"/>
    </row>
    <row r="183" spans="1:12" x14ac:dyDescent="0.25">
      <c r="A183" s="281"/>
      <c r="B183" s="281"/>
      <c r="C183" s="281"/>
      <c r="D183" s="281"/>
      <c r="E183" s="280"/>
      <c r="F183" s="281"/>
      <c r="G183" s="170"/>
      <c r="H183" s="134"/>
      <c r="I183" s="134"/>
      <c r="J183" s="134"/>
    </row>
    <row r="184" spans="1:12" x14ac:dyDescent="0.25">
      <c r="A184" s="281"/>
      <c r="B184" s="979" t="s">
        <v>561</v>
      </c>
      <c r="C184" s="1009"/>
      <c r="D184" s="1009"/>
      <c r="E184" s="1009"/>
      <c r="F184" s="1009"/>
      <c r="G184" s="1009"/>
      <c r="H184" s="1009"/>
      <c r="I184" s="1009"/>
      <c r="J184" s="1009"/>
    </row>
    <row r="185" spans="1:12" x14ac:dyDescent="0.25">
      <c r="A185" s="1010"/>
      <c r="B185" s="1010"/>
      <c r="C185" s="1010"/>
      <c r="D185" s="1010"/>
      <c r="E185" s="1010"/>
      <c r="F185" s="1010"/>
      <c r="G185" s="1010"/>
      <c r="H185" s="1010"/>
      <c r="I185" s="1010"/>
      <c r="J185" s="1010"/>
    </row>
    <row r="186" spans="1:12" x14ac:dyDescent="0.25">
      <c r="A186" s="1011"/>
      <c r="B186" s="1011"/>
      <c r="C186" s="1011"/>
      <c r="D186" s="1011"/>
      <c r="E186" s="1011"/>
      <c r="F186" s="1011"/>
      <c r="G186" s="1011"/>
      <c r="H186" s="1011"/>
      <c r="I186" s="1011"/>
      <c r="J186" s="1011"/>
    </row>
    <row r="187" spans="1:12" ht="30" x14ac:dyDescent="0.25">
      <c r="A187" s="276" t="s">
        <v>410</v>
      </c>
      <c r="B187" s="910" t="s">
        <v>31</v>
      </c>
      <c r="C187" s="910"/>
      <c r="D187" s="910"/>
      <c r="E187" s="910"/>
      <c r="F187" s="276" t="s">
        <v>474</v>
      </c>
      <c r="G187" s="913" t="s">
        <v>475</v>
      </c>
      <c r="H187" s="914"/>
      <c r="I187" s="910" t="s">
        <v>476</v>
      </c>
      <c r="J187" s="910"/>
    </row>
    <row r="188" spans="1:12" x14ac:dyDescent="0.25">
      <c r="A188" s="276"/>
      <c r="B188" s="910">
        <v>1</v>
      </c>
      <c r="C188" s="910"/>
      <c r="D188" s="910"/>
      <c r="E188" s="910"/>
      <c r="F188" s="276">
        <v>2</v>
      </c>
      <c r="G188" s="913">
        <v>3</v>
      </c>
      <c r="H188" s="914"/>
      <c r="I188" s="910">
        <v>4</v>
      </c>
      <c r="J188" s="910"/>
    </row>
    <row r="189" spans="1:12" x14ac:dyDescent="0.25">
      <c r="A189" s="276"/>
      <c r="B189" s="986" t="s">
        <v>477</v>
      </c>
      <c r="C189" s="987"/>
      <c r="D189" s="987"/>
      <c r="E189" s="987"/>
      <c r="F189" s="988"/>
      <c r="G189" s="988"/>
      <c r="H189" s="938"/>
      <c r="I189" s="1008">
        <f>I191+I190</f>
        <v>1613951</v>
      </c>
      <c r="J189" s="1008"/>
    </row>
    <row r="190" spans="1:12" x14ac:dyDescent="0.25">
      <c r="A190" s="276">
        <v>1</v>
      </c>
      <c r="B190" s="966" t="s">
        <v>478</v>
      </c>
      <c r="C190" s="966"/>
      <c r="D190" s="966"/>
      <c r="E190" s="966"/>
      <c r="F190" s="276"/>
      <c r="G190" s="937"/>
      <c r="H190" s="952"/>
      <c r="I190" s="941">
        <v>1613951</v>
      </c>
      <c r="J190" s="941"/>
    </row>
    <row r="191" spans="1:12" x14ac:dyDescent="0.25">
      <c r="A191" s="276"/>
      <c r="B191" s="904"/>
      <c r="C191" s="905"/>
      <c r="D191" s="905"/>
      <c r="E191" s="906"/>
      <c r="F191" s="276"/>
      <c r="G191" s="937"/>
      <c r="H191" s="952"/>
      <c r="I191" s="907"/>
      <c r="J191" s="909"/>
    </row>
    <row r="192" spans="1:12" x14ac:dyDescent="0.25">
      <c r="A192" s="276"/>
      <c r="B192" s="986" t="s">
        <v>479</v>
      </c>
      <c r="C192" s="987"/>
      <c r="D192" s="987"/>
      <c r="E192" s="987"/>
      <c r="F192" s="988"/>
      <c r="G192" s="988"/>
      <c r="H192" s="938"/>
      <c r="I192" s="1008">
        <f>I193</f>
        <v>0</v>
      </c>
      <c r="J192" s="1008"/>
    </row>
    <row r="193" spans="1:10" x14ac:dyDescent="0.25">
      <c r="A193" s="276"/>
      <c r="B193" s="904"/>
      <c r="C193" s="905"/>
      <c r="D193" s="905"/>
      <c r="E193" s="906"/>
      <c r="F193" s="276"/>
      <c r="G193" s="937"/>
      <c r="H193" s="952"/>
      <c r="I193" s="907"/>
      <c r="J193" s="909"/>
    </row>
    <row r="194" spans="1:10" x14ac:dyDescent="0.25">
      <c r="A194" s="276"/>
      <c r="B194" s="986" t="s">
        <v>414</v>
      </c>
      <c r="C194" s="987"/>
      <c r="D194" s="987"/>
      <c r="E194" s="991"/>
      <c r="F194" s="276"/>
      <c r="G194" s="913" t="s">
        <v>415</v>
      </c>
      <c r="H194" s="914"/>
      <c r="I194" s="989">
        <f>I189+I192</f>
        <v>1613951</v>
      </c>
      <c r="J194" s="990"/>
    </row>
    <row r="195" spans="1:10" x14ac:dyDescent="0.25">
      <c r="A195" s="281"/>
      <c r="B195" s="143"/>
      <c r="C195" s="143"/>
      <c r="D195" s="143"/>
      <c r="E195" s="281"/>
      <c r="F195" s="281"/>
      <c r="G195" s="281"/>
      <c r="H195" s="281"/>
      <c r="I195" s="134"/>
      <c r="J195" s="134"/>
    </row>
    <row r="196" spans="1:10" x14ac:dyDescent="0.25">
      <c r="A196" s="965" t="s">
        <v>576</v>
      </c>
      <c r="B196" s="965"/>
      <c r="C196" s="965"/>
      <c r="D196" s="965"/>
      <c r="E196" s="965"/>
      <c r="F196" s="965"/>
      <c r="G196" s="965"/>
      <c r="H196" s="965"/>
      <c r="I196" s="965"/>
      <c r="J196" s="134"/>
    </row>
    <row r="197" spans="1:10" x14ac:dyDescent="0.25">
      <c r="A197" s="944" t="s">
        <v>575</v>
      </c>
      <c r="B197" s="944"/>
      <c r="C197" s="944"/>
      <c r="D197" s="944"/>
      <c r="E197" s="944"/>
      <c r="F197" s="944"/>
      <c r="G197" s="944"/>
      <c r="H197" s="944"/>
      <c r="I197" s="944"/>
      <c r="J197" s="944"/>
    </row>
    <row r="198" spans="1:10" x14ac:dyDescent="0.25">
      <c r="A198" s="1006" t="s">
        <v>494</v>
      </c>
      <c r="B198" s="1006"/>
      <c r="C198" s="1006"/>
      <c r="D198" s="1006"/>
      <c r="E198" s="1006"/>
      <c r="F198" s="1006"/>
      <c r="G198" s="1006"/>
      <c r="H198" s="1006"/>
      <c r="I198" s="1006"/>
      <c r="J198" s="1006"/>
    </row>
    <row r="199" spans="1:10" x14ac:dyDescent="0.25">
      <c r="A199" s="1003" t="s">
        <v>495</v>
      </c>
      <c r="B199" s="1003"/>
      <c r="C199" s="1003"/>
      <c r="D199" s="1003"/>
      <c r="E199" s="1003"/>
      <c r="F199" s="1003"/>
      <c r="G199" s="1003"/>
      <c r="H199" s="1003"/>
      <c r="I199" s="1003"/>
      <c r="J199" s="1003"/>
    </row>
    <row r="200" spans="1:10" x14ac:dyDescent="0.25">
      <c r="A200" s="282" t="s">
        <v>30</v>
      </c>
      <c r="B200" s="953" t="s">
        <v>31</v>
      </c>
      <c r="C200" s="1002"/>
      <c r="D200" s="1002"/>
      <c r="E200" s="1002"/>
      <c r="F200" s="974"/>
      <c r="G200" s="953" t="s">
        <v>64</v>
      </c>
      <c r="H200" s="974"/>
      <c r="I200" s="953" t="s">
        <v>471</v>
      </c>
      <c r="J200" s="974"/>
    </row>
    <row r="201" spans="1:10" x14ac:dyDescent="0.25">
      <c r="A201" s="282">
        <v>1</v>
      </c>
      <c r="B201" s="953">
        <v>2</v>
      </c>
      <c r="C201" s="1002"/>
      <c r="D201" s="1002"/>
      <c r="E201" s="1002"/>
      <c r="F201" s="974"/>
      <c r="G201" s="953">
        <v>3</v>
      </c>
      <c r="H201" s="974"/>
      <c r="I201" s="953">
        <v>4</v>
      </c>
      <c r="J201" s="974"/>
    </row>
    <row r="202" spans="1:10" x14ac:dyDescent="0.25">
      <c r="A202" s="282">
        <v>1</v>
      </c>
      <c r="B202" s="929"/>
      <c r="C202" s="930"/>
      <c r="D202" s="930"/>
      <c r="E202" s="930"/>
      <c r="F202" s="931"/>
      <c r="G202" s="953">
        <v>1</v>
      </c>
      <c r="H202" s="974"/>
      <c r="I202" s="935"/>
      <c r="J202" s="1001"/>
    </row>
    <row r="203" spans="1:10" x14ac:dyDescent="0.25">
      <c r="A203" s="176"/>
      <c r="B203" s="929" t="s">
        <v>498</v>
      </c>
      <c r="C203" s="930"/>
      <c r="D203" s="930"/>
      <c r="E203" s="930"/>
      <c r="F203" s="931"/>
      <c r="G203" s="953" t="s">
        <v>115</v>
      </c>
      <c r="H203" s="974"/>
      <c r="I203" s="935">
        <f>I202</f>
        <v>0</v>
      </c>
      <c r="J203" s="1001"/>
    </row>
    <row r="204" spans="1:10" x14ac:dyDescent="0.25">
      <c r="A204" s="1003" t="s">
        <v>556</v>
      </c>
      <c r="B204" s="1003"/>
      <c r="C204" s="1003"/>
      <c r="D204" s="1003"/>
      <c r="E204" s="1003"/>
      <c r="F204" s="1003"/>
      <c r="G204" s="1003"/>
      <c r="H204" s="1003"/>
      <c r="I204" s="1003"/>
      <c r="J204" s="1003"/>
    </row>
    <row r="205" spans="1:10" x14ac:dyDescent="0.25">
      <c r="A205" s="996"/>
      <c r="B205" s="996"/>
      <c r="C205" s="996"/>
      <c r="D205" s="996"/>
      <c r="E205" s="996"/>
      <c r="F205" s="996"/>
      <c r="G205" s="996"/>
      <c r="H205" s="996"/>
      <c r="I205" s="996"/>
      <c r="J205" s="134"/>
    </row>
    <row r="206" spans="1:10" x14ac:dyDescent="0.25">
      <c r="A206" s="276" t="s">
        <v>410</v>
      </c>
      <c r="B206" s="913" t="s">
        <v>31</v>
      </c>
      <c r="C206" s="959"/>
      <c r="D206" s="959"/>
      <c r="E206" s="959"/>
      <c r="F206" s="914"/>
      <c r="G206" s="913" t="s">
        <v>64</v>
      </c>
      <c r="H206" s="914"/>
      <c r="I206" s="913" t="s">
        <v>471</v>
      </c>
      <c r="J206" s="914"/>
    </row>
    <row r="207" spans="1:10" x14ac:dyDescent="0.25">
      <c r="A207" s="452">
        <v>1</v>
      </c>
      <c r="B207" s="929" t="s">
        <v>562</v>
      </c>
      <c r="C207" s="947"/>
      <c r="D207" s="947"/>
      <c r="E207" s="947"/>
      <c r="F207" s="948"/>
      <c r="G207" s="953"/>
      <c r="H207" s="954"/>
      <c r="I207" s="1004"/>
      <c r="J207" s="1005"/>
    </row>
    <row r="208" spans="1:10" x14ac:dyDescent="0.25">
      <c r="A208" s="452">
        <v>2</v>
      </c>
      <c r="B208" s="929" t="s">
        <v>563</v>
      </c>
      <c r="C208" s="947"/>
      <c r="D208" s="947"/>
      <c r="E208" s="947"/>
      <c r="F208" s="948"/>
      <c r="G208" s="953"/>
      <c r="H208" s="954"/>
      <c r="I208" s="1004"/>
      <c r="J208" s="1005"/>
    </row>
    <row r="209" spans="1:12" x14ac:dyDescent="0.25">
      <c r="A209" s="452">
        <v>3</v>
      </c>
      <c r="B209" s="929" t="s">
        <v>652</v>
      </c>
      <c r="C209" s="947"/>
      <c r="D209" s="947"/>
      <c r="E209" s="947"/>
      <c r="F209" s="948"/>
      <c r="G209" s="953"/>
      <c r="H209" s="954"/>
      <c r="I209" s="1004"/>
      <c r="J209" s="1005"/>
    </row>
    <row r="210" spans="1:12" ht="15" customHeight="1" x14ac:dyDescent="0.25">
      <c r="A210" s="452">
        <v>4</v>
      </c>
      <c r="B210" s="929" t="s">
        <v>653</v>
      </c>
      <c r="C210" s="947"/>
      <c r="D210" s="947"/>
      <c r="E210" s="947"/>
      <c r="F210" s="948"/>
      <c r="G210" s="953"/>
      <c r="H210" s="954"/>
      <c r="I210" s="945"/>
      <c r="J210" s="946"/>
    </row>
    <row r="211" spans="1:12" x14ac:dyDescent="0.25">
      <c r="A211" s="283"/>
      <c r="B211" s="949" t="s">
        <v>414</v>
      </c>
      <c r="C211" s="949"/>
      <c r="D211" s="949"/>
      <c r="E211" s="949"/>
      <c r="F211" s="949"/>
      <c r="G211" s="924" t="s">
        <v>415</v>
      </c>
      <c r="H211" s="924"/>
      <c r="I211" s="925">
        <f>SUM(I207:J210)</f>
        <v>0</v>
      </c>
      <c r="J211" s="925"/>
      <c r="L211" s="193"/>
    </row>
    <row r="212" spans="1:12" x14ac:dyDescent="0.25">
      <c r="A212" s="178"/>
      <c r="B212" s="178"/>
      <c r="C212" s="178"/>
      <c r="D212" s="178"/>
      <c r="E212" s="178"/>
      <c r="F212" s="178"/>
      <c r="G212" s="179"/>
      <c r="H212" s="179"/>
      <c r="I212" s="180"/>
      <c r="J212" s="180"/>
    </row>
    <row r="213" spans="1:12" x14ac:dyDescent="0.25">
      <c r="A213" s="926" t="s">
        <v>501</v>
      </c>
      <c r="B213" s="927"/>
      <c r="C213" s="927"/>
      <c r="D213" s="927"/>
      <c r="E213" s="927"/>
      <c r="F213" s="927"/>
      <c r="G213" s="927"/>
      <c r="H213" s="927"/>
      <c r="I213" s="927"/>
      <c r="J213" s="927"/>
    </row>
    <row r="214" spans="1:12" x14ac:dyDescent="0.25">
      <c r="A214" s="276" t="s">
        <v>30</v>
      </c>
      <c r="B214" s="910" t="s">
        <v>31</v>
      </c>
      <c r="C214" s="928"/>
      <c r="D214" s="928"/>
      <c r="E214" s="928"/>
      <c r="F214" s="928"/>
      <c r="G214" s="910" t="s">
        <v>64</v>
      </c>
      <c r="H214" s="928"/>
      <c r="I214" s="910" t="s">
        <v>471</v>
      </c>
      <c r="J214" s="928"/>
    </row>
    <row r="215" spans="1:12" x14ac:dyDescent="0.25">
      <c r="A215" s="282">
        <v>1</v>
      </c>
      <c r="B215" s="929"/>
      <c r="C215" s="930"/>
      <c r="D215" s="930"/>
      <c r="E215" s="930"/>
      <c r="F215" s="931"/>
      <c r="G215" s="924"/>
      <c r="H215" s="932"/>
      <c r="I215" s="933"/>
      <c r="J215" s="934"/>
    </row>
    <row r="216" spans="1:12" x14ac:dyDescent="0.25">
      <c r="A216" s="284"/>
      <c r="B216" s="285"/>
      <c r="C216" s="285"/>
      <c r="D216" s="285"/>
      <c r="E216" s="285"/>
      <c r="F216" s="285"/>
      <c r="G216" s="285"/>
      <c r="H216" s="285"/>
      <c r="I216" s="285"/>
      <c r="J216" s="285"/>
    </row>
    <row r="217" spans="1:12" x14ac:dyDescent="0.25">
      <c r="A217" s="942" t="s">
        <v>577</v>
      </c>
      <c r="B217" s="943"/>
      <c r="C217" s="943"/>
      <c r="D217" s="943"/>
      <c r="E217" s="943"/>
      <c r="F217" s="943"/>
      <c r="G217" s="943"/>
      <c r="H217" s="943"/>
      <c r="I217" s="943"/>
      <c r="J217" s="943"/>
    </row>
    <row r="218" spans="1:12" x14ac:dyDescent="0.25">
      <c r="A218" s="944" t="s">
        <v>575</v>
      </c>
      <c r="B218" s="944"/>
      <c r="C218" s="944"/>
      <c r="D218" s="944"/>
      <c r="E218" s="944"/>
      <c r="F218" s="944"/>
      <c r="G218" s="944"/>
      <c r="H218" s="944"/>
      <c r="I218" s="944"/>
      <c r="J218" s="944"/>
    </row>
    <row r="219" spans="1:12" x14ac:dyDescent="0.25">
      <c r="A219" s="276" t="s">
        <v>410</v>
      </c>
      <c r="B219" s="910" t="s">
        <v>31</v>
      </c>
      <c r="C219" s="910"/>
      <c r="D219" s="910"/>
      <c r="E219" s="910" t="s">
        <v>468</v>
      </c>
      <c r="F219" s="910"/>
      <c r="G219" s="910" t="s">
        <v>469</v>
      </c>
      <c r="H219" s="910"/>
      <c r="I219" s="910" t="s">
        <v>470</v>
      </c>
      <c r="J219" s="910"/>
    </row>
    <row r="220" spans="1:12" x14ac:dyDescent="0.25">
      <c r="A220" s="276">
        <v>1</v>
      </c>
      <c r="B220" s="910">
        <v>2</v>
      </c>
      <c r="C220" s="910"/>
      <c r="D220" s="910"/>
      <c r="E220" s="910">
        <v>3</v>
      </c>
      <c r="F220" s="910"/>
      <c r="G220" s="910">
        <v>4</v>
      </c>
      <c r="H220" s="910"/>
      <c r="I220" s="910">
        <v>5</v>
      </c>
      <c r="J220" s="910"/>
    </row>
    <row r="221" spans="1:12" x14ac:dyDescent="0.25">
      <c r="A221" s="276">
        <v>1</v>
      </c>
      <c r="B221" s="966"/>
      <c r="C221" s="966"/>
      <c r="D221" s="966"/>
      <c r="E221" s="992"/>
      <c r="F221" s="993"/>
      <c r="G221" s="910">
        <v>1</v>
      </c>
      <c r="H221" s="910"/>
      <c r="I221" s="915"/>
      <c r="J221" s="916"/>
    </row>
    <row r="222" spans="1:12" x14ac:dyDescent="0.25">
      <c r="A222" s="276">
        <v>2</v>
      </c>
      <c r="B222" s="912"/>
      <c r="C222" s="912"/>
      <c r="D222" s="912"/>
      <c r="E222" s="992"/>
      <c r="F222" s="993"/>
      <c r="G222" s="910">
        <v>1</v>
      </c>
      <c r="H222" s="910"/>
      <c r="I222" s="915"/>
      <c r="J222" s="916"/>
    </row>
    <row r="223" spans="1:12" x14ac:dyDescent="0.25">
      <c r="A223" s="276"/>
      <c r="B223" s="910"/>
      <c r="C223" s="910"/>
      <c r="D223" s="910"/>
      <c r="E223" s="910" t="s">
        <v>115</v>
      </c>
      <c r="F223" s="910"/>
      <c r="G223" s="910" t="s">
        <v>415</v>
      </c>
      <c r="H223" s="910"/>
      <c r="I223" s="941">
        <f>SUM(I221:J222)</f>
        <v>0</v>
      </c>
      <c r="J223" s="941"/>
    </row>
    <row r="224" spans="1:12" x14ac:dyDescent="0.25">
      <c r="A224" s="284"/>
      <c r="B224" s="285"/>
      <c r="C224" s="285"/>
      <c r="D224" s="285"/>
      <c r="E224" s="285"/>
      <c r="F224" s="285"/>
      <c r="G224" s="285"/>
      <c r="H224" s="285"/>
      <c r="I224" s="285"/>
      <c r="J224" s="285"/>
    </row>
    <row r="225" spans="1:10" x14ac:dyDescent="0.25">
      <c r="A225" s="942" t="s">
        <v>580</v>
      </c>
      <c r="B225" s="943"/>
      <c r="C225" s="943"/>
      <c r="D225" s="943"/>
      <c r="E225" s="943"/>
      <c r="F225" s="943"/>
      <c r="G225" s="943"/>
      <c r="H225" s="943"/>
      <c r="I225" s="943"/>
      <c r="J225" s="943"/>
    </row>
    <row r="226" spans="1:10" x14ac:dyDescent="0.25">
      <c r="A226" s="944" t="s">
        <v>575</v>
      </c>
      <c r="B226" s="944"/>
      <c r="C226" s="944"/>
      <c r="D226" s="944"/>
      <c r="E226" s="944"/>
      <c r="F226" s="944"/>
      <c r="G226" s="944"/>
      <c r="H226" s="944"/>
      <c r="I226" s="944"/>
      <c r="J226" s="944"/>
    </row>
    <row r="227" spans="1:10" x14ac:dyDescent="0.25">
      <c r="A227" s="276" t="s">
        <v>410</v>
      </c>
      <c r="B227" s="910" t="s">
        <v>31</v>
      </c>
      <c r="C227" s="910"/>
      <c r="D227" s="910"/>
      <c r="E227" s="910" t="s">
        <v>468</v>
      </c>
      <c r="F227" s="910"/>
      <c r="G227" s="910" t="s">
        <v>469</v>
      </c>
      <c r="H227" s="910"/>
      <c r="I227" s="910" t="s">
        <v>470</v>
      </c>
      <c r="J227" s="910"/>
    </row>
    <row r="228" spans="1:10" x14ac:dyDescent="0.25">
      <c r="A228" s="276">
        <v>1</v>
      </c>
      <c r="B228" s="910">
        <v>2</v>
      </c>
      <c r="C228" s="910"/>
      <c r="D228" s="910"/>
      <c r="E228" s="910">
        <v>3</v>
      </c>
      <c r="F228" s="910"/>
      <c r="G228" s="910">
        <v>4</v>
      </c>
      <c r="H228" s="910"/>
      <c r="I228" s="910">
        <v>5</v>
      </c>
      <c r="J228" s="910"/>
    </row>
    <row r="229" spans="1:10" x14ac:dyDescent="0.25">
      <c r="A229" s="276">
        <v>1</v>
      </c>
      <c r="B229" s="966"/>
      <c r="C229" s="966"/>
      <c r="D229" s="966"/>
      <c r="E229" s="992"/>
      <c r="F229" s="993"/>
      <c r="G229" s="910">
        <v>1</v>
      </c>
      <c r="H229" s="910"/>
      <c r="I229" s="915"/>
      <c r="J229" s="916"/>
    </row>
    <row r="230" spans="1:10" x14ac:dyDescent="0.25">
      <c r="A230" s="276"/>
      <c r="B230" s="912"/>
      <c r="C230" s="912"/>
      <c r="D230" s="912"/>
      <c r="E230" s="992"/>
      <c r="F230" s="993"/>
      <c r="G230" s="910"/>
      <c r="H230" s="910"/>
      <c r="I230" s="915"/>
      <c r="J230" s="916"/>
    </row>
    <row r="231" spans="1:10" x14ac:dyDescent="0.25">
      <c r="A231" s="276"/>
      <c r="B231" s="910"/>
      <c r="C231" s="910"/>
      <c r="D231" s="910"/>
      <c r="E231" s="910" t="s">
        <v>115</v>
      </c>
      <c r="F231" s="910"/>
      <c r="G231" s="910" t="s">
        <v>415</v>
      </c>
      <c r="H231" s="910"/>
      <c r="I231" s="941">
        <f>SUM(I229:J230)</f>
        <v>0</v>
      </c>
      <c r="J231" s="941"/>
    </row>
    <row r="232" spans="1:10" x14ac:dyDescent="0.25">
      <c r="A232" s="284"/>
      <c r="B232" s="285"/>
      <c r="C232" s="285"/>
      <c r="D232" s="285"/>
      <c r="E232" s="285"/>
      <c r="F232" s="285"/>
      <c r="G232" s="285"/>
      <c r="H232" s="285"/>
      <c r="I232" s="285"/>
      <c r="J232" s="285"/>
    </row>
    <row r="233" spans="1:10" x14ac:dyDescent="0.25">
      <c r="A233" s="942" t="s">
        <v>582</v>
      </c>
      <c r="B233" s="943"/>
      <c r="C233" s="943"/>
      <c r="D233" s="943"/>
      <c r="E233" s="943"/>
      <c r="F233" s="943"/>
      <c r="G233" s="943"/>
      <c r="H233" s="943"/>
      <c r="I233" s="943"/>
      <c r="J233" s="943"/>
    </row>
    <row r="234" spans="1:10" x14ac:dyDescent="0.25">
      <c r="A234" s="944" t="s">
        <v>581</v>
      </c>
      <c r="B234" s="944"/>
      <c r="C234" s="944"/>
      <c r="D234" s="944"/>
      <c r="E234" s="944"/>
      <c r="F234" s="944"/>
      <c r="G234" s="944"/>
      <c r="H234" s="944"/>
      <c r="I234" s="944"/>
      <c r="J234" s="944"/>
    </row>
    <row r="235" spans="1:10" x14ac:dyDescent="0.25">
      <c r="A235" s="276" t="s">
        <v>410</v>
      </c>
      <c r="B235" s="910" t="s">
        <v>31</v>
      </c>
      <c r="C235" s="910"/>
      <c r="D235" s="910"/>
      <c r="E235" s="910" t="s">
        <v>583</v>
      </c>
      <c r="F235" s="910"/>
      <c r="G235" s="910" t="s">
        <v>469</v>
      </c>
      <c r="H235" s="910"/>
      <c r="I235" s="910" t="s">
        <v>470</v>
      </c>
      <c r="J235" s="910"/>
    </row>
    <row r="236" spans="1:10" x14ac:dyDescent="0.25">
      <c r="A236" s="276">
        <v>1</v>
      </c>
      <c r="B236" s="910">
        <v>2</v>
      </c>
      <c r="C236" s="910"/>
      <c r="D236" s="910"/>
      <c r="E236" s="910">
        <v>3</v>
      </c>
      <c r="F236" s="910"/>
      <c r="G236" s="910">
        <v>4</v>
      </c>
      <c r="H236" s="910"/>
      <c r="I236" s="910">
        <v>5</v>
      </c>
      <c r="J236" s="910"/>
    </row>
    <row r="237" spans="1:10" x14ac:dyDescent="0.25">
      <c r="A237" s="276">
        <v>1</v>
      </c>
      <c r="B237" s="966"/>
      <c r="C237" s="966"/>
      <c r="D237" s="966"/>
      <c r="E237" s="967"/>
      <c r="F237" s="968"/>
      <c r="G237" s="910"/>
      <c r="H237" s="910"/>
      <c r="I237" s="915"/>
      <c r="J237" s="916"/>
    </row>
    <row r="238" spans="1:10" x14ac:dyDescent="0.25">
      <c r="A238" s="276"/>
      <c r="B238" s="910"/>
      <c r="C238" s="910"/>
      <c r="D238" s="910"/>
      <c r="E238" s="910" t="s">
        <v>115</v>
      </c>
      <c r="F238" s="910"/>
      <c r="G238" s="910" t="s">
        <v>415</v>
      </c>
      <c r="H238" s="910"/>
      <c r="I238" s="941">
        <f>SUM(I237:J237)</f>
        <v>0</v>
      </c>
      <c r="J238" s="941"/>
    </row>
    <row r="239" spans="1:10" x14ac:dyDescent="0.25">
      <c r="A239" s="284"/>
      <c r="B239" s="285"/>
      <c r="C239" s="285"/>
      <c r="D239" s="285"/>
      <c r="E239" s="285"/>
      <c r="F239" s="285"/>
      <c r="G239" s="285"/>
      <c r="H239" s="285"/>
      <c r="I239" s="285"/>
      <c r="J239" s="285"/>
    </row>
    <row r="240" spans="1:10" x14ac:dyDescent="0.25">
      <c r="A240" s="284"/>
      <c r="B240" s="285"/>
      <c r="C240" s="285"/>
      <c r="D240" s="285"/>
      <c r="E240" s="285"/>
      <c r="F240" s="285"/>
      <c r="G240" s="285"/>
      <c r="H240" s="285"/>
      <c r="I240" s="285"/>
      <c r="J240" s="285"/>
    </row>
    <row r="241" spans="1:10" x14ac:dyDescent="0.25">
      <c r="A241" s="284"/>
      <c r="B241" s="285"/>
      <c r="C241" s="285"/>
      <c r="D241" s="285"/>
      <c r="E241" s="285"/>
      <c r="F241" s="285"/>
      <c r="G241" s="285"/>
      <c r="H241" s="285"/>
      <c r="I241" s="285"/>
      <c r="J241" s="285"/>
    </row>
    <row r="242" spans="1:10" x14ac:dyDescent="0.25">
      <c r="A242" s="284"/>
      <c r="B242" s="285"/>
      <c r="C242" s="285"/>
      <c r="D242" s="285"/>
      <c r="E242" s="285"/>
      <c r="F242" s="285"/>
      <c r="G242" s="285"/>
      <c r="H242" s="285"/>
      <c r="I242" s="285"/>
      <c r="J242" s="285"/>
    </row>
    <row r="243" spans="1:10" x14ac:dyDescent="0.25">
      <c r="A243" s="965" t="s">
        <v>503</v>
      </c>
      <c r="B243" s="965"/>
      <c r="C243" s="965"/>
      <c r="D243" s="965"/>
      <c r="E243" s="965"/>
      <c r="F243" s="965"/>
      <c r="G243" s="965"/>
      <c r="H243" s="965"/>
      <c r="I243" s="965"/>
      <c r="J243" s="134"/>
    </row>
    <row r="244" spans="1:10" x14ac:dyDescent="0.25">
      <c r="A244" s="956" t="s">
        <v>493</v>
      </c>
      <c r="B244" s="956"/>
      <c r="C244" s="956"/>
      <c r="D244" s="956"/>
      <c r="E244" s="956"/>
      <c r="F244" s="956"/>
      <c r="G244" s="956"/>
      <c r="H244" s="956"/>
      <c r="I244" s="956"/>
      <c r="J244" s="134"/>
    </row>
    <row r="245" spans="1:10" x14ac:dyDescent="0.25">
      <c r="A245" s="944" t="s">
        <v>504</v>
      </c>
      <c r="B245" s="944"/>
      <c r="C245" s="944"/>
      <c r="D245" s="944"/>
      <c r="E245" s="944"/>
      <c r="F245" s="944"/>
      <c r="G245" s="944"/>
      <c r="H245" s="944"/>
      <c r="I245" s="944"/>
      <c r="J245" s="944"/>
    </row>
    <row r="246" spans="1:10" x14ac:dyDescent="0.25">
      <c r="A246" s="281"/>
      <c r="B246" s="281"/>
      <c r="C246" s="281"/>
      <c r="D246" s="281"/>
      <c r="E246" s="281"/>
      <c r="F246" s="281"/>
      <c r="G246" s="281"/>
      <c r="H246" s="281"/>
      <c r="I246" s="280"/>
      <c r="J246" s="280"/>
    </row>
    <row r="247" spans="1:10" x14ac:dyDescent="0.25">
      <c r="A247" s="969" t="s">
        <v>584</v>
      </c>
      <c r="B247" s="969"/>
      <c r="C247" s="969"/>
      <c r="D247" s="969"/>
      <c r="E247" s="969"/>
      <c r="F247" s="969"/>
      <c r="G247" s="969"/>
      <c r="H247" s="969"/>
      <c r="I247" s="969"/>
      <c r="J247" s="134"/>
    </row>
    <row r="248" spans="1:10" x14ac:dyDescent="0.25">
      <c r="A248" s="134"/>
      <c r="B248" s="134"/>
      <c r="C248" s="134"/>
      <c r="D248" s="134"/>
      <c r="E248" s="134"/>
      <c r="F248" s="134"/>
      <c r="G248" s="134"/>
      <c r="H248" s="134"/>
      <c r="I248" s="134"/>
      <c r="J248" s="134"/>
    </row>
    <row r="249" spans="1:10" ht="60" x14ac:dyDescent="0.25">
      <c r="A249" s="276" t="s">
        <v>410</v>
      </c>
      <c r="B249" s="910" t="s">
        <v>31</v>
      </c>
      <c r="C249" s="910"/>
      <c r="D249" s="910"/>
      <c r="E249" s="276" t="s">
        <v>456</v>
      </c>
      <c r="F249" s="276" t="s">
        <v>457</v>
      </c>
      <c r="G249" s="276" t="s">
        <v>458</v>
      </c>
      <c r="H249" s="910" t="s">
        <v>426</v>
      </c>
      <c r="I249" s="910"/>
      <c r="J249" s="910"/>
    </row>
    <row r="250" spans="1:10" x14ac:dyDescent="0.25">
      <c r="A250" s="276">
        <v>1</v>
      </c>
      <c r="B250" s="910">
        <v>2</v>
      </c>
      <c r="C250" s="910"/>
      <c r="D250" s="910"/>
      <c r="E250" s="276">
        <v>3</v>
      </c>
      <c r="F250" s="276">
        <v>4</v>
      </c>
      <c r="G250" s="276">
        <v>5</v>
      </c>
      <c r="H250" s="910">
        <v>6</v>
      </c>
      <c r="I250" s="910"/>
      <c r="J250" s="910"/>
    </row>
    <row r="251" spans="1:10" x14ac:dyDescent="0.25">
      <c r="A251" s="276">
        <v>1</v>
      </c>
      <c r="B251" s="904"/>
      <c r="C251" s="905"/>
      <c r="D251" s="906"/>
      <c r="E251" s="276"/>
      <c r="F251" s="276"/>
      <c r="G251" s="276"/>
      <c r="H251" s="913"/>
      <c r="I251" s="959"/>
      <c r="J251" s="914"/>
    </row>
    <row r="252" spans="1:10" x14ac:dyDescent="0.25">
      <c r="A252" s="276"/>
      <c r="B252" s="910" t="s">
        <v>414</v>
      </c>
      <c r="C252" s="910"/>
      <c r="D252" s="910"/>
      <c r="E252" s="276" t="s">
        <v>415</v>
      </c>
      <c r="F252" s="276" t="s">
        <v>415</v>
      </c>
      <c r="G252" s="276" t="s">
        <v>415</v>
      </c>
      <c r="H252" s="941">
        <f>SUM(H251:J251)</f>
        <v>0</v>
      </c>
      <c r="I252" s="941"/>
      <c r="J252" s="941"/>
    </row>
    <row r="253" spans="1:10" x14ac:dyDescent="0.25">
      <c r="A253" s="281"/>
      <c r="B253" s="281"/>
      <c r="C253" s="281"/>
      <c r="D253" s="281"/>
      <c r="E253" s="281"/>
      <c r="F253" s="281"/>
      <c r="G253" s="281"/>
      <c r="H253" s="280"/>
      <c r="I253" s="280"/>
      <c r="J253" s="280"/>
    </row>
    <row r="254" spans="1:10" x14ac:dyDescent="0.25">
      <c r="A254" s="979" t="s">
        <v>586</v>
      </c>
      <c r="B254" s="979"/>
      <c r="C254" s="979"/>
      <c r="D254" s="979"/>
      <c r="E254" s="979"/>
      <c r="F254" s="979"/>
      <c r="G254" s="979"/>
      <c r="H254" s="979"/>
      <c r="I254" s="979"/>
      <c r="J254" s="280"/>
    </row>
    <row r="255" spans="1:10" x14ac:dyDescent="0.25">
      <c r="A255" s="980"/>
      <c r="B255" s="980"/>
      <c r="C255" s="980"/>
      <c r="D255" s="980"/>
      <c r="E255" s="980"/>
      <c r="F255" s="980"/>
      <c r="G255" s="980"/>
      <c r="H255" s="980"/>
      <c r="I255" s="980"/>
      <c r="J255" s="134"/>
    </row>
    <row r="256" spans="1:10" ht="30" x14ac:dyDescent="0.25">
      <c r="A256" s="276" t="s">
        <v>410</v>
      </c>
      <c r="B256" s="913" t="s">
        <v>2</v>
      </c>
      <c r="C256" s="914"/>
      <c r="D256" s="913" t="s">
        <v>565</v>
      </c>
      <c r="E256" s="914"/>
      <c r="F256" s="913" t="s">
        <v>463</v>
      </c>
      <c r="G256" s="914"/>
      <c r="H256" s="276" t="s">
        <v>464</v>
      </c>
      <c r="I256" s="913" t="s">
        <v>465</v>
      </c>
      <c r="J256" s="914"/>
    </row>
    <row r="257" spans="1:12" x14ac:dyDescent="0.25">
      <c r="A257" s="276">
        <v>1</v>
      </c>
      <c r="B257" s="913">
        <v>2</v>
      </c>
      <c r="C257" s="914"/>
      <c r="D257" s="913">
        <v>3</v>
      </c>
      <c r="E257" s="914"/>
      <c r="F257" s="913">
        <v>4</v>
      </c>
      <c r="G257" s="914"/>
      <c r="H257" s="276">
        <v>5</v>
      </c>
      <c r="I257" s="913">
        <v>6</v>
      </c>
      <c r="J257" s="914"/>
    </row>
    <row r="258" spans="1:12" ht="26.25" customHeight="1" x14ac:dyDescent="0.25">
      <c r="A258" s="276">
        <v>1</v>
      </c>
      <c r="B258" s="904" t="s">
        <v>587</v>
      </c>
      <c r="C258" s="906"/>
      <c r="D258" s="970">
        <v>247</v>
      </c>
      <c r="E258" s="971"/>
      <c r="F258" s="937"/>
      <c r="G258" s="952"/>
      <c r="H258" s="276"/>
      <c r="I258" s="907"/>
      <c r="J258" s="909"/>
    </row>
    <row r="259" spans="1:12" ht="18" customHeight="1" x14ac:dyDescent="0.25">
      <c r="A259" s="276">
        <v>2</v>
      </c>
      <c r="B259" s="904" t="s">
        <v>588</v>
      </c>
      <c r="C259" s="906"/>
      <c r="D259" s="970">
        <v>247</v>
      </c>
      <c r="E259" s="971"/>
      <c r="F259" s="937"/>
      <c r="G259" s="952"/>
      <c r="H259" s="276"/>
      <c r="I259" s="907"/>
      <c r="J259" s="909"/>
    </row>
    <row r="260" spans="1:12" ht="21.75" customHeight="1" x14ac:dyDescent="0.25">
      <c r="A260" s="276">
        <v>3</v>
      </c>
      <c r="B260" s="904" t="s">
        <v>589</v>
      </c>
      <c r="C260" s="906"/>
      <c r="D260" s="913">
        <v>244</v>
      </c>
      <c r="E260" s="914"/>
      <c r="F260" s="913"/>
      <c r="G260" s="914"/>
      <c r="H260" s="276"/>
      <c r="I260" s="907"/>
      <c r="J260" s="909"/>
    </row>
    <row r="261" spans="1:12" ht="21.75" customHeight="1" x14ac:dyDescent="0.25">
      <c r="A261" s="276">
        <v>4</v>
      </c>
      <c r="B261" s="904" t="s">
        <v>590</v>
      </c>
      <c r="C261" s="906"/>
      <c r="D261" s="913">
        <v>247</v>
      </c>
      <c r="E261" s="914"/>
      <c r="F261" s="913"/>
      <c r="G261" s="914"/>
      <c r="H261" s="276"/>
      <c r="I261" s="907"/>
      <c r="J261" s="909"/>
    </row>
    <row r="262" spans="1:12" x14ac:dyDescent="0.25">
      <c r="A262" s="276"/>
      <c r="B262" s="910" t="s">
        <v>414</v>
      </c>
      <c r="C262" s="910"/>
      <c r="D262" s="910" t="s">
        <v>415</v>
      </c>
      <c r="E262" s="910"/>
      <c r="F262" s="913" t="s">
        <v>415</v>
      </c>
      <c r="G262" s="914"/>
      <c r="H262" s="276" t="s">
        <v>415</v>
      </c>
      <c r="I262" s="941">
        <f>SUM(I258:J261)</f>
        <v>0</v>
      </c>
      <c r="J262" s="941"/>
      <c r="L262" s="193"/>
    </row>
    <row r="263" spans="1:12" x14ac:dyDescent="0.25">
      <c r="A263" s="134"/>
      <c r="B263" s="134"/>
      <c r="C263" s="134"/>
      <c r="D263" s="134"/>
      <c r="E263" s="134"/>
      <c r="F263" s="134"/>
      <c r="G263" s="134"/>
      <c r="H263" s="134"/>
      <c r="I263" s="134"/>
      <c r="J263" s="134"/>
    </row>
    <row r="264" spans="1:12" x14ac:dyDescent="0.25">
      <c r="A264" s="975" t="s">
        <v>507</v>
      </c>
      <c r="B264" s="976"/>
      <c r="C264" s="976"/>
      <c r="D264" s="976"/>
      <c r="E264" s="976"/>
      <c r="F264" s="976"/>
      <c r="G264" s="976"/>
      <c r="H264" s="976"/>
      <c r="I264" s="976"/>
      <c r="J264" s="976"/>
    </row>
    <row r="265" spans="1:12" x14ac:dyDescent="0.25">
      <c r="A265" s="279" t="s">
        <v>467</v>
      </c>
      <c r="B265" s="279"/>
      <c r="C265" s="279"/>
      <c r="D265" s="279"/>
      <c r="E265" s="279"/>
      <c r="F265" s="279"/>
      <c r="G265" s="279"/>
      <c r="H265" s="279"/>
      <c r="I265" s="279"/>
      <c r="J265" s="134"/>
    </row>
    <row r="266" spans="1:12" x14ac:dyDescent="0.25">
      <c r="A266" s="276" t="s">
        <v>410</v>
      </c>
      <c r="B266" s="910" t="s">
        <v>31</v>
      </c>
      <c r="C266" s="910"/>
      <c r="D266" s="910"/>
      <c r="E266" s="910" t="s">
        <v>468</v>
      </c>
      <c r="F266" s="910"/>
      <c r="G266" s="910" t="s">
        <v>469</v>
      </c>
      <c r="H266" s="910"/>
      <c r="I266" s="910" t="s">
        <v>470</v>
      </c>
      <c r="J266" s="910"/>
    </row>
    <row r="267" spans="1:12" x14ac:dyDescent="0.25">
      <c r="A267" s="276">
        <v>1</v>
      </c>
      <c r="B267" s="910">
        <v>2</v>
      </c>
      <c r="C267" s="910"/>
      <c r="D267" s="910"/>
      <c r="E267" s="910">
        <v>3</v>
      </c>
      <c r="F267" s="910"/>
      <c r="G267" s="910">
        <v>4</v>
      </c>
      <c r="H267" s="910"/>
      <c r="I267" s="910">
        <v>5</v>
      </c>
      <c r="J267" s="910"/>
    </row>
    <row r="268" spans="1:12" x14ac:dyDescent="0.25">
      <c r="A268" s="276">
        <v>1</v>
      </c>
      <c r="B268" s="919"/>
      <c r="C268" s="920"/>
      <c r="D268" s="921"/>
      <c r="E268" s="999"/>
      <c r="F268" s="1044"/>
      <c r="G268" s="953"/>
      <c r="H268" s="954"/>
      <c r="I268" s="945"/>
      <c r="J268" s="946"/>
    </row>
    <row r="269" spans="1:12" x14ac:dyDescent="0.25">
      <c r="A269" s="276"/>
      <c r="B269" s="910" t="s">
        <v>414</v>
      </c>
      <c r="C269" s="910"/>
      <c r="D269" s="910"/>
      <c r="E269" s="910" t="s">
        <v>115</v>
      </c>
      <c r="F269" s="910"/>
      <c r="G269" s="910" t="s">
        <v>415</v>
      </c>
      <c r="H269" s="910"/>
      <c r="I269" s="941">
        <f>SUM(I268:J268)</f>
        <v>0</v>
      </c>
      <c r="J269" s="941"/>
    </row>
    <row r="270" spans="1:12" x14ac:dyDescent="0.25">
      <c r="A270" s="281"/>
      <c r="B270" s="281"/>
      <c r="C270" s="281"/>
      <c r="D270" s="281"/>
      <c r="E270" s="281"/>
      <c r="F270" s="281"/>
      <c r="G270" s="281"/>
      <c r="H270" s="281"/>
      <c r="I270" s="280"/>
      <c r="J270" s="280"/>
    </row>
    <row r="271" spans="1:12" x14ac:dyDescent="0.25">
      <c r="A271" s="942" t="s">
        <v>591</v>
      </c>
      <c r="B271" s="942"/>
      <c r="C271" s="942"/>
      <c r="D271" s="942"/>
      <c r="E271" s="942"/>
      <c r="F271" s="942"/>
      <c r="G271" s="942"/>
      <c r="H271" s="942"/>
      <c r="I271" s="942"/>
      <c r="J271" s="134"/>
    </row>
    <row r="272" spans="1:12" x14ac:dyDescent="0.25">
      <c r="A272" s="956"/>
      <c r="B272" s="956"/>
      <c r="C272" s="956"/>
      <c r="D272" s="956"/>
      <c r="E272" s="956"/>
      <c r="F272" s="956"/>
      <c r="G272" s="956"/>
      <c r="H272" s="956"/>
      <c r="I272" s="956"/>
      <c r="J272" s="134"/>
    </row>
    <row r="273" spans="1:12" x14ac:dyDescent="0.25">
      <c r="A273" s="276" t="s">
        <v>410</v>
      </c>
      <c r="B273" s="910" t="s">
        <v>31</v>
      </c>
      <c r="C273" s="910"/>
      <c r="D273" s="910"/>
      <c r="E273" s="910"/>
      <c r="F273" s="910"/>
      <c r="G273" s="910" t="s">
        <v>64</v>
      </c>
      <c r="H273" s="910"/>
      <c r="I273" s="910" t="s">
        <v>471</v>
      </c>
      <c r="J273" s="910"/>
    </row>
    <row r="274" spans="1:12" x14ac:dyDescent="0.25">
      <c r="A274" s="276">
        <v>1</v>
      </c>
      <c r="B274" s="910">
        <v>2</v>
      </c>
      <c r="C274" s="910"/>
      <c r="D274" s="910"/>
      <c r="E274" s="910"/>
      <c r="F274" s="910"/>
      <c r="G274" s="910">
        <v>3</v>
      </c>
      <c r="H274" s="910"/>
      <c r="I274" s="910">
        <v>4</v>
      </c>
      <c r="J274" s="910"/>
    </row>
    <row r="275" spans="1:12" x14ac:dyDescent="0.25">
      <c r="A275" s="276">
        <v>1</v>
      </c>
      <c r="B275" s="904"/>
      <c r="C275" s="905"/>
      <c r="D275" s="905"/>
      <c r="E275" s="905"/>
      <c r="F275" s="906"/>
      <c r="G275" s="913"/>
      <c r="H275" s="938"/>
      <c r="I275" s="937"/>
      <c r="J275" s="938"/>
    </row>
    <row r="276" spans="1:12" x14ac:dyDescent="0.25">
      <c r="A276" s="276"/>
      <c r="B276" s="910" t="s">
        <v>414</v>
      </c>
      <c r="C276" s="910"/>
      <c r="D276" s="910"/>
      <c r="E276" s="910"/>
      <c r="F276" s="910"/>
      <c r="G276" s="910" t="s">
        <v>415</v>
      </c>
      <c r="H276" s="910"/>
      <c r="I276" s="941">
        <f>SUM(I275:J275)</f>
        <v>0</v>
      </c>
      <c r="J276" s="941"/>
      <c r="L276" s="193"/>
    </row>
    <row r="277" spans="1:12" x14ac:dyDescent="0.25">
      <c r="A277" s="281"/>
      <c r="B277" s="281"/>
      <c r="C277" s="281"/>
      <c r="D277" s="281"/>
      <c r="E277" s="281"/>
      <c r="F277" s="281"/>
      <c r="G277" s="281"/>
      <c r="H277" s="281"/>
      <c r="I277" s="280"/>
      <c r="J277" s="280"/>
    </row>
    <row r="278" spans="1:12" x14ac:dyDescent="0.25">
      <c r="A278" s="281"/>
      <c r="B278" s="281"/>
      <c r="C278" s="281"/>
      <c r="D278" s="281"/>
      <c r="E278" s="281"/>
      <c r="F278" s="281"/>
      <c r="G278" s="281"/>
      <c r="H278" s="281"/>
      <c r="I278" s="280"/>
      <c r="J278" s="280"/>
    </row>
    <row r="279" spans="1:12" x14ac:dyDescent="0.25">
      <c r="A279" s="979" t="s">
        <v>517</v>
      </c>
      <c r="B279" s="995"/>
      <c r="C279" s="995"/>
      <c r="D279" s="995"/>
      <c r="E279" s="995"/>
      <c r="F279" s="995"/>
      <c r="G279" s="995"/>
      <c r="H279" s="995"/>
      <c r="I279" s="995"/>
      <c r="J279" s="995"/>
    </row>
    <row r="280" spans="1:12" x14ac:dyDescent="0.25">
      <c r="A280" s="996" t="s">
        <v>518</v>
      </c>
      <c r="B280" s="996"/>
      <c r="C280" s="996"/>
      <c r="D280" s="996"/>
      <c r="E280" s="996"/>
      <c r="F280" s="996"/>
      <c r="G280" s="996"/>
      <c r="H280" s="996"/>
      <c r="I280" s="996"/>
      <c r="J280" s="134"/>
    </row>
    <row r="281" spans="1:12" ht="30" x14ac:dyDescent="0.25">
      <c r="A281" s="276" t="s">
        <v>410</v>
      </c>
      <c r="B281" s="913" t="s">
        <v>31</v>
      </c>
      <c r="C281" s="959"/>
      <c r="D281" s="959"/>
      <c r="E281" s="914"/>
      <c r="F281" s="276" t="s">
        <v>474</v>
      </c>
      <c r="G281" s="913" t="s">
        <v>475</v>
      </c>
      <c r="H281" s="914"/>
      <c r="I281" s="913" t="s">
        <v>476</v>
      </c>
      <c r="J281" s="914"/>
    </row>
    <row r="282" spans="1:12" x14ac:dyDescent="0.25">
      <c r="A282" s="276"/>
      <c r="B282" s="913">
        <v>1</v>
      </c>
      <c r="C282" s="959"/>
      <c r="D282" s="959"/>
      <c r="E282" s="914"/>
      <c r="F282" s="276">
        <v>2</v>
      </c>
      <c r="G282" s="913">
        <v>3</v>
      </c>
      <c r="H282" s="914"/>
      <c r="I282" s="913">
        <v>4</v>
      </c>
      <c r="J282" s="914"/>
    </row>
    <row r="283" spans="1:12" x14ac:dyDescent="0.25">
      <c r="A283" s="276"/>
      <c r="B283" s="986" t="s">
        <v>477</v>
      </c>
      <c r="C283" s="987"/>
      <c r="D283" s="987"/>
      <c r="E283" s="987"/>
      <c r="F283" s="988"/>
      <c r="G283" s="988"/>
      <c r="H283" s="938"/>
      <c r="I283" s="989">
        <v>0</v>
      </c>
      <c r="J283" s="990"/>
    </row>
    <row r="284" spans="1:12" x14ac:dyDescent="0.25">
      <c r="A284" s="276">
        <f>A283+1</f>
        <v>1</v>
      </c>
      <c r="B284" s="904"/>
      <c r="C284" s="905"/>
      <c r="D284" s="905"/>
      <c r="E284" s="906"/>
      <c r="F284" s="276"/>
      <c r="G284" s="937"/>
      <c r="H284" s="952"/>
      <c r="I284" s="907"/>
      <c r="J284" s="909"/>
    </row>
    <row r="285" spans="1:12" x14ac:dyDescent="0.25">
      <c r="A285" s="276"/>
      <c r="B285" s="986" t="s">
        <v>479</v>
      </c>
      <c r="C285" s="987"/>
      <c r="D285" s="987"/>
      <c r="E285" s="987"/>
      <c r="F285" s="988"/>
      <c r="G285" s="988"/>
      <c r="H285" s="938"/>
      <c r="I285" s="989">
        <f>I286</f>
        <v>0</v>
      </c>
      <c r="J285" s="990"/>
    </row>
    <row r="286" spans="1:12" x14ac:dyDescent="0.25">
      <c r="A286" s="276">
        <v>1</v>
      </c>
      <c r="B286" s="966"/>
      <c r="C286" s="966"/>
      <c r="D286" s="966"/>
      <c r="E286" s="966"/>
      <c r="F286" s="276"/>
      <c r="G286" s="941"/>
      <c r="H286" s="941"/>
      <c r="I286" s="907"/>
      <c r="J286" s="909"/>
    </row>
    <row r="287" spans="1:12" x14ac:dyDescent="0.25">
      <c r="A287" s="276"/>
      <c r="B287" s="986" t="s">
        <v>414</v>
      </c>
      <c r="C287" s="987"/>
      <c r="D287" s="987"/>
      <c r="E287" s="991"/>
      <c r="F287" s="276"/>
      <c r="G287" s="913" t="s">
        <v>415</v>
      </c>
      <c r="H287" s="914"/>
      <c r="I287" s="989">
        <f>I283+I285</f>
        <v>0</v>
      </c>
      <c r="J287" s="990"/>
    </row>
    <row r="288" spans="1:12" x14ac:dyDescent="0.25">
      <c r="A288" s="281"/>
      <c r="B288" s="983"/>
      <c r="C288" s="983"/>
      <c r="D288" s="983"/>
      <c r="E288" s="983"/>
      <c r="F288" s="281"/>
      <c r="G288" s="984"/>
      <c r="H288" s="984"/>
      <c r="I288" s="984"/>
      <c r="J288" s="984"/>
    </row>
    <row r="289" spans="1:10" x14ac:dyDescent="0.25">
      <c r="A289" s="281"/>
      <c r="B289" s="985"/>
      <c r="C289" s="985"/>
      <c r="D289" s="985"/>
      <c r="E289" s="985"/>
      <c r="F289" s="281"/>
      <c r="G289" s="985"/>
      <c r="H289" s="985"/>
      <c r="I289" s="984"/>
      <c r="J289" s="985"/>
    </row>
    <row r="290" spans="1:10" x14ac:dyDescent="0.25">
      <c r="A290" s="134"/>
      <c r="B290" s="134"/>
      <c r="C290" s="134"/>
      <c r="D290" s="134"/>
      <c r="E290" s="134"/>
      <c r="F290" s="134"/>
      <c r="G290" s="134"/>
      <c r="H290" s="134"/>
      <c r="I290" s="134"/>
      <c r="J290" s="134"/>
    </row>
    <row r="291" spans="1:10" x14ac:dyDescent="0.25">
      <c r="A291" s="134"/>
      <c r="B291" s="134"/>
      <c r="C291" s="134"/>
      <c r="D291" s="134"/>
      <c r="E291" s="134"/>
      <c r="F291" s="134"/>
      <c r="G291" s="134"/>
      <c r="H291" s="134"/>
      <c r="I291" s="134"/>
      <c r="J291" s="134"/>
    </row>
    <row r="292" spans="1:10" x14ac:dyDescent="0.25">
      <c r="A292" s="134"/>
      <c r="B292" s="134"/>
      <c r="C292" s="134"/>
      <c r="D292" s="134"/>
      <c r="E292" s="134"/>
      <c r="F292" s="134"/>
      <c r="G292" s="134"/>
      <c r="H292" s="134"/>
      <c r="I292" s="134"/>
      <c r="J292" s="134"/>
    </row>
    <row r="293" spans="1:10" x14ac:dyDescent="0.25">
      <c r="A293" s="281"/>
      <c r="B293" s="281"/>
      <c r="C293" s="281"/>
      <c r="D293" s="281"/>
      <c r="E293" s="183"/>
      <c r="F293" s="281"/>
      <c r="G293" s="281"/>
      <c r="H293" s="281"/>
      <c r="I293" s="280"/>
      <c r="J293" s="280"/>
    </row>
    <row r="294" spans="1:10" x14ac:dyDescent="0.25">
      <c r="A294" s="134"/>
      <c r="B294" s="134"/>
      <c r="C294" s="134"/>
      <c r="D294" s="134"/>
      <c r="E294" s="134"/>
      <c r="F294" s="134"/>
      <c r="G294" s="134"/>
      <c r="H294" s="134"/>
      <c r="I294" s="134"/>
      <c r="J294" s="134"/>
    </row>
    <row r="295" spans="1:10" x14ac:dyDescent="0.25">
      <c r="A295" s="134"/>
      <c r="B295" s="981"/>
      <c r="C295" s="982"/>
      <c r="D295" s="982"/>
      <c r="E295" s="982"/>
      <c r="F295" s="982"/>
      <c r="G295" s="982"/>
      <c r="H295" s="982"/>
      <c r="I295" s="982"/>
      <c r="J295" s="134"/>
    </row>
  </sheetData>
  <mergeCells count="533">
    <mergeCell ref="A1:J1"/>
    <mergeCell ref="A2:J2"/>
    <mergeCell ref="A3:J3"/>
    <mergeCell ref="A5:J5"/>
    <mergeCell ref="A8:J8"/>
    <mergeCell ref="A9:J9"/>
    <mergeCell ref="A10:J10"/>
    <mergeCell ref="A11:A13"/>
    <mergeCell ref="B11:B13"/>
    <mergeCell ref="C11:C13"/>
    <mergeCell ref="D11:G11"/>
    <mergeCell ref="H11:H13"/>
    <mergeCell ref="I11:I13"/>
    <mergeCell ref="J11:J13"/>
    <mergeCell ref="D12:D13"/>
    <mergeCell ref="E12:G12"/>
    <mergeCell ref="A6:J7"/>
    <mergeCell ref="A17:B17"/>
    <mergeCell ref="A18:J18"/>
    <mergeCell ref="A20:J20"/>
    <mergeCell ref="A21:A23"/>
    <mergeCell ref="B21:B23"/>
    <mergeCell ref="C21:C23"/>
    <mergeCell ref="D21:G21"/>
    <mergeCell ref="H21:H23"/>
    <mergeCell ref="I21:I23"/>
    <mergeCell ref="I30:I32"/>
    <mergeCell ref="J30:J32"/>
    <mergeCell ref="D31:D32"/>
    <mergeCell ref="E31:G31"/>
    <mergeCell ref="A35:B35"/>
    <mergeCell ref="A37:J37"/>
    <mergeCell ref="J21:J23"/>
    <mergeCell ref="D22:D23"/>
    <mergeCell ref="E22:G22"/>
    <mergeCell ref="A27:B27"/>
    <mergeCell ref="A29:J29"/>
    <mergeCell ref="A30:A32"/>
    <mergeCell ref="B30:B32"/>
    <mergeCell ref="C30:C32"/>
    <mergeCell ref="D30:G30"/>
    <mergeCell ref="H30:H32"/>
    <mergeCell ref="B43:E43"/>
    <mergeCell ref="H43:I43"/>
    <mergeCell ref="A45:J45"/>
    <mergeCell ref="A46:J46"/>
    <mergeCell ref="A48:J48"/>
    <mergeCell ref="A49:J49"/>
    <mergeCell ref="A39:J39"/>
    <mergeCell ref="B40:E40"/>
    <mergeCell ref="H40:I40"/>
    <mergeCell ref="B41:E41"/>
    <mergeCell ref="H41:I41"/>
    <mergeCell ref="B42:E42"/>
    <mergeCell ref="H42:I42"/>
    <mergeCell ref="A54:A56"/>
    <mergeCell ref="B54:E54"/>
    <mergeCell ref="B55:E55"/>
    <mergeCell ref="F55:G55"/>
    <mergeCell ref="H55:J55"/>
    <mergeCell ref="B56:E56"/>
    <mergeCell ref="F56:G56"/>
    <mergeCell ref="A50:J50"/>
    <mergeCell ref="B51:E51"/>
    <mergeCell ref="F51:G51"/>
    <mergeCell ref="H51:J51"/>
    <mergeCell ref="B52:E52"/>
    <mergeCell ref="F52:G52"/>
    <mergeCell ref="H52:J52"/>
    <mergeCell ref="H56:J56"/>
    <mergeCell ref="B57:E57"/>
    <mergeCell ref="B58:E58"/>
    <mergeCell ref="B59:E59"/>
    <mergeCell ref="F59:G59"/>
    <mergeCell ref="H59:J59"/>
    <mergeCell ref="B53:E53"/>
    <mergeCell ref="F53:G53"/>
    <mergeCell ref="H53:J53"/>
    <mergeCell ref="B63:E63"/>
    <mergeCell ref="B64:E64"/>
    <mergeCell ref="F64:G64"/>
    <mergeCell ref="H64:J64"/>
    <mergeCell ref="B65:E65"/>
    <mergeCell ref="F65:G65"/>
    <mergeCell ref="H65:J65"/>
    <mergeCell ref="A60:A62"/>
    <mergeCell ref="B60:E60"/>
    <mergeCell ref="B61:E61"/>
    <mergeCell ref="F61:G61"/>
    <mergeCell ref="H61:J61"/>
    <mergeCell ref="B62:E62"/>
    <mergeCell ref="F62:G62"/>
    <mergeCell ref="H62:J62"/>
    <mergeCell ref="B70:E70"/>
    <mergeCell ref="F70:G70"/>
    <mergeCell ref="H70:J70"/>
    <mergeCell ref="B66:E66"/>
    <mergeCell ref="B67:E67"/>
    <mergeCell ref="B68:E68"/>
    <mergeCell ref="F68:G68"/>
    <mergeCell ref="H68:J68"/>
    <mergeCell ref="B69:E69"/>
    <mergeCell ref="F69:G69"/>
    <mergeCell ref="H69:J69"/>
    <mergeCell ref="A73:J73"/>
    <mergeCell ref="A74:J74"/>
    <mergeCell ref="B75:E75"/>
    <mergeCell ref="F75:G75"/>
    <mergeCell ref="H75:J75"/>
    <mergeCell ref="B76:E76"/>
    <mergeCell ref="F76:G76"/>
    <mergeCell ref="H76:J76"/>
    <mergeCell ref="B71:E71"/>
    <mergeCell ref="F71:G71"/>
    <mergeCell ref="H71:J71"/>
    <mergeCell ref="A83:A84"/>
    <mergeCell ref="B83:E83"/>
    <mergeCell ref="B84:E84"/>
    <mergeCell ref="F84:G84"/>
    <mergeCell ref="H84:J84"/>
    <mergeCell ref="B77:E77"/>
    <mergeCell ref="F77:G77"/>
    <mergeCell ref="H77:J77"/>
    <mergeCell ref="A78:A79"/>
    <mergeCell ref="B78:E78"/>
    <mergeCell ref="B79:E79"/>
    <mergeCell ref="F79:G79"/>
    <mergeCell ref="H79:J79"/>
    <mergeCell ref="B85:E85"/>
    <mergeCell ref="B86:E86"/>
    <mergeCell ref="F86:G86"/>
    <mergeCell ref="H86:J86"/>
    <mergeCell ref="B87:E87"/>
    <mergeCell ref="B88:E88"/>
    <mergeCell ref="B80:E80"/>
    <mergeCell ref="B81:E81"/>
    <mergeCell ref="B82:E82"/>
    <mergeCell ref="F82:G82"/>
    <mergeCell ref="H82:J82"/>
    <mergeCell ref="A91:J91"/>
    <mergeCell ref="A92:J92"/>
    <mergeCell ref="B93:E93"/>
    <mergeCell ref="F93:G93"/>
    <mergeCell ref="H93:J93"/>
    <mergeCell ref="B94:E94"/>
    <mergeCell ref="F94:G94"/>
    <mergeCell ref="H94:J94"/>
    <mergeCell ref="B89:E89"/>
    <mergeCell ref="F89:G89"/>
    <mergeCell ref="H89:J89"/>
    <mergeCell ref="B90:E90"/>
    <mergeCell ref="F90:G90"/>
    <mergeCell ref="H90:J90"/>
    <mergeCell ref="A101:A102"/>
    <mergeCell ref="B101:E101"/>
    <mergeCell ref="B102:E102"/>
    <mergeCell ref="F102:G102"/>
    <mergeCell ref="H102:J102"/>
    <mergeCell ref="B95:E95"/>
    <mergeCell ref="F95:G95"/>
    <mergeCell ref="H95:J95"/>
    <mergeCell ref="A96:A97"/>
    <mergeCell ref="B96:E96"/>
    <mergeCell ref="B97:E97"/>
    <mergeCell ref="F97:G97"/>
    <mergeCell ref="H97:J97"/>
    <mergeCell ref="B103:E103"/>
    <mergeCell ref="B104:E104"/>
    <mergeCell ref="F104:G104"/>
    <mergeCell ref="H104:J104"/>
    <mergeCell ref="B105:E105"/>
    <mergeCell ref="B106:E106"/>
    <mergeCell ref="B98:E98"/>
    <mergeCell ref="B99:E99"/>
    <mergeCell ref="B100:E100"/>
    <mergeCell ref="F100:G100"/>
    <mergeCell ref="H100:J100"/>
    <mergeCell ref="A113:J113"/>
    <mergeCell ref="B115:J115"/>
    <mergeCell ref="A116:I116"/>
    <mergeCell ref="A117:J117"/>
    <mergeCell ref="B119:D119"/>
    <mergeCell ref="G119:J119"/>
    <mergeCell ref="B107:E107"/>
    <mergeCell ref="F107:G107"/>
    <mergeCell ref="H107:J107"/>
    <mergeCell ref="B108:E108"/>
    <mergeCell ref="I108:J108"/>
    <mergeCell ref="B109:E109"/>
    <mergeCell ref="F109:G109"/>
    <mergeCell ref="H109:J109"/>
    <mergeCell ref="B123:D123"/>
    <mergeCell ref="G123:J123"/>
    <mergeCell ref="A126:I126"/>
    <mergeCell ref="A127:J127"/>
    <mergeCell ref="B129:D129"/>
    <mergeCell ref="G129:J129"/>
    <mergeCell ref="B120:D120"/>
    <mergeCell ref="G120:J120"/>
    <mergeCell ref="B122:D122"/>
    <mergeCell ref="G122:J122"/>
    <mergeCell ref="B121:D121"/>
    <mergeCell ref="G121:J121"/>
    <mergeCell ref="B132:D132"/>
    <mergeCell ref="G132:J132"/>
    <mergeCell ref="B135:J135"/>
    <mergeCell ref="A136:I136"/>
    <mergeCell ref="A137:J137"/>
    <mergeCell ref="B139:D139"/>
    <mergeCell ref="G139:J139"/>
    <mergeCell ref="B130:D130"/>
    <mergeCell ref="G130:J130"/>
    <mergeCell ref="B131:D131"/>
    <mergeCell ref="G131:J131"/>
    <mergeCell ref="A144:I144"/>
    <mergeCell ref="A145:I145"/>
    <mergeCell ref="A146:J146"/>
    <mergeCell ref="A147:I147"/>
    <mergeCell ref="B149:D149"/>
    <mergeCell ref="H149:J149"/>
    <mergeCell ref="B140:D140"/>
    <mergeCell ref="G140:J140"/>
    <mergeCell ref="B141:D141"/>
    <mergeCell ref="G141:J141"/>
    <mergeCell ref="B142:D142"/>
    <mergeCell ref="G142:J142"/>
    <mergeCell ref="A155:J155"/>
    <mergeCell ref="A156:I156"/>
    <mergeCell ref="B157:C157"/>
    <mergeCell ref="D157:E157"/>
    <mergeCell ref="F157:G157"/>
    <mergeCell ref="I157:J157"/>
    <mergeCell ref="B150:D150"/>
    <mergeCell ref="H150:J150"/>
    <mergeCell ref="B151:D151"/>
    <mergeCell ref="H151:J151"/>
    <mergeCell ref="B152:D152"/>
    <mergeCell ref="H152:J152"/>
    <mergeCell ref="B160:C160"/>
    <mergeCell ref="D160:E160"/>
    <mergeCell ref="F160:G160"/>
    <mergeCell ref="I160:J160"/>
    <mergeCell ref="B161:C161"/>
    <mergeCell ref="D161:E161"/>
    <mergeCell ref="F161:G161"/>
    <mergeCell ref="I161:J161"/>
    <mergeCell ref="B158:C158"/>
    <mergeCell ref="D158:E158"/>
    <mergeCell ref="F158:G158"/>
    <mergeCell ref="I158:J158"/>
    <mergeCell ref="B159:C159"/>
    <mergeCell ref="D159:E159"/>
    <mergeCell ref="F159:G159"/>
    <mergeCell ref="I159:J159"/>
    <mergeCell ref="B163:C163"/>
    <mergeCell ref="D163:E163"/>
    <mergeCell ref="F163:G163"/>
    <mergeCell ref="I163:J163"/>
    <mergeCell ref="B164:C164"/>
    <mergeCell ref="D164:E164"/>
    <mergeCell ref="F164:G164"/>
    <mergeCell ref="I164:J164"/>
    <mergeCell ref="B162:C162"/>
    <mergeCell ref="D162:E162"/>
    <mergeCell ref="F162:G162"/>
    <mergeCell ref="I162:J162"/>
    <mergeCell ref="B165:C165"/>
    <mergeCell ref="D165:E165"/>
    <mergeCell ref="F165:G165"/>
    <mergeCell ref="I165:J165"/>
    <mergeCell ref="A167:J167"/>
    <mergeCell ref="B169:D169"/>
    <mergeCell ref="E169:F169"/>
    <mergeCell ref="G169:H169"/>
    <mergeCell ref="I169:J169"/>
    <mergeCell ref="I172:J172"/>
    <mergeCell ref="B173:D173"/>
    <mergeCell ref="E173:F173"/>
    <mergeCell ref="G173:H173"/>
    <mergeCell ref="I173:J173"/>
    <mergeCell ref="A175:J175"/>
    <mergeCell ref="B170:D170"/>
    <mergeCell ref="E170:F170"/>
    <mergeCell ref="G170:H170"/>
    <mergeCell ref="I170:J170"/>
    <mergeCell ref="B171:D171"/>
    <mergeCell ref="E171:F172"/>
    <mergeCell ref="G171:H171"/>
    <mergeCell ref="I171:J171"/>
    <mergeCell ref="B172:D172"/>
    <mergeCell ref="G172:H172"/>
    <mergeCell ref="B180:F180"/>
    <mergeCell ref="G180:H180"/>
    <mergeCell ref="I180:J180"/>
    <mergeCell ref="B179:F179"/>
    <mergeCell ref="G179:H179"/>
    <mergeCell ref="I179:J179"/>
    <mergeCell ref="A176:J176"/>
    <mergeCell ref="B177:F177"/>
    <mergeCell ref="G177:H177"/>
    <mergeCell ref="I177:J177"/>
    <mergeCell ref="B178:F178"/>
    <mergeCell ref="G178:H178"/>
    <mergeCell ref="I178:J178"/>
    <mergeCell ref="B187:E187"/>
    <mergeCell ref="G187:H187"/>
    <mergeCell ref="I187:J187"/>
    <mergeCell ref="B188:E188"/>
    <mergeCell ref="G188:H188"/>
    <mergeCell ref="I188:J188"/>
    <mergeCell ref="B184:J184"/>
    <mergeCell ref="A185:J185"/>
    <mergeCell ref="A186:J186"/>
    <mergeCell ref="B192:H192"/>
    <mergeCell ref="I192:J192"/>
    <mergeCell ref="B193:E193"/>
    <mergeCell ref="G193:H193"/>
    <mergeCell ref="I193:J193"/>
    <mergeCell ref="B189:H189"/>
    <mergeCell ref="I189:J189"/>
    <mergeCell ref="B190:E190"/>
    <mergeCell ref="G190:H190"/>
    <mergeCell ref="I190:J190"/>
    <mergeCell ref="B191:E191"/>
    <mergeCell ref="G191:H191"/>
    <mergeCell ref="I191:J191"/>
    <mergeCell ref="A196:I196"/>
    <mergeCell ref="A197:J197"/>
    <mergeCell ref="A198:J198"/>
    <mergeCell ref="A199:J199"/>
    <mergeCell ref="B200:F200"/>
    <mergeCell ref="G200:H200"/>
    <mergeCell ref="I200:J200"/>
    <mergeCell ref="B194:E194"/>
    <mergeCell ref="G194:H194"/>
    <mergeCell ref="I194:J194"/>
    <mergeCell ref="A204:J204"/>
    <mergeCell ref="A205:I205"/>
    <mergeCell ref="B206:F206"/>
    <mergeCell ref="G206:H206"/>
    <mergeCell ref="I206:J206"/>
    <mergeCell ref="B203:F203"/>
    <mergeCell ref="G203:H203"/>
    <mergeCell ref="I203:J203"/>
    <mergeCell ref="B201:F201"/>
    <mergeCell ref="G201:H201"/>
    <mergeCell ref="I201:J201"/>
    <mergeCell ref="B202:F202"/>
    <mergeCell ref="G202:H202"/>
    <mergeCell ref="I202:J202"/>
    <mergeCell ref="B211:F211"/>
    <mergeCell ref="G211:H211"/>
    <mergeCell ref="I211:J211"/>
    <mergeCell ref="A213:J213"/>
    <mergeCell ref="B214:F214"/>
    <mergeCell ref="G214:H214"/>
    <mergeCell ref="I214:J214"/>
    <mergeCell ref="B210:F210"/>
    <mergeCell ref="G210:H210"/>
    <mergeCell ref="I210:J210"/>
    <mergeCell ref="B215:F215"/>
    <mergeCell ref="G215:H215"/>
    <mergeCell ref="I215:J215"/>
    <mergeCell ref="A217:J217"/>
    <mergeCell ref="A218:J218"/>
    <mergeCell ref="B219:D219"/>
    <mergeCell ref="E219:F219"/>
    <mergeCell ref="G219:H219"/>
    <mergeCell ref="I219:J219"/>
    <mergeCell ref="I222:J222"/>
    <mergeCell ref="B223:D223"/>
    <mergeCell ref="E223:F223"/>
    <mergeCell ref="G223:H223"/>
    <mergeCell ref="I223:J223"/>
    <mergeCell ref="A225:J225"/>
    <mergeCell ref="B220:D220"/>
    <mergeCell ref="E220:F220"/>
    <mergeCell ref="G220:H220"/>
    <mergeCell ref="I220:J220"/>
    <mergeCell ref="B221:D221"/>
    <mergeCell ref="E221:F222"/>
    <mergeCell ref="G221:H221"/>
    <mergeCell ref="I221:J221"/>
    <mergeCell ref="B222:D222"/>
    <mergeCell ref="G222:H222"/>
    <mergeCell ref="B229:D229"/>
    <mergeCell ref="E229:F230"/>
    <mergeCell ref="G229:H229"/>
    <mergeCell ref="I229:J229"/>
    <mergeCell ref="B230:D230"/>
    <mergeCell ref="G230:H230"/>
    <mergeCell ref="I230:J230"/>
    <mergeCell ref="A226:J226"/>
    <mergeCell ref="B227:D227"/>
    <mergeCell ref="E227:F227"/>
    <mergeCell ref="G227:H227"/>
    <mergeCell ref="I227:J227"/>
    <mergeCell ref="B228:D228"/>
    <mergeCell ref="E228:F228"/>
    <mergeCell ref="G228:H228"/>
    <mergeCell ref="I228:J228"/>
    <mergeCell ref="B235:D235"/>
    <mergeCell ref="E235:F235"/>
    <mergeCell ref="G235:H235"/>
    <mergeCell ref="I235:J235"/>
    <mergeCell ref="B236:D236"/>
    <mergeCell ref="E236:F236"/>
    <mergeCell ref="G236:H236"/>
    <mergeCell ref="I236:J236"/>
    <mergeCell ref="B231:D231"/>
    <mergeCell ref="E231:F231"/>
    <mergeCell ref="G231:H231"/>
    <mergeCell ref="I231:J231"/>
    <mergeCell ref="A233:J233"/>
    <mergeCell ref="A234:J234"/>
    <mergeCell ref="A243:I243"/>
    <mergeCell ref="A244:I244"/>
    <mergeCell ref="A245:J245"/>
    <mergeCell ref="B237:D237"/>
    <mergeCell ref="E237:F237"/>
    <mergeCell ref="G237:H237"/>
    <mergeCell ref="I237:J237"/>
    <mergeCell ref="B238:D238"/>
    <mergeCell ref="E238:F238"/>
    <mergeCell ref="G238:H238"/>
    <mergeCell ref="I238:J238"/>
    <mergeCell ref="B252:D252"/>
    <mergeCell ref="H252:J252"/>
    <mergeCell ref="A247:I247"/>
    <mergeCell ref="B249:D249"/>
    <mergeCell ref="H249:J249"/>
    <mergeCell ref="B250:D250"/>
    <mergeCell ref="H250:J250"/>
    <mergeCell ref="B251:D251"/>
    <mergeCell ref="H251:J251"/>
    <mergeCell ref="B257:C257"/>
    <mergeCell ref="D257:E257"/>
    <mergeCell ref="F257:G257"/>
    <mergeCell ref="I257:J257"/>
    <mergeCell ref="A254:I254"/>
    <mergeCell ref="A255:I255"/>
    <mergeCell ref="B256:C256"/>
    <mergeCell ref="D256:E256"/>
    <mergeCell ref="F256:G256"/>
    <mergeCell ref="I256:J256"/>
    <mergeCell ref="B261:C261"/>
    <mergeCell ref="D261:E261"/>
    <mergeCell ref="F261:G261"/>
    <mergeCell ref="I261:J261"/>
    <mergeCell ref="B260:C260"/>
    <mergeCell ref="D260:E260"/>
    <mergeCell ref="F260:G260"/>
    <mergeCell ref="I260:J260"/>
    <mergeCell ref="B258:C258"/>
    <mergeCell ref="D258:E258"/>
    <mergeCell ref="F258:G258"/>
    <mergeCell ref="I258:J258"/>
    <mergeCell ref="B259:C259"/>
    <mergeCell ref="D259:E259"/>
    <mergeCell ref="F259:G259"/>
    <mergeCell ref="I259:J259"/>
    <mergeCell ref="B262:C262"/>
    <mergeCell ref="D262:E262"/>
    <mergeCell ref="F262:G262"/>
    <mergeCell ref="I262:J262"/>
    <mergeCell ref="A264:J264"/>
    <mergeCell ref="B266:D266"/>
    <mergeCell ref="E266:F266"/>
    <mergeCell ref="G266:H266"/>
    <mergeCell ref="I266:J266"/>
    <mergeCell ref="B269:D269"/>
    <mergeCell ref="E269:F269"/>
    <mergeCell ref="G269:H269"/>
    <mergeCell ref="I269:J269"/>
    <mergeCell ref="I268:J268"/>
    <mergeCell ref="B267:D267"/>
    <mergeCell ref="E267:F267"/>
    <mergeCell ref="G267:H267"/>
    <mergeCell ref="I267:J267"/>
    <mergeCell ref="G268:H268"/>
    <mergeCell ref="E268:F268"/>
    <mergeCell ref="B268:D268"/>
    <mergeCell ref="B275:F275"/>
    <mergeCell ref="G275:H275"/>
    <mergeCell ref="I275:J275"/>
    <mergeCell ref="A271:I271"/>
    <mergeCell ref="A272:I272"/>
    <mergeCell ref="B273:F273"/>
    <mergeCell ref="G273:H273"/>
    <mergeCell ref="I273:J273"/>
    <mergeCell ref="B274:F274"/>
    <mergeCell ref="G274:H274"/>
    <mergeCell ref="I274:J274"/>
    <mergeCell ref="B281:E281"/>
    <mergeCell ref="G281:H281"/>
    <mergeCell ref="I281:J281"/>
    <mergeCell ref="B282:E282"/>
    <mergeCell ref="G282:H282"/>
    <mergeCell ref="I282:J282"/>
    <mergeCell ref="B276:F276"/>
    <mergeCell ref="G276:H276"/>
    <mergeCell ref="I276:J276"/>
    <mergeCell ref="A279:J279"/>
    <mergeCell ref="A280:I280"/>
    <mergeCell ref="B295:I295"/>
    <mergeCell ref="B288:E288"/>
    <mergeCell ref="G288:H288"/>
    <mergeCell ref="I288:J288"/>
    <mergeCell ref="B289:E289"/>
    <mergeCell ref="G289:H289"/>
    <mergeCell ref="I289:J289"/>
    <mergeCell ref="B287:E287"/>
    <mergeCell ref="G287:H287"/>
    <mergeCell ref="I287:J287"/>
    <mergeCell ref="B285:H285"/>
    <mergeCell ref="I285:J285"/>
    <mergeCell ref="B286:E286"/>
    <mergeCell ref="G286:H286"/>
    <mergeCell ref="I286:J286"/>
    <mergeCell ref="B283:H283"/>
    <mergeCell ref="I283:J283"/>
    <mergeCell ref="B284:E284"/>
    <mergeCell ref="G284:H284"/>
    <mergeCell ref="I284:J284"/>
    <mergeCell ref="B207:F207"/>
    <mergeCell ref="G207:H207"/>
    <mergeCell ref="I207:J207"/>
    <mergeCell ref="B208:F208"/>
    <mergeCell ref="G208:H208"/>
    <mergeCell ref="I208:J208"/>
    <mergeCell ref="B209:F209"/>
    <mergeCell ref="G209:H209"/>
    <mergeCell ref="I209:J209"/>
  </mergeCells>
  <hyperlinks>
    <hyperlink ref="B66" r:id="rId1" location="P1250" display="\\buh1\Обменный пункт документами\Галина Васильевна\3\Desktop\пхд.doc - P1250" xr:uid="{00000000-0004-0000-0E00-000000000000}"/>
    <hyperlink ref="B67" r:id="rId2" location="P1250" display="\\buh1\Обменный пункт документами\Галина Васильевна\3\Desktop\пхд.doc - P1250" xr:uid="{00000000-0004-0000-0E00-000001000000}"/>
    <hyperlink ref="B87" r:id="rId3" location="P1250" display="\\buh1\Обменный пункт документами\Галина Васильевна\3\Desktop\пхд.doc - P1250" xr:uid="{00000000-0004-0000-0E00-000002000000}"/>
    <hyperlink ref="B88" r:id="rId4" location="P1250" display="\\buh1\Обменный пункт документами\Галина Васильевна\3\Desktop\пхд.doc - P1250" xr:uid="{00000000-0004-0000-0E00-000003000000}"/>
    <hyperlink ref="B105" r:id="rId5" location="P1250" display="\\buh1\Обменный пункт документами\Галина Васильевна\3\Desktop\пхд.doc - P1250" xr:uid="{00000000-0004-0000-0E00-000004000000}"/>
    <hyperlink ref="B106" r:id="rId6" location="P1250" display="\\buh1\Обменный пункт документами\Галина Васильевна\3\Desktop\пхд.doc - P1250" xr:uid="{00000000-0004-0000-0E00-000005000000}"/>
  </hyperlinks>
  <pageMargins left="0.70866141732283472" right="0.70866141732283472" top="0.74803149606299213" bottom="0.74803149606299213" header="0.31496062992125984" footer="0.31496062992125984"/>
  <pageSetup paperSize="9" scale="70" orientation="portrait" r:id="rId7"/>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295"/>
  <sheetViews>
    <sheetView topLeftCell="A148" workbookViewId="0">
      <selection activeCell="I172" sqref="I172:J172"/>
    </sheetView>
  </sheetViews>
  <sheetFormatPr defaultRowHeight="15" x14ac:dyDescent="0.25"/>
  <cols>
    <col min="2" max="2" width="25.85546875" customWidth="1"/>
    <col min="4" max="4" width="10.42578125" customWidth="1"/>
    <col min="5" max="5" width="14" customWidth="1"/>
    <col min="10" max="10" width="17.5703125" customWidth="1"/>
    <col min="11" max="11" width="17.42578125" customWidth="1"/>
    <col min="12" max="12" width="11.42578125" bestFit="1" customWidth="1"/>
    <col min="13" max="13" width="10" bestFit="1" customWidth="1"/>
    <col min="14" max="14" width="17.7109375" customWidth="1"/>
  </cols>
  <sheetData>
    <row r="1" spans="1:10" x14ac:dyDescent="0.25">
      <c r="A1" s="965" t="s">
        <v>10</v>
      </c>
      <c r="B1" s="965"/>
      <c r="C1" s="965"/>
      <c r="D1" s="965"/>
      <c r="E1" s="965"/>
      <c r="F1" s="965"/>
      <c r="G1" s="965"/>
      <c r="H1" s="965"/>
      <c r="I1" s="965"/>
      <c r="J1" s="965"/>
    </row>
    <row r="2" spans="1:10" x14ac:dyDescent="0.25">
      <c r="A2" s="965" t="s">
        <v>801</v>
      </c>
      <c r="B2" s="965"/>
      <c r="C2" s="965"/>
      <c r="D2" s="965"/>
      <c r="E2" s="965"/>
      <c r="F2" s="965"/>
      <c r="G2" s="965"/>
      <c r="H2" s="965"/>
      <c r="I2" s="965"/>
      <c r="J2" s="965"/>
    </row>
    <row r="3" spans="1:10" x14ac:dyDescent="0.25">
      <c r="A3" s="965" t="s">
        <v>620</v>
      </c>
      <c r="B3" s="965"/>
      <c r="C3" s="965"/>
      <c r="D3" s="965"/>
      <c r="E3" s="965"/>
      <c r="F3" s="965"/>
      <c r="G3" s="965"/>
      <c r="H3" s="965"/>
      <c r="I3" s="965"/>
      <c r="J3" s="965"/>
    </row>
    <row r="4" spans="1:10" x14ac:dyDescent="0.25">
      <c r="A4" s="133"/>
      <c r="B4" s="134"/>
      <c r="C4" s="134"/>
      <c r="D4" s="134"/>
      <c r="E4" s="134"/>
      <c r="F4" s="134"/>
      <c r="G4" s="134"/>
      <c r="H4" s="134"/>
      <c r="I4" s="134"/>
      <c r="J4" s="134"/>
    </row>
    <row r="5" spans="1:10" x14ac:dyDescent="0.25">
      <c r="A5" s="965" t="s">
        <v>406</v>
      </c>
      <c r="B5" s="965"/>
      <c r="C5" s="965"/>
      <c r="D5" s="965"/>
      <c r="E5" s="965"/>
      <c r="F5" s="965"/>
      <c r="G5" s="965"/>
      <c r="H5" s="965"/>
      <c r="I5" s="965"/>
      <c r="J5" s="965"/>
    </row>
    <row r="6" spans="1:10" x14ac:dyDescent="0.25">
      <c r="A6" s="1040" t="s">
        <v>619</v>
      </c>
      <c r="B6" s="1040"/>
      <c r="C6" s="1040"/>
      <c r="D6" s="1040"/>
      <c r="E6" s="1040"/>
      <c r="F6" s="1040"/>
      <c r="G6" s="1040"/>
      <c r="H6" s="1040"/>
      <c r="I6" s="1040"/>
      <c r="J6" s="1040"/>
    </row>
    <row r="7" spans="1:10" x14ac:dyDescent="0.25">
      <c r="A7" s="134"/>
      <c r="B7" s="134"/>
      <c r="C7" s="134"/>
      <c r="D7" s="134"/>
      <c r="E7" s="134"/>
      <c r="F7" s="134"/>
      <c r="G7" s="134"/>
      <c r="H7" s="134"/>
      <c r="I7" s="134"/>
      <c r="J7" s="134"/>
    </row>
    <row r="8" spans="1:10" x14ac:dyDescent="0.25">
      <c r="A8" s="942" t="s">
        <v>407</v>
      </c>
      <c r="B8" s="942"/>
      <c r="C8" s="942"/>
      <c r="D8" s="942"/>
      <c r="E8" s="942"/>
      <c r="F8" s="942"/>
      <c r="G8" s="942"/>
      <c r="H8" s="942"/>
      <c r="I8" s="942"/>
      <c r="J8" s="942"/>
    </row>
    <row r="9" spans="1:10" x14ac:dyDescent="0.25">
      <c r="A9" s="956" t="s">
        <v>408</v>
      </c>
      <c r="B9" s="956"/>
      <c r="C9" s="956"/>
      <c r="D9" s="956"/>
      <c r="E9" s="956"/>
      <c r="F9" s="956"/>
      <c r="G9" s="956"/>
      <c r="H9" s="956"/>
      <c r="I9" s="956"/>
      <c r="J9" s="956"/>
    </row>
    <row r="10" spans="1:10" x14ac:dyDescent="0.25">
      <c r="A10" s="1035" t="s">
        <v>409</v>
      </c>
      <c r="B10" s="1035"/>
      <c r="C10" s="1035"/>
      <c r="D10" s="1035"/>
      <c r="E10" s="1035"/>
      <c r="F10" s="1035"/>
      <c r="G10" s="1035"/>
      <c r="H10" s="1035"/>
      <c r="I10" s="1035"/>
      <c r="J10" s="1035"/>
    </row>
    <row r="11" spans="1:10" x14ac:dyDescent="0.25">
      <c r="A11" s="910" t="s">
        <v>410</v>
      </c>
      <c r="B11" s="910" t="s">
        <v>18</v>
      </c>
      <c r="C11" s="910" t="s">
        <v>19</v>
      </c>
      <c r="D11" s="910" t="s">
        <v>20</v>
      </c>
      <c r="E11" s="910"/>
      <c r="F11" s="910"/>
      <c r="G11" s="910"/>
      <c r="H11" s="910" t="s">
        <v>21</v>
      </c>
      <c r="I11" s="910" t="s">
        <v>411</v>
      </c>
      <c r="J11" s="910" t="s">
        <v>412</v>
      </c>
    </row>
    <row r="12" spans="1:10" x14ac:dyDescent="0.25">
      <c r="A12" s="910"/>
      <c r="B12" s="910"/>
      <c r="C12" s="910"/>
      <c r="D12" s="910" t="s">
        <v>0</v>
      </c>
      <c r="E12" s="910" t="s">
        <v>6</v>
      </c>
      <c r="F12" s="910"/>
      <c r="G12" s="910"/>
      <c r="H12" s="910"/>
      <c r="I12" s="910"/>
      <c r="J12" s="910"/>
    </row>
    <row r="13" spans="1:10" ht="120" x14ac:dyDescent="0.25">
      <c r="A13" s="910"/>
      <c r="B13" s="910"/>
      <c r="C13" s="910"/>
      <c r="D13" s="910"/>
      <c r="E13" s="276" t="s">
        <v>24</v>
      </c>
      <c r="F13" s="276" t="s">
        <v>25</v>
      </c>
      <c r="G13" s="276" t="s">
        <v>26</v>
      </c>
      <c r="H13" s="910"/>
      <c r="I13" s="910"/>
      <c r="J13" s="910"/>
    </row>
    <row r="14" spans="1:10" x14ac:dyDescent="0.25">
      <c r="A14" s="276">
        <v>1</v>
      </c>
      <c r="B14" s="276">
        <v>2</v>
      </c>
      <c r="C14" s="276">
        <v>3</v>
      </c>
      <c r="D14" s="276">
        <v>4</v>
      </c>
      <c r="E14" s="276">
        <v>5</v>
      </c>
      <c r="F14" s="276">
        <v>6</v>
      </c>
      <c r="G14" s="276">
        <v>7</v>
      </c>
      <c r="H14" s="276">
        <v>8</v>
      </c>
      <c r="I14" s="276">
        <v>9</v>
      </c>
      <c r="J14" s="276">
        <v>10</v>
      </c>
    </row>
    <row r="15" spans="1:10" x14ac:dyDescent="0.25">
      <c r="A15" s="276">
        <v>1</v>
      </c>
      <c r="B15" s="136" t="s">
        <v>80</v>
      </c>
      <c r="C15" s="276"/>
      <c r="D15" s="277"/>
      <c r="E15" s="277"/>
      <c r="F15" s="277"/>
      <c r="G15" s="277"/>
      <c r="H15" s="277"/>
      <c r="I15" s="277">
        <v>1</v>
      </c>
      <c r="J15" s="277">
        <v>33603054.530000001</v>
      </c>
    </row>
    <row r="16" spans="1:10" x14ac:dyDescent="0.25">
      <c r="A16" s="276">
        <v>2</v>
      </c>
      <c r="B16" s="136" t="s">
        <v>413</v>
      </c>
      <c r="C16" s="276"/>
      <c r="D16" s="277"/>
      <c r="E16" s="277"/>
      <c r="F16" s="277"/>
      <c r="G16" s="277"/>
      <c r="H16" s="277"/>
      <c r="I16" s="277">
        <v>1</v>
      </c>
      <c r="J16" s="277">
        <v>9057614.4399999995</v>
      </c>
    </row>
    <row r="17" spans="1:10" x14ac:dyDescent="0.25">
      <c r="A17" s="1038" t="s">
        <v>414</v>
      </c>
      <c r="B17" s="1038"/>
      <c r="C17" s="136" t="s">
        <v>415</v>
      </c>
      <c r="D17" s="138"/>
      <c r="E17" s="138" t="s">
        <v>415</v>
      </c>
      <c r="F17" s="138" t="s">
        <v>415</v>
      </c>
      <c r="G17" s="138" t="s">
        <v>415</v>
      </c>
      <c r="H17" s="139" t="s">
        <v>415</v>
      </c>
      <c r="I17" s="138" t="s">
        <v>415</v>
      </c>
      <c r="J17" s="277">
        <f>J15+J16</f>
        <v>42660668.969999999</v>
      </c>
    </row>
    <row r="18" spans="1:10" x14ac:dyDescent="0.25">
      <c r="A18" s="1041"/>
      <c r="B18" s="1041"/>
      <c r="C18" s="1041"/>
      <c r="D18" s="1041"/>
      <c r="E18" s="1041"/>
      <c r="F18" s="1041"/>
      <c r="G18" s="1041"/>
      <c r="H18" s="1041"/>
      <c r="I18" s="1041"/>
      <c r="J18" s="1041"/>
    </row>
    <row r="19" spans="1:10" x14ac:dyDescent="0.25">
      <c r="A19" s="134"/>
      <c r="B19" s="134"/>
      <c r="C19" s="134"/>
      <c r="D19" s="134"/>
      <c r="E19" s="134"/>
      <c r="F19" s="134"/>
      <c r="G19" s="134"/>
      <c r="H19" s="134"/>
      <c r="I19" s="134"/>
      <c r="J19" s="134"/>
    </row>
    <row r="20" spans="1:10" x14ac:dyDescent="0.25">
      <c r="A20" s="1039" t="s">
        <v>416</v>
      </c>
      <c r="B20" s="1039"/>
      <c r="C20" s="1039"/>
      <c r="D20" s="1039"/>
      <c r="E20" s="1039"/>
      <c r="F20" s="1039"/>
      <c r="G20" s="1039"/>
      <c r="H20" s="1039"/>
      <c r="I20" s="1039"/>
      <c r="J20" s="1039"/>
    </row>
    <row r="21" spans="1:10" x14ac:dyDescent="0.25">
      <c r="A21" s="910" t="s">
        <v>410</v>
      </c>
      <c r="B21" s="910" t="s">
        <v>18</v>
      </c>
      <c r="C21" s="910" t="s">
        <v>19</v>
      </c>
      <c r="D21" s="910" t="s">
        <v>20</v>
      </c>
      <c r="E21" s="910"/>
      <c r="F21" s="910"/>
      <c r="G21" s="910"/>
      <c r="H21" s="910" t="s">
        <v>21</v>
      </c>
      <c r="I21" s="910" t="s">
        <v>411</v>
      </c>
      <c r="J21" s="910" t="s">
        <v>412</v>
      </c>
    </row>
    <row r="22" spans="1:10" x14ac:dyDescent="0.25">
      <c r="A22" s="910"/>
      <c r="B22" s="910"/>
      <c r="C22" s="910"/>
      <c r="D22" s="910" t="s">
        <v>0</v>
      </c>
      <c r="E22" s="910" t="s">
        <v>6</v>
      </c>
      <c r="F22" s="910"/>
      <c r="G22" s="910"/>
      <c r="H22" s="910"/>
      <c r="I22" s="910"/>
      <c r="J22" s="910"/>
    </row>
    <row r="23" spans="1:10" ht="120" x14ac:dyDescent="0.25">
      <c r="A23" s="910"/>
      <c r="B23" s="910"/>
      <c r="C23" s="910"/>
      <c r="D23" s="910"/>
      <c r="E23" s="276" t="s">
        <v>24</v>
      </c>
      <c r="F23" s="276" t="s">
        <v>25</v>
      </c>
      <c r="G23" s="276" t="s">
        <v>26</v>
      </c>
      <c r="H23" s="910"/>
      <c r="I23" s="910"/>
      <c r="J23" s="910"/>
    </row>
    <row r="24" spans="1:10" x14ac:dyDescent="0.25">
      <c r="A24" s="276">
        <v>1</v>
      </c>
      <c r="B24" s="276">
        <v>2</v>
      </c>
      <c r="C24" s="276">
        <v>3</v>
      </c>
      <c r="D24" s="276">
        <v>4</v>
      </c>
      <c r="E24" s="276">
        <v>5</v>
      </c>
      <c r="F24" s="276">
        <v>6</v>
      </c>
      <c r="G24" s="276">
        <v>7</v>
      </c>
      <c r="H24" s="276">
        <v>8</v>
      </c>
      <c r="I24" s="276">
        <v>9</v>
      </c>
      <c r="J24" s="276">
        <v>10</v>
      </c>
    </row>
    <row r="25" spans="1:10" ht="30" x14ac:dyDescent="0.25">
      <c r="A25" s="276">
        <v>1</v>
      </c>
      <c r="B25" s="136" t="s">
        <v>417</v>
      </c>
      <c r="C25" s="276"/>
      <c r="D25" s="277"/>
      <c r="E25" s="277"/>
      <c r="F25" s="277"/>
      <c r="G25" s="277"/>
      <c r="H25" s="277"/>
      <c r="I25" s="277"/>
      <c r="J25" s="277">
        <v>0</v>
      </c>
    </row>
    <row r="26" spans="1:10" ht="30" x14ac:dyDescent="0.25">
      <c r="A26" s="276">
        <v>2</v>
      </c>
      <c r="B26" s="136" t="s">
        <v>418</v>
      </c>
      <c r="C26" s="276"/>
      <c r="D26" s="277"/>
      <c r="E26" s="277"/>
      <c r="F26" s="277"/>
      <c r="G26" s="277"/>
      <c r="H26" s="277"/>
      <c r="I26" s="277"/>
      <c r="J26" s="277">
        <v>0</v>
      </c>
    </row>
    <row r="27" spans="1:10" x14ac:dyDescent="0.25">
      <c r="A27" s="1038" t="s">
        <v>414</v>
      </c>
      <c r="B27" s="1038"/>
      <c r="C27" s="136" t="s">
        <v>415</v>
      </c>
      <c r="D27" s="138"/>
      <c r="E27" s="138" t="s">
        <v>415</v>
      </c>
      <c r="F27" s="138" t="s">
        <v>415</v>
      </c>
      <c r="G27" s="138" t="s">
        <v>415</v>
      </c>
      <c r="H27" s="139" t="s">
        <v>415</v>
      </c>
      <c r="I27" s="138" t="s">
        <v>415</v>
      </c>
      <c r="J27" s="277">
        <f>J25+J26</f>
        <v>0</v>
      </c>
    </row>
    <row r="28" spans="1:10" x14ac:dyDescent="0.25">
      <c r="A28" s="281"/>
      <c r="B28" s="141"/>
      <c r="C28" s="281"/>
      <c r="D28" s="281"/>
      <c r="E28" s="281"/>
      <c r="F28" s="281"/>
      <c r="G28" s="134"/>
      <c r="H28" s="134"/>
      <c r="I28" s="134"/>
      <c r="J28" s="134"/>
    </row>
    <row r="29" spans="1:10" x14ac:dyDescent="0.25">
      <c r="A29" s="996" t="s">
        <v>419</v>
      </c>
      <c r="B29" s="996"/>
      <c r="C29" s="996"/>
      <c r="D29" s="996"/>
      <c r="E29" s="996"/>
      <c r="F29" s="996"/>
      <c r="G29" s="996"/>
      <c r="H29" s="996"/>
      <c r="I29" s="996"/>
      <c r="J29" s="996"/>
    </row>
    <row r="30" spans="1:10" x14ac:dyDescent="0.25">
      <c r="A30" s="910" t="s">
        <v>410</v>
      </c>
      <c r="B30" s="910" t="s">
        <v>18</v>
      </c>
      <c r="C30" s="910" t="s">
        <v>19</v>
      </c>
      <c r="D30" s="910" t="s">
        <v>20</v>
      </c>
      <c r="E30" s="910"/>
      <c r="F30" s="910"/>
      <c r="G30" s="910"/>
      <c r="H30" s="910" t="s">
        <v>21</v>
      </c>
      <c r="I30" s="910" t="s">
        <v>411</v>
      </c>
      <c r="J30" s="910" t="s">
        <v>412</v>
      </c>
    </row>
    <row r="31" spans="1:10" x14ac:dyDescent="0.25">
      <c r="A31" s="910"/>
      <c r="B31" s="910"/>
      <c r="C31" s="910"/>
      <c r="D31" s="910" t="s">
        <v>0</v>
      </c>
      <c r="E31" s="910" t="s">
        <v>6</v>
      </c>
      <c r="F31" s="910"/>
      <c r="G31" s="910"/>
      <c r="H31" s="910"/>
      <c r="I31" s="910"/>
      <c r="J31" s="910"/>
    </row>
    <row r="32" spans="1:10" ht="120" x14ac:dyDescent="0.25">
      <c r="A32" s="910"/>
      <c r="B32" s="910"/>
      <c r="C32" s="910"/>
      <c r="D32" s="910"/>
      <c r="E32" s="276" t="s">
        <v>24</v>
      </c>
      <c r="F32" s="276" t="s">
        <v>25</v>
      </c>
      <c r="G32" s="276" t="s">
        <v>26</v>
      </c>
      <c r="H32" s="910"/>
      <c r="I32" s="910"/>
      <c r="J32" s="910"/>
    </row>
    <row r="33" spans="1:10" x14ac:dyDescent="0.25">
      <c r="A33" s="276">
        <v>1</v>
      </c>
      <c r="B33" s="276">
        <v>2</v>
      </c>
      <c r="C33" s="276">
        <v>3</v>
      </c>
      <c r="D33" s="276">
        <v>4</v>
      </c>
      <c r="E33" s="276">
        <v>5</v>
      </c>
      <c r="F33" s="276">
        <v>6</v>
      </c>
      <c r="G33" s="276">
        <v>7</v>
      </c>
      <c r="H33" s="276">
        <v>8</v>
      </c>
      <c r="I33" s="276">
        <v>9</v>
      </c>
      <c r="J33" s="276">
        <v>10</v>
      </c>
    </row>
    <row r="34" spans="1:10" x14ac:dyDescent="0.25">
      <c r="A34" s="276">
        <v>1</v>
      </c>
      <c r="B34" s="136" t="s">
        <v>80</v>
      </c>
      <c r="C34" s="276">
        <v>25</v>
      </c>
      <c r="D34" s="277">
        <v>2172</v>
      </c>
      <c r="E34" s="277">
        <v>1600</v>
      </c>
      <c r="F34" s="277"/>
      <c r="G34" s="277">
        <v>572</v>
      </c>
      <c r="H34" s="277"/>
      <c r="I34" s="277">
        <v>1</v>
      </c>
      <c r="J34" s="277"/>
    </row>
    <row r="35" spans="1:10" x14ac:dyDescent="0.25">
      <c r="A35" s="1038" t="s">
        <v>414</v>
      </c>
      <c r="B35" s="1038"/>
      <c r="C35" s="136" t="s">
        <v>415</v>
      </c>
      <c r="D35" s="138"/>
      <c r="E35" s="138" t="s">
        <v>415</v>
      </c>
      <c r="F35" s="138" t="s">
        <v>415</v>
      </c>
      <c r="G35" s="138" t="s">
        <v>415</v>
      </c>
      <c r="H35" s="139" t="s">
        <v>415</v>
      </c>
      <c r="I35" s="138" t="s">
        <v>415</v>
      </c>
      <c r="J35" s="277">
        <f>J34</f>
        <v>0</v>
      </c>
    </row>
    <row r="36" spans="1:10" x14ac:dyDescent="0.25">
      <c r="A36" s="141"/>
      <c r="B36" s="141"/>
      <c r="C36" s="143"/>
      <c r="D36" s="144"/>
      <c r="E36" s="144"/>
      <c r="F36" s="144"/>
      <c r="G36" s="144"/>
      <c r="H36" s="145"/>
      <c r="I36" s="144"/>
      <c r="J36" s="280"/>
    </row>
    <row r="37" spans="1:10" x14ac:dyDescent="0.25">
      <c r="A37" s="1003" t="s">
        <v>420</v>
      </c>
      <c r="B37" s="1003"/>
      <c r="C37" s="1003"/>
      <c r="D37" s="1003"/>
      <c r="E37" s="1003"/>
      <c r="F37" s="1003"/>
      <c r="G37" s="1003"/>
      <c r="H37" s="1003"/>
      <c r="I37" s="1003"/>
      <c r="J37" s="1003"/>
    </row>
    <row r="38" spans="1:10" x14ac:dyDescent="0.25">
      <c r="A38" s="278" t="s">
        <v>421</v>
      </c>
      <c r="B38" s="278"/>
      <c r="C38" s="148">
        <v>112</v>
      </c>
      <c r="D38" s="278"/>
      <c r="E38" s="278"/>
      <c r="F38" s="278"/>
      <c r="G38" s="278"/>
      <c r="H38" s="278"/>
      <c r="I38" s="278"/>
      <c r="J38" s="278"/>
    </row>
    <row r="39" spans="1:10" x14ac:dyDescent="0.25">
      <c r="A39" s="1035" t="s">
        <v>422</v>
      </c>
      <c r="B39" s="1035"/>
      <c r="C39" s="1035"/>
      <c r="D39" s="1035"/>
      <c r="E39" s="1035"/>
      <c r="F39" s="1035"/>
      <c r="G39" s="1035"/>
      <c r="H39" s="1035"/>
      <c r="I39" s="1035"/>
      <c r="J39" s="1035"/>
    </row>
    <row r="40" spans="1:10" ht="105" x14ac:dyDescent="0.25">
      <c r="A40" s="276" t="s">
        <v>410</v>
      </c>
      <c r="B40" s="910" t="s">
        <v>31</v>
      </c>
      <c r="C40" s="910"/>
      <c r="D40" s="910"/>
      <c r="E40" s="910"/>
      <c r="F40" s="276" t="s">
        <v>423</v>
      </c>
      <c r="G40" s="276" t="s">
        <v>424</v>
      </c>
      <c r="H40" s="910" t="s">
        <v>425</v>
      </c>
      <c r="I40" s="910"/>
      <c r="J40" s="136" t="s">
        <v>426</v>
      </c>
    </row>
    <row r="41" spans="1:10" x14ac:dyDescent="0.25">
      <c r="A41" s="276">
        <v>1</v>
      </c>
      <c r="B41" s="910">
        <v>2</v>
      </c>
      <c r="C41" s="910"/>
      <c r="D41" s="910"/>
      <c r="E41" s="910"/>
      <c r="F41" s="276">
        <v>3</v>
      </c>
      <c r="G41" s="276">
        <v>4</v>
      </c>
      <c r="H41" s="910">
        <v>5</v>
      </c>
      <c r="I41" s="910"/>
      <c r="J41" s="276">
        <v>6</v>
      </c>
    </row>
    <row r="42" spans="1:10" x14ac:dyDescent="0.25">
      <c r="A42" s="276">
        <v>1</v>
      </c>
      <c r="B42" s="904" t="s">
        <v>427</v>
      </c>
      <c r="C42" s="957"/>
      <c r="D42" s="957"/>
      <c r="E42" s="958"/>
      <c r="F42" s="276">
        <v>2</v>
      </c>
      <c r="G42" s="149">
        <v>12</v>
      </c>
      <c r="H42" s="937">
        <v>50</v>
      </c>
      <c r="I42" s="994"/>
      <c r="J42" s="150"/>
    </row>
    <row r="43" spans="1:10" x14ac:dyDescent="0.25">
      <c r="A43" s="276"/>
      <c r="B43" s="910" t="s">
        <v>414</v>
      </c>
      <c r="C43" s="910"/>
      <c r="D43" s="910"/>
      <c r="E43" s="910"/>
      <c r="F43" s="276" t="s">
        <v>415</v>
      </c>
      <c r="G43" s="276" t="s">
        <v>415</v>
      </c>
      <c r="H43" s="910" t="s">
        <v>415</v>
      </c>
      <c r="I43" s="910"/>
      <c r="J43" s="151">
        <f>SUM(J42:J42)</f>
        <v>0</v>
      </c>
    </row>
    <row r="44" spans="1:10" x14ac:dyDescent="0.25">
      <c r="A44" s="133"/>
      <c r="B44" s="134"/>
      <c r="C44" s="134"/>
      <c r="D44" s="134"/>
      <c r="E44" s="134"/>
      <c r="F44" s="134"/>
      <c r="G44" s="134"/>
      <c r="H44" s="134"/>
      <c r="I44" s="134"/>
      <c r="J44" s="134"/>
    </row>
    <row r="45" spans="1:10" x14ac:dyDescent="0.25">
      <c r="A45" s="1003" t="s">
        <v>428</v>
      </c>
      <c r="B45" s="1003"/>
      <c r="C45" s="1003"/>
      <c r="D45" s="1003"/>
      <c r="E45" s="1003"/>
      <c r="F45" s="1003"/>
      <c r="G45" s="1003"/>
      <c r="H45" s="1003"/>
      <c r="I45" s="1003"/>
      <c r="J45" s="1003"/>
    </row>
    <row r="46" spans="1:10" x14ac:dyDescent="0.25">
      <c r="A46" s="1003" t="s">
        <v>429</v>
      </c>
      <c r="B46" s="1003"/>
      <c r="C46" s="1003"/>
      <c r="D46" s="1003"/>
      <c r="E46" s="1003"/>
      <c r="F46" s="1003"/>
      <c r="G46" s="1003"/>
      <c r="H46" s="1003"/>
      <c r="I46" s="1003"/>
      <c r="J46" s="1003"/>
    </row>
    <row r="47" spans="1:10" x14ac:dyDescent="0.25">
      <c r="A47" s="286"/>
      <c r="B47" s="286"/>
      <c r="C47" s="286"/>
      <c r="D47" s="286"/>
      <c r="E47" s="286"/>
      <c r="F47" s="286"/>
      <c r="G47" s="286"/>
      <c r="H47" s="286"/>
      <c r="I47" s="286"/>
      <c r="J47" s="286"/>
    </row>
    <row r="48" spans="1:10" x14ac:dyDescent="0.25">
      <c r="A48" s="956" t="s">
        <v>430</v>
      </c>
      <c r="B48" s="956"/>
      <c r="C48" s="956"/>
      <c r="D48" s="956"/>
      <c r="E48" s="956"/>
      <c r="F48" s="956"/>
      <c r="G48" s="956"/>
      <c r="H48" s="956"/>
      <c r="I48" s="956"/>
      <c r="J48" s="956"/>
    </row>
    <row r="49" spans="1:10" x14ac:dyDescent="0.25">
      <c r="A49" s="944" t="s">
        <v>431</v>
      </c>
      <c r="B49" s="944"/>
      <c r="C49" s="944"/>
      <c r="D49" s="944"/>
      <c r="E49" s="944"/>
      <c r="F49" s="944"/>
      <c r="G49" s="944"/>
      <c r="H49" s="944"/>
      <c r="I49" s="944"/>
      <c r="J49" s="944"/>
    </row>
    <row r="50" spans="1:10" x14ac:dyDescent="0.25">
      <c r="A50" s="1035"/>
      <c r="B50" s="1035"/>
      <c r="C50" s="1035"/>
      <c r="D50" s="1035"/>
      <c r="E50" s="1035"/>
      <c r="F50" s="1035"/>
      <c r="G50" s="1035"/>
      <c r="H50" s="1035"/>
      <c r="I50" s="1035"/>
      <c r="J50" s="1035"/>
    </row>
    <row r="51" spans="1:10" x14ac:dyDescent="0.25">
      <c r="A51" s="276" t="s">
        <v>410</v>
      </c>
      <c r="B51" s="910" t="s">
        <v>33</v>
      </c>
      <c r="C51" s="910"/>
      <c r="D51" s="910"/>
      <c r="E51" s="910"/>
      <c r="F51" s="913" t="s">
        <v>432</v>
      </c>
      <c r="G51" s="914"/>
      <c r="H51" s="913" t="s">
        <v>433</v>
      </c>
      <c r="I51" s="959"/>
      <c r="J51" s="914"/>
    </row>
    <row r="52" spans="1:10" x14ac:dyDescent="0.25">
      <c r="A52" s="276">
        <v>1</v>
      </c>
      <c r="B52" s="910">
        <v>2</v>
      </c>
      <c r="C52" s="910"/>
      <c r="D52" s="910"/>
      <c r="E52" s="910"/>
      <c r="F52" s="913">
        <v>3</v>
      </c>
      <c r="G52" s="914"/>
      <c r="H52" s="913">
        <v>4</v>
      </c>
      <c r="I52" s="959"/>
      <c r="J52" s="914"/>
    </row>
    <row r="53" spans="1:10" x14ac:dyDescent="0.25">
      <c r="A53" s="153">
        <v>1</v>
      </c>
      <c r="B53" s="1023" t="s">
        <v>36</v>
      </c>
      <c r="C53" s="1024"/>
      <c r="D53" s="1024"/>
      <c r="E53" s="1025"/>
      <c r="F53" s="1026" t="s">
        <v>415</v>
      </c>
      <c r="G53" s="1027"/>
      <c r="H53" s="1026">
        <f>H55+H56</f>
        <v>9385347.1799999997</v>
      </c>
      <c r="I53" s="1028"/>
      <c r="J53" s="1027"/>
    </row>
    <row r="54" spans="1:10" x14ac:dyDescent="0.25">
      <c r="A54" s="1033" t="s">
        <v>67</v>
      </c>
      <c r="B54" s="910" t="s">
        <v>6</v>
      </c>
      <c r="C54" s="910"/>
      <c r="D54" s="910"/>
      <c r="E54" s="910"/>
      <c r="F54" s="154"/>
      <c r="G54" s="155"/>
      <c r="H54" s="156"/>
      <c r="I54" s="157"/>
      <c r="J54" s="158"/>
    </row>
    <row r="55" spans="1:10" x14ac:dyDescent="0.25">
      <c r="A55" s="1033"/>
      <c r="B55" s="910" t="s">
        <v>535</v>
      </c>
      <c r="C55" s="910"/>
      <c r="D55" s="910"/>
      <c r="E55" s="910"/>
      <c r="F55" s="1019">
        <f>J15</f>
        <v>33603054.530000001</v>
      </c>
      <c r="G55" s="1021"/>
      <c r="H55" s="1019">
        <f>F55*22%</f>
        <v>7392672</v>
      </c>
      <c r="I55" s="1020"/>
      <c r="J55" s="1021"/>
    </row>
    <row r="56" spans="1:10" x14ac:dyDescent="0.25">
      <c r="A56" s="1033"/>
      <c r="B56" s="910" t="s">
        <v>536</v>
      </c>
      <c r="C56" s="910"/>
      <c r="D56" s="910"/>
      <c r="E56" s="910"/>
      <c r="F56" s="1019">
        <f>J16</f>
        <v>9057614.4399999995</v>
      </c>
      <c r="G56" s="1021"/>
      <c r="H56" s="1019">
        <f>F56*22%</f>
        <v>1992675.18</v>
      </c>
      <c r="I56" s="1020"/>
      <c r="J56" s="1021"/>
    </row>
    <row r="57" spans="1:10" x14ac:dyDescent="0.25">
      <c r="A57" s="289" t="s">
        <v>68</v>
      </c>
      <c r="B57" s="910" t="s">
        <v>40</v>
      </c>
      <c r="C57" s="910"/>
      <c r="D57" s="910"/>
      <c r="E57" s="910"/>
      <c r="F57" s="156"/>
      <c r="G57" s="158"/>
      <c r="H57" s="156"/>
      <c r="I57" s="157"/>
      <c r="J57" s="158"/>
    </row>
    <row r="58" spans="1:10" x14ac:dyDescent="0.25">
      <c r="A58" s="289" t="s">
        <v>69</v>
      </c>
      <c r="B58" s="910" t="s">
        <v>435</v>
      </c>
      <c r="C58" s="910"/>
      <c r="D58" s="910"/>
      <c r="E58" s="910"/>
      <c r="F58" s="156"/>
      <c r="G58" s="158"/>
      <c r="H58" s="156"/>
      <c r="I58" s="157"/>
      <c r="J58" s="158"/>
    </row>
    <row r="59" spans="1:10" x14ac:dyDescent="0.25">
      <c r="A59" s="153">
        <v>2</v>
      </c>
      <c r="B59" s="1023" t="s">
        <v>436</v>
      </c>
      <c r="C59" s="1024"/>
      <c r="D59" s="1024"/>
      <c r="E59" s="1025"/>
      <c r="F59" s="1026" t="s">
        <v>415</v>
      </c>
      <c r="G59" s="1027"/>
      <c r="H59" s="1026">
        <f>H61+H62+H64+H65</f>
        <v>1322480.74</v>
      </c>
      <c r="I59" s="1028"/>
      <c r="J59" s="1027"/>
    </row>
    <row r="60" spans="1:10" x14ac:dyDescent="0.25">
      <c r="A60" s="1033" t="s">
        <v>37</v>
      </c>
      <c r="B60" s="910" t="s">
        <v>6</v>
      </c>
      <c r="C60" s="910"/>
      <c r="D60" s="910"/>
      <c r="E60" s="910"/>
      <c r="F60" s="156"/>
      <c r="G60" s="158"/>
      <c r="H60" s="156"/>
      <c r="I60" s="157"/>
      <c r="J60" s="158"/>
    </row>
    <row r="61" spans="1:10" x14ac:dyDescent="0.25">
      <c r="A61" s="1033"/>
      <c r="B61" s="910" t="s">
        <v>437</v>
      </c>
      <c r="C61" s="910"/>
      <c r="D61" s="910"/>
      <c r="E61" s="910"/>
      <c r="F61" s="1019">
        <f>F55</f>
        <v>33603054.530000001</v>
      </c>
      <c r="G61" s="1021"/>
      <c r="H61" s="1019">
        <f>F61*2.9%</f>
        <v>974488.58</v>
      </c>
      <c r="I61" s="1020"/>
      <c r="J61" s="1021"/>
    </row>
    <row r="62" spans="1:10" x14ac:dyDescent="0.25">
      <c r="A62" s="1033"/>
      <c r="B62" s="910" t="s">
        <v>437</v>
      </c>
      <c r="C62" s="910"/>
      <c r="D62" s="910"/>
      <c r="E62" s="910"/>
      <c r="F62" s="1019">
        <f>F56</f>
        <v>9057614.4399999995</v>
      </c>
      <c r="G62" s="1021"/>
      <c r="H62" s="1019">
        <f>F62*2.9%</f>
        <v>262670.82</v>
      </c>
      <c r="I62" s="1020"/>
      <c r="J62" s="1021"/>
    </row>
    <row r="63" spans="1:10" x14ac:dyDescent="0.25">
      <c r="A63" s="289" t="s">
        <v>39</v>
      </c>
      <c r="B63" s="910" t="s">
        <v>44</v>
      </c>
      <c r="C63" s="910"/>
      <c r="D63" s="910"/>
      <c r="E63" s="910"/>
      <c r="F63" s="156"/>
      <c r="G63" s="158"/>
      <c r="H63" s="156"/>
      <c r="I63" s="157"/>
      <c r="J63" s="158"/>
    </row>
    <row r="64" spans="1:10" x14ac:dyDescent="0.25">
      <c r="A64" s="289" t="s">
        <v>41</v>
      </c>
      <c r="B64" s="910" t="s">
        <v>438</v>
      </c>
      <c r="C64" s="910"/>
      <c r="D64" s="910"/>
      <c r="E64" s="910"/>
      <c r="F64" s="1019">
        <f>F61</f>
        <v>33603054.530000001</v>
      </c>
      <c r="G64" s="1021"/>
      <c r="H64" s="1019">
        <f>F64*0.2%</f>
        <v>67206.11</v>
      </c>
      <c r="I64" s="1020"/>
      <c r="J64" s="1021"/>
    </row>
    <row r="65" spans="1:12" x14ac:dyDescent="0.25">
      <c r="A65" s="289" t="s">
        <v>70</v>
      </c>
      <c r="B65" s="910" t="s">
        <v>438</v>
      </c>
      <c r="C65" s="910"/>
      <c r="D65" s="910"/>
      <c r="E65" s="910"/>
      <c r="F65" s="1019">
        <f>F62</f>
        <v>9057614.4399999995</v>
      </c>
      <c r="G65" s="1021"/>
      <c r="H65" s="1019">
        <f>F65*0.2%</f>
        <v>18115.23</v>
      </c>
      <c r="I65" s="1020"/>
      <c r="J65" s="1021"/>
    </row>
    <row r="66" spans="1:12" x14ac:dyDescent="0.25">
      <c r="A66" s="289" t="s">
        <v>71</v>
      </c>
      <c r="B66" s="1032" t="s">
        <v>439</v>
      </c>
      <c r="C66" s="1032"/>
      <c r="D66" s="1032"/>
      <c r="E66" s="1032"/>
      <c r="F66" s="156"/>
      <c r="G66" s="158"/>
      <c r="H66" s="156"/>
      <c r="I66" s="157"/>
      <c r="J66" s="158"/>
    </row>
    <row r="67" spans="1:12" x14ac:dyDescent="0.25">
      <c r="A67" s="289" t="s">
        <v>557</v>
      </c>
      <c r="B67" s="1032" t="s">
        <v>439</v>
      </c>
      <c r="C67" s="1032"/>
      <c r="D67" s="1032"/>
      <c r="E67" s="1032"/>
      <c r="F67" s="156"/>
      <c r="G67" s="158"/>
      <c r="H67" s="156"/>
      <c r="I67" s="157"/>
      <c r="J67" s="158"/>
    </row>
    <row r="68" spans="1:12" x14ac:dyDescent="0.25">
      <c r="A68" s="153">
        <v>3</v>
      </c>
      <c r="B68" s="1023" t="s">
        <v>47</v>
      </c>
      <c r="C68" s="1024"/>
      <c r="D68" s="1024"/>
      <c r="E68" s="1025"/>
      <c r="F68" s="1026" t="s">
        <v>115</v>
      </c>
      <c r="G68" s="1027"/>
      <c r="H68" s="1026">
        <f>H69+H70</f>
        <v>2175694.12</v>
      </c>
      <c r="I68" s="1028"/>
      <c r="J68" s="1027"/>
    </row>
    <row r="69" spans="1:12" x14ac:dyDescent="0.25">
      <c r="A69" s="188" t="s">
        <v>537</v>
      </c>
      <c r="B69" s="904" t="s">
        <v>47</v>
      </c>
      <c r="C69" s="905"/>
      <c r="D69" s="905"/>
      <c r="E69" s="906"/>
      <c r="F69" s="1019">
        <f>F64</f>
        <v>33603054.530000001</v>
      </c>
      <c r="G69" s="1021"/>
      <c r="H69" s="1019">
        <f>F69*5.1%</f>
        <v>1713755.78</v>
      </c>
      <c r="I69" s="1020"/>
      <c r="J69" s="1021"/>
      <c r="K69" s="193">
        <f>H55+H61+H64+H69</f>
        <v>10148122.470000001</v>
      </c>
    </row>
    <row r="70" spans="1:12" x14ac:dyDescent="0.25">
      <c r="A70" s="188" t="s">
        <v>538</v>
      </c>
      <c r="B70" s="904" t="s">
        <v>47</v>
      </c>
      <c r="C70" s="905"/>
      <c r="D70" s="905"/>
      <c r="E70" s="906"/>
      <c r="F70" s="1019">
        <f>F65</f>
        <v>9057614.4399999995</v>
      </c>
      <c r="G70" s="1021"/>
      <c r="H70" s="1019">
        <f>F70*5.1%</f>
        <v>461938.34</v>
      </c>
      <c r="I70" s="1020"/>
      <c r="J70" s="1021"/>
      <c r="K70" s="193">
        <f>H56+H62+H65+H70</f>
        <v>2735399.57</v>
      </c>
      <c r="L70" s="193"/>
    </row>
    <row r="71" spans="1:12" x14ac:dyDescent="0.25">
      <c r="A71" s="289"/>
      <c r="B71" s="910" t="s">
        <v>414</v>
      </c>
      <c r="C71" s="910"/>
      <c r="D71" s="910"/>
      <c r="E71" s="910"/>
      <c r="F71" s="1033" t="s">
        <v>415</v>
      </c>
      <c r="G71" s="1033"/>
      <c r="H71" s="1045">
        <f>H53+H59+H68</f>
        <v>12883522</v>
      </c>
      <c r="I71" s="1045"/>
      <c r="J71" s="1045"/>
      <c r="L71" s="193"/>
    </row>
    <row r="72" spans="1:12" x14ac:dyDescent="0.25">
      <c r="A72" s="162"/>
      <c r="B72" s="281"/>
      <c r="C72" s="281"/>
      <c r="D72" s="281"/>
      <c r="E72" s="281"/>
      <c r="F72" s="162"/>
      <c r="G72" s="162"/>
      <c r="H72" s="163"/>
      <c r="I72" s="163"/>
      <c r="J72" s="163"/>
      <c r="L72" s="193"/>
    </row>
    <row r="73" spans="1:12" x14ac:dyDescent="0.25">
      <c r="A73" s="1034" t="s">
        <v>440</v>
      </c>
      <c r="B73" s="944"/>
      <c r="C73" s="944"/>
      <c r="D73" s="944"/>
      <c r="E73" s="944"/>
      <c r="F73" s="944"/>
      <c r="G73" s="944"/>
      <c r="H73" s="944"/>
      <c r="I73" s="944"/>
      <c r="J73" s="944"/>
    </row>
    <row r="74" spans="1:12" x14ac:dyDescent="0.25">
      <c r="A74" s="1035"/>
      <c r="B74" s="1035"/>
      <c r="C74" s="1035"/>
      <c r="D74" s="1035"/>
      <c r="E74" s="1035"/>
      <c r="F74" s="1035"/>
      <c r="G74" s="1035"/>
      <c r="H74" s="1035"/>
      <c r="I74" s="1035"/>
      <c r="J74" s="1035"/>
    </row>
    <row r="75" spans="1:12" x14ac:dyDescent="0.25">
      <c r="A75" s="276" t="s">
        <v>410</v>
      </c>
      <c r="B75" s="910" t="s">
        <v>33</v>
      </c>
      <c r="C75" s="910"/>
      <c r="D75" s="910"/>
      <c r="E75" s="910"/>
      <c r="F75" s="913" t="s">
        <v>432</v>
      </c>
      <c r="G75" s="914"/>
      <c r="H75" s="913" t="s">
        <v>433</v>
      </c>
      <c r="I75" s="959"/>
      <c r="J75" s="914"/>
    </row>
    <row r="76" spans="1:12" x14ac:dyDescent="0.25">
      <c r="A76" s="276">
        <v>1</v>
      </c>
      <c r="B76" s="910">
        <v>2</v>
      </c>
      <c r="C76" s="910"/>
      <c r="D76" s="910"/>
      <c r="E76" s="910"/>
      <c r="F76" s="913">
        <v>3</v>
      </c>
      <c r="G76" s="914"/>
      <c r="H76" s="913">
        <v>4</v>
      </c>
      <c r="I76" s="959"/>
      <c r="J76" s="914"/>
    </row>
    <row r="77" spans="1:12" x14ac:dyDescent="0.25">
      <c r="A77" s="153">
        <v>1</v>
      </c>
      <c r="B77" s="1023" t="s">
        <v>36</v>
      </c>
      <c r="C77" s="1024"/>
      <c r="D77" s="1024"/>
      <c r="E77" s="1025"/>
      <c r="F77" s="1026" t="s">
        <v>415</v>
      </c>
      <c r="G77" s="1027"/>
      <c r="H77" s="1026">
        <f>H79</f>
        <v>0</v>
      </c>
      <c r="I77" s="1028"/>
      <c r="J77" s="1027"/>
    </row>
    <row r="78" spans="1:12" x14ac:dyDescent="0.25">
      <c r="A78" s="1033" t="s">
        <v>67</v>
      </c>
      <c r="B78" s="910" t="s">
        <v>6</v>
      </c>
      <c r="C78" s="910"/>
      <c r="D78" s="910"/>
      <c r="E78" s="910"/>
      <c r="F78" s="154"/>
      <c r="G78" s="155"/>
      <c r="H78" s="156"/>
      <c r="I78" s="157"/>
      <c r="J78" s="158"/>
    </row>
    <row r="79" spans="1:12" x14ac:dyDescent="0.25">
      <c r="A79" s="1033"/>
      <c r="B79" s="910" t="s">
        <v>434</v>
      </c>
      <c r="C79" s="910"/>
      <c r="D79" s="910"/>
      <c r="E79" s="910"/>
      <c r="F79" s="1019"/>
      <c r="G79" s="1021"/>
      <c r="H79" s="1019">
        <f>F79*0.22</f>
        <v>0</v>
      </c>
      <c r="I79" s="1020"/>
      <c r="J79" s="1021"/>
    </row>
    <row r="80" spans="1:12" x14ac:dyDescent="0.25">
      <c r="A80" s="289" t="s">
        <v>68</v>
      </c>
      <c r="B80" s="910" t="s">
        <v>40</v>
      </c>
      <c r="C80" s="910"/>
      <c r="D80" s="910"/>
      <c r="E80" s="910"/>
      <c r="F80" s="156"/>
      <c r="G80" s="158"/>
      <c r="H80" s="156"/>
      <c r="I80" s="157"/>
      <c r="J80" s="158"/>
    </row>
    <row r="81" spans="1:10" x14ac:dyDescent="0.25">
      <c r="A81" s="289" t="s">
        <v>69</v>
      </c>
      <c r="B81" s="910" t="s">
        <v>435</v>
      </c>
      <c r="C81" s="910"/>
      <c r="D81" s="910"/>
      <c r="E81" s="910"/>
      <c r="F81" s="156"/>
      <c r="G81" s="158"/>
      <c r="H81" s="156"/>
      <c r="I81" s="157"/>
      <c r="J81" s="158"/>
    </row>
    <row r="82" spans="1:10" x14ac:dyDescent="0.25">
      <c r="A82" s="153">
        <v>2</v>
      </c>
      <c r="B82" s="1023" t="s">
        <v>436</v>
      </c>
      <c r="C82" s="1024"/>
      <c r="D82" s="1024"/>
      <c r="E82" s="1025"/>
      <c r="F82" s="1026" t="s">
        <v>415</v>
      </c>
      <c r="G82" s="1027"/>
      <c r="H82" s="1026">
        <f>H84+H86</f>
        <v>0</v>
      </c>
      <c r="I82" s="1028"/>
      <c r="J82" s="1027"/>
    </row>
    <row r="83" spans="1:10" x14ac:dyDescent="0.25">
      <c r="A83" s="1033" t="s">
        <v>37</v>
      </c>
      <c r="B83" s="910" t="s">
        <v>6</v>
      </c>
      <c r="C83" s="910"/>
      <c r="D83" s="910"/>
      <c r="E83" s="910"/>
      <c r="F83" s="156"/>
      <c r="G83" s="158"/>
      <c r="H83" s="156"/>
      <c r="I83" s="157"/>
      <c r="J83" s="158"/>
    </row>
    <row r="84" spans="1:10" x14ac:dyDescent="0.25">
      <c r="A84" s="1033"/>
      <c r="B84" s="910" t="s">
        <v>437</v>
      </c>
      <c r="C84" s="910"/>
      <c r="D84" s="910"/>
      <c r="E84" s="910"/>
      <c r="F84" s="1019"/>
      <c r="G84" s="1021"/>
      <c r="H84" s="1019">
        <f>F84*2.9%</f>
        <v>0</v>
      </c>
      <c r="I84" s="1020"/>
      <c r="J84" s="1021"/>
    </row>
    <row r="85" spans="1:10" x14ac:dyDescent="0.25">
      <c r="A85" s="289" t="s">
        <v>39</v>
      </c>
      <c r="B85" s="910" t="s">
        <v>44</v>
      </c>
      <c r="C85" s="910"/>
      <c r="D85" s="910"/>
      <c r="E85" s="910"/>
      <c r="F85" s="156"/>
      <c r="G85" s="158"/>
      <c r="H85" s="156"/>
      <c r="I85" s="157"/>
      <c r="J85" s="158"/>
    </row>
    <row r="86" spans="1:10" x14ac:dyDescent="0.25">
      <c r="A86" s="289" t="s">
        <v>41</v>
      </c>
      <c r="B86" s="910" t="s">
        <v>438</v>
      </c>
      <c r="C86" s="910"/>
      <c r="D86" s="910"/>
      <c r="E86" s="910"/>
      <c r="F86" s="1019"/>
      <c r="G86" s="1021"/>
      <c r="H86" s="1019">
        <f>F86*0.2%</f>
        <v>0</v>
      </c>
      <c r="I86" s="1020"/>
      <c r="J86" s="1021"/>
    </row>
    <row r="87" spans="1:10" x14ac:dyDescent="0.25">
      <c r="A87" s="289" t="s">
        <v>70</v>
      </c>
      <c r="B87" s="1032" t="s">
        <v>439</v>
      </c>
      <c r="C87" s="1032"/>
      <c r="D87" s="1032"/>
      <c r="E87" s="1032"/>
      <c r="F87" s="156"/>
      <c r="G87" s="158"/>
      <c r="H87" s="156"/>
      <c r="I87" s="157"/>
      <c r="J87" s="158"/>
    </row>
    <row r="88" spans="1:10" x14ac:dyDescent="0.25">
      <c r="A88" s="289" t="s">
        <v>71</v>
      </c>
      <c r="B88" s="1032" t="s">
        <v>439</v>
      </c>
      <c r="C88" s="1032"/>
      <c r="D88" s="1032"/>
      <c r="E88" s="1032"/>
      <c r="F88" s="156"/>
      <c r="G88" s="158"/>
      <c r="H88" s="156"/>
      <c r="I88" s="157"/>
      <c r="J88" s="158"/>
    </row>
    <row r="89" spans="1:10" x14ac:dyDescent="0.25">
      <c r="A89" s="153">
        <v>3</v>
      </c>
      <c r="B89" s="1023" t="s">
        <v>47</v>
      </c>
      <c r="C89" s="1024"/>
      <c r="D89" s="1024"/>
      <c r="E89" s="1025"/>
      <c r="F89" s="1026"/>
      <c r="G89" s="1027"/>
      <c r="H89" s="1026">
        <f>F89*5.1%</f>
        <v>0</v>
      </c>
      <c r="I89" s="1028"/>
      <c r="J89" s="1027"/>
    </row>
    <row r="90" spans="1:10" x14ac:dyDescent="0.25">
      <c r="A90" s="289"/>
      <c r="B90" s="910" t="s">
        <v>414</v>
      </c>
      <c r="C90" s="910"/>
      <c r="D90" s="910"/>
      <c r="E90" s="910"/>
      <c r="F90" s="1017" t="s">
        <v>415</v>
      </c>
      <c r="G90" s="1018"/>
      <c r="H90" s="1019">
        <f>H77+H82+H89</f>
        <v>0</v>
      </c>
      <c r="I90" s="1020"/>
      <c r="J90" s="1021"/>
    </row>
    <row r="91" spans="1:10" x14ac:dyDescent="0.25">
      <c r="A91" s="1034" t="s">
        <v>441</v>
      </c>
      <c r="B91" s="944"/>
      <c r="C91" s="944"/>
      <c r="D91" s="944"/>
      <c r="E91" s="944"/>
      <c r="F91" s="944"/>
      <c r="G91" s="944"/>
      <c r="H91" s="944"/>
      <c r="I91" s="944"/>
      <c r="J91" s="944"/>
    </row>
    <row r="92" spans="1:10" x14ac:dyDescent="0.25">
      <c r="A92" s="1035"/>
      <c r="B92" s="1035"/>
      <c r="C92" s="1035"/>
      <c r="D92" s="1035"/>
      <c r="E92" s="1035"/>
      <c r="F92" s="1035"/>
      <c r="G92" s="1035"/>
      <c r="H92" s="1035"/>
      <c r="I92" s="1035"/>
      <c r="J92" s="1035"/>
    </row>
    <row r="93" spans="1:10" x14ac:dyDescent="0.25">
      <c r="A93" s="276" t="s">
        <v>410</v>
      </c>
      <c r="B93" s="910" t="s">
        <v>33</v>
      </c>
      <c r="C93" s="910"/>
      <c r="D93" s="910"/>
      <c r="E93" s="910"/>
      <c r="F93" s="913" t="s">
        <v>432</v>
      </c>
      <c r="G93" s="914"/>
      <c r="H93" s="913" t="s">
        <v>433</v>
      </c>
      <c r="I93" s="959"/>
      <c r="J93" s="914"/>
    </row>
    <row r="94" spans="1:10" x14ac:dyDescent="0.25">
      <c r="A94" s="276">
        <v>1</v>
      </c>
      <c r="B94" s="910">
        <v>2</v>
      </c>
      <c r="C94" s="910"/>
      <c r="D94" s="910"/>
      <c r="E94" s="910"/>
      <c r="F94" s="913">
        <v>3</v>
      </c>
      <c r="G94" s="914"/>
      <c r="H94" s="913">
        <v>4</v>
      </c>
      <c r="I94" s="959"/>
      <c r="J94" s="914"/>
    </row>
    <row r="95" spans="1:10" x14ac:dyDescent="0.25">
      <c r="A95" s="153">
        <v>1</v>
      </c>
      <c r="B95" s="1023" t="s">
        <v>36</v>
      </c>
      <c r="C95" s="1024"/>
      <c r="D95" s="1024"/>
      <c r="E95" s="1025"/>
      <c r="F95" s="1026" t="s">
        <v>415</v>
      </c>
      <c r="G95" s="1027"/>
      <c r="H95" s="1026">
        <f>H97</f>
        <v>0</v>
      </c>
      <c r="I95" s="1028"/>
      <c r="J95" s="1027"/>
    </row>
    <row r="96" spans="1:10" x14ac:dyDescent="0.25">
      <c r="A96" s="1033" t="s">
        <v>67</v>
      </c>
      <c r="B96" s="910" t="s">
        <v>6</v>
      </c>
      <c r="C96" s="910"/>
      <c r="D96" s="910"/>
      <c r="E96" s="910"/>
      <c r="F96" s="154"/>
      <c r="G96" s="155"/>
      <c r="H96" s="156"/>
      <c r="I96" s="157"/>
      <c r="J96" s="158"/>
    </row>
    <row r="97" spans="1:10" x14ac:dyDescent="0.25">
      <c r="A97" s="1033"/>
      <c r="B97" s="910" t="s">
        <v>434</v>
      </c>
      <c r="C97" s="910"/>
      <c r="D97" s="910"/>
      <c r="E97" s="910"/>
      <c r="F97" s="1019">
        <f>J34</f>
        <v>0</v>
      </c>
      <c r="G97" s="1021"/>
      <c r="H97" s="1019">
        <f>F97*0.22</f>
        <v>0</v>
      </c>
      <c r="I97" s="1020"/>
      <c r="J97" s="1021"/>
    </row>
    <row r="98" spans="1:10" x14ac:dyDescent="0.25">
      <c r="A98" s="289" t="s">
        <v>68</v>
      </c>
      <c r="B98" s="910" t="s">
        <v>40</v>
      </c>
      <c r="C98" s="910"/>
      <c r="D98" s="910"/>
      <c r="E98" s="910"/>
      <c r="F98" s="156"/>
      <c r="G98" s="158"/>
      <c r="H98" s="156"/>
      <c r="I98" s="157"/>
      <c r="J98" s="158"/>
    </row>
    <row r="99" spans="1:10" x14ac:dyDescent="0.25">
      <c r="A99" s="289" t="s">
        <v>69</v>
      </c>
      <c r="B99" s="910" t="s">
        <v>435</v>
      </c>
      <c r="C99" s="910"/>
      <c r="D99" s="910"/>
      <c r="E99" s="910"/>
      <c r="F99" s="156"/>
      <c r="G99" s="158"/>
      <c r="H99" s="156"/>
      <c r="I99" s="157"/>
      <c r="J99" s="158"/>
    </row>
    <row r="100" spans="1:10" x14ac:dyDescent="0.25">
      <c r="A100" s="153">
        <v>2</v>
      </c>
      <c r="B100" s="1023" t="s">
        <v>436</v>
      </c>
      <c r="C100" s="1024"/>
      <c r="D100" s="1024"/>
      <c r="E100" s="1025"/>
      <c r="F100" s="1026" t="s">
        <v>415</v>
      </c>
      <c r="G100" s="1027"/>
      <c r="H100" s="1026">
        <f>H102+H104</f>
        <v>0</v>
      </c>
      <c r="I100" s="1028"/>
      <c r="J100" s="1027"/>
    </row>
    <row r="101" spans="1:10" x14ac:dyDescent="0.25">
      <c r="A101" s="1033" t="s">
        <v>37</v>
      </c>
      <c r="B101" s="910" t="s">
        <v>6</v>
      </c>
      <c r="C101" s="910"/>
      <c r="D101" s="910"/>
      <c r="E101" s="910"/>
      <c r="F101" s="156"/>
      <c r="G101" s="158"/>
      <c r="H101" s="156"/>
      <c r="I101" s="157"/>
      <c r="J101" s="158"/>
    </row>
    <row r="102" spans="1:10" x14ac:dyDescent="0.25">
      <c r="A102" s="1033"/>
      <c r="B102" s="910" t="s">
        <v>437</v>
      </c>
      <c r="C102" s="910"/>
      <c r="D102" s="910"/>
      <c r="E102" s="910"/>
      <c r="F102" s="1019">
        <f>F97</f>
        <v>0</v>
      </c>
      <c r="G102" s="1021"/>
      <c r="H102" s="1019">
        <f>F102*2.9%</f>
        <v>0</v>
      </c>
      <c r="I102" s="1020"/>
      <c r="J102" s="1021"/>
    </row>
    <row r="103" spans="1:10" x14ac:dyDescent="0.25">
      <c r="A103" s="289" t="s">
        <v>39</v>
      </c>
      <c r="B103" s="910" t="s">
        <v>44</v>
      </c>
      <c r="C103" s="910"/>
      <c r="D103" s="910"/>
      <c r="E103" s="910"/>
      <c r="F103" s="156"/>
      <c r="G103" s="158"/>
      <c r="H103" s="156"/>
      <c r="I103" s="157"/>
      <c r="J103" s="158"/>
    </row>
    <row r="104" spans="1:10" x14ac:dyDescent="0.25">
      <c r="A104" s="289" t="s">
        <v>41</v>
      </c>
      <c r="B104" s="910" t="s">
        <v>438</v>
      </c>
      <c r="C104" s="910"/>
      <c r="D104" s="910"/>
      <c r="E104" s="910"/>
      <c r="F104" s="1019">
        <f>F102</f>
        <v>0</v>
      </c>
      <c r="G104" s="1021"/>
      <c r="H104" s="1019">
        <f>F104*0.2%</f>
        <v>0</v>
      </c>
      <c r="I104" s="1020"/>
      <c r="J104" s="1021"/>
    </row>
    <row r="105" spans="1:10" x14ac:dyDescent="0.25">
      <c r="A105" s="289" t="s">
        <v>70</v>
      </c>
      <c r="B105" s="1032" t="s">
        <v>439</v>
      </c>
      <c r="C105" s="1032"/>
      <c r="D105" s="1032"/>
      <c r="E105" s="1032"/>
      <c r="F105" s="156"/>
      <c r="G105" s="158"/>
      <c r="H105" s="156"/>
      <c r="I105" s="157"/>
      <c r="J105" s="158"/>
    </row>
    <row r="106" spans="1:10" x14ac:dyDescent="0.25">
      <c r="A106" s="289" t="s">
        <v>71</v>
      </c>
      <c r="B106" s="1032" t="s">
        <v>439</v>
      </c>
      <c r="C106" s="1032"/>
      <c r="D106" s="1032"/>
      <c r="E106" s="1032"/>
      <c r="F106" s="156"/>
      <c r="G106" s="158"/>
      <c r="H106" s="156"/>
      <c r="I106" s="157"/>
      <c r="J106" s="158"/>
    </row>
    <row r="107" spans="1:10" x14ac:dyDescent="0.25">
      <c r="A107" s="153">
        <v>3</v>
      </c>
      <c r="B107" s="1023" t="s">
        <v>47</v>
      </c>
      <c r="C107" s="1024"/>
      <c r="D107" s="1024"/>
      <c r="E107" s="1025"/>
      <c r="F107" s="1026">
        <f>F104</f>
        <v>0</v>
      </c>
      <c r="G107" s="1027"/>
      <c r="H107" s="1026">
        <f>F107*5.1%</f>
        <v>0</v>
      </c>
      <c r="I107" s="1028"/>
      <c r="J107" s="1027"/>
    </row>
    <row r="108" spans="1:10" x14ac:dyDescent="0.25">
      <c r="A108" s="153"/>
      <c r="B108" s="1023"/>
      <c r="C108" s="1029"/>
      <c r="D108" s="1029"/>
      <c r="E108" s="1030"/>
      <c r="F108" s="287"/>
      <c r="G108" s="288"/>
      <c r="H108" s="287"/>
      <c r="I108" s="1028"/>
      <c r="J108" s="1031"/>
    </row>
    <row r="109" spans="1:10" x14ac:dyDescent="0.25">
      <c r="A109" s="289"/>
      <c r="B109" s="910" t="s">
        <v>414</v>
      </c>
      <c r="C109" s="910"/>
      <c r="D109" s="910"/>
      <c r="E109" s="910"/>
      <c r="F109" s="1017" t="s">
        <v>415</v>
      </c>
      <c r="G109" s="1018"/>
      <c r="H109" s="1019">
        <f>H95+H100+H107+I108</f>
        <v>0</v>
      </c>
      <c r="I109" s="1020"/>
      <c r="J109" s="1021"/>
    </row>
    <row r="110" spans="1:10" x14ac:dyDescent="0.25">
      <c r="A110" s="162"/>
      <c r="B110" s="281"/>
      <c r="C110" s="281"/>
      <c r="D110" s="281"/>
      <c r="E110" s="281"/>
      <c r="F110" s="162"/>
      <c r="G110" s="162"/>
      <c r="H110" s="163"/>
      <c r="I110" s="163"/>
      <c r="J110" s="163"/>
    </row>
    <row r="111" spans="1:10" x14ac:dyDescent="0.25">
      <c r="A111" s="133"/>
      <c r="B111" s="134"/>
      <c r="C111" s="134"/>
      <c r="D111" s="134"/>
      <c r="E111" s="134"/>
      <c r="F111" s="134"/>
      <c r="G111" s="134"/>
      <c r="H111" s="134"/>
      <c r="I111" s="134"/>
      <c r="J111" s="134"/>
    </row>
    <row r="112" spans="1:10" x14ac:dyDescent="0.25">
      <c r="A112" s="133"/>
      <c r="B112" s="134"/>
      <c r="C112" s="134"/>
      <c r="D112" s="134"/>
      <c r="E112" s="134"/>
      <c r="F112" s="134"/>
      <c r="G112" s="134"/>
      <c r="H112" s="134"/>
      <c r="I112" s="134"/>
      <c r="J112" s="134"/>
    </row>
    <row r="113" spans="1:12" x14ac:dyDescent="0.25">
      <c r="A113" s="965" t="s">
        <v>442</v>
      </c>
      <c r="B113" s="965"/>
      <c r="C113" s="965"/>
      <c r="D113" s="965"/>
      <c r="E113" s="965"/>
      <c r="F113" s="965"/>
      <c r="G113" s="965"/>
      <c r="H113" s="965"/>
      <c r="I113" s="965"/>
      <c r="J113" s="965"/>
    </row>
    <row r="114" spans="1:12" x14ac:dyDescent="0.25">
      <c r="A114" s="133"/>
      <c r="B114" s="134"/>
      <c r="C114" s="134"/>
      <c r="D114" s="134"/>
      <c r="E114" s="134"/>
      <c r="F114" s="134"/>
      <c r="G114" s="134"/>
      <c r="H114" s="134"/>
      <c r="I114" s="134"/>
      <c r="J114" s="134"/>
    </row>
    <row r="115" spans="1:12" x14ac:dyDescent="0.25">
      <c r="A115" s="133"/>
      <c r="B115" s="1022" t="s">
        <v>443</v>
      </c>
      <c r="C115" s="1022"/>
      <c r="D115" s="1022"/>
      <c r="E115" s="1022"/>
      <c r="F115" s="1022"/>
      <c r="G115" s="1022"/>
      <c r="H115" s="1022"/>
      <c r="I115" s="1022"/>
      <c r="J115" s="1022"/>
    </row>
    <row r="116" spans="1:12" x14ac:dyDescent="0.25">
      <c r="A116" s="956" t="s">
        <v>444</v>
      </c>
      <c r="B116" s="956"/>
      <c r="C116" s="956"/>
      <c r="D116" s="956"/>
      <c r="E116" s="956"/>
      <c r="F116" s="956"/>
      <c r="G116" s="956"/>
      <c r="H116" s="956"/>
      <c r="I116" s="956"/>
      <c r="J116" s="134"/>
    </row>
    <row r="117" spans="1:12" x14ac:dyDescent="0.25">
      <c r="A117" s="944" t="s">
        <v>445</v>
      </c>
      <c r="B117" s="944"/>
      <c r="C117" s="944"/>
      <c r="D117" s="944"/>
      <c r="E117" s="944"/>
      <c r="F117" s="944"/>
      <c r="G117" s="944"/>
      <c r="H117" s="944"/>
      <c r="I117" s="944"/>
      <c r="J117" s="944"/>
    </row>
    <row r="118" spans="1:12" x14ac:dyDescent="0.25">
      <c r="A118" s="133"/>
      <c r="B118" s="134"/>
      <c r="C118" s="134"/>
      <c r="D118" s="134"/>
      <c r="E118" s="134"/>
      <c r="F118" s="134"/>
      <c r="G118" s="134"/>
      <c r="H118" s="134"/>
      <c r="I118" s="134"/>
      <c r="J118" s="134"/>
    </row>
    <row r="119" spans="1:12" ht="45" x14ac:dyDescent="0.25">
      <c r="A119" s="276" t="s">
        <v>410</v>
      </c>
      <c r="B119" s="913" t="s">
        <v>31</v>
      </c>
      <c r="C119" s="959"/>
      <c r="D119" s="914"/>
      <c r="E119" s="276" t="s">
        <v>54</v>
      </c>
      <c r="F119" s="276" t="s">
        <v>55</v>
      </c>
      <c r="G119" s="913" t="s">
        <v>446</v>
      </c>
      <c r="H119" s="959"/>
      <c r="I119" s="959"/>
      <c r="J119" s="914"/>
    </row>
    <row r="120" spans="1:12" x14ac:dyDescent="0.25">
      <c r="A120" s="276">
        <v>1</v>
      </c>
      <c r="B120" s="913">
        <v>2</v>
      </c>
      <c r="C120" s="959"/>
      <c r="D120" s="914"/>
      <c r="E120" s="276">
        <v>3</v>
      </c>
      <c r="F120" s="276">
        <v>4</v>
      </c>
      <c r="G120" s="913">
        <v>5</v>
      </c>
      <c r="H120" s="959"/>
      <c r="I120" s="959"/>
      <c r="J120" s="914"/>
    </row>
    <row r="121" spans="1:12" x14ac:dyDescent="0.25">
      <c r="A121" s="441">
        <v>1</v>
      </c>
      <c r="B121" s="904" t="s">
        <v>802</v>
      </c>
      <c r="C121" s="905"/>
      <c r="D121" s="906"/>
      <c r="E121" s="255"/>
      <c r="F121" s="441">
        <v>1.5</v>
      </c>
      <c r="G121" s="937">
        <v>205650</v>
      </c>
      <c r="H121" s="972"/>
      <c r="I121" s="972"/>
      <c r="J121" s="952"/>
      <c r="L121" s="192"/>
    </row>
    <row r="122" spans="1:12" x14ac:dyDescent="0.25">
      <c r="A122" s="276">
        <v>2</v>
      </c>
      <c r="B122" s="904" t="s">
        <v>803</v>
      </c>
      <c r="C122" s="905"/>
      <c r="D122" s="906"/>
      <c r="E122" s="255"/>
      <c r="F122" s="276">
        <v>2.2000000000000002</v>
      </c>
      <c r="G122" s="937">
        <v>255608</v>
      </c>
      <c r="H122" s="972"/>
      <c r="I122" s="972"/>
      <c r="J122" s="952"/>
      <c r="L122" s="192"/>
    </row>
    <row r="123" spans="1:12" x14ac:dyDescent="0.25">
      <c r="A123" s="276"/>
      <c r="B123" s="913" t="s">
        <v>414</v>
      </c>
      <c r="C123" s="959"/>
      <c r="D123" s="914"/>
      <c r="E123" s="276"/>
      <c r="F123" s="276" t="s">
        <v>415</v>
      </c>
      <c r="G123" s="907">
        <f>SUM(G121:J122)</f>
        <v>461258</v>
      </c>
      <c r="H123" s="908"/>
      <c r="I123" s="908"/>
      <c r="J123" s="909"/>
    </row>
    <row r="124" spans="1:12" x14ac:dyDescent="0.25">
      <c r="A124" s="133"/>
      <c r="B124" s="134"/>
      <c r="C124" s="134"/>
      <c r="D124" s="134"/>
      <c r="E124" s="134"/>
      <c r="F124" s="134"/>
      <c r="G124" s="134"/>
      <c r="H124" s="134"/>
      <c r="I124" s="134"/>
      <c r="J124" s="134"/>
    </row>
    <row r="125" spans="1:12" x14ac:dyDescent="0.25">
      <c r="A125" s="133"/>
      <c r="B125" s="134"/>
      <c r="C125" s="134"/>
      <c r="D125" s="134"/>
      <c r="E125" s="134"/>
      <c r="F125" s="134"/>
      <c r="G125" s="134"/>
      <c r="H125" s="134"/>
      <c r="I125" s="134"/>
      <c r="J125" s="134"/>
    </row>
    <row r="126" spans="1:12" x14ac:dyDescent="0.25">
      <c r="A126" s="956" t="s">
        <v>444</v>
      </c>
      <c r="B126" s="956"/>
      <c r="C126" s="956"/>
      <c r="D126" s="956"/>
      <c r="E126" s="956"/>
      <c r="F126" s="956"/>
      <c r="G126" s="956"/>
      <c r="H126" s="956"/>
      <c r="I126" s="956"/>
      <c r="J126" s="134"/>
    </row>
    <row r="127" spans="1:12" x14ac:dyDescent="0.25">
      <c r="A127" s="944" t="s">
        <v>447</v>
      </c>
      <c r="B127" s="944"/>
      <c r="C127" s="944"/>
      <c r="D127" s="944"/>
      <c r="E127" s="944"/>
      <c r="F127" s="944"/>
      <c r="G127" s="944"/>
      <c r="H127" s="944"/>
      <c r="I127" s="944"/>
      <c r="J127" s="944"/>
    </row>
    <row r="128" spans="1:12" x14ac:dyDescent="0.25">
      <c r="A128" s="133"/>
      <c r="B128" s="134"/>
      <c r="C128" s="134"/>
      <c r="D128" s="134"/>
      <c r="E128" s="134"/>
      <c r="F128" s="134"/>
      <c r="G128" s="134"/>
      <c r="H128" s="134"/>
      <c r="I128" s="134"/>
      <c r="J128" s="134"/>
    </row>
    <row r="129" spans="1:10" ht="45" x14ac:dyDescent="0.25">
      <c r="A129" s="276" t="s">
        <v>410</v>
      </c>
      <c r="B129" s="910" t="s">
        <v>31</v>
      </c>
      <c r="C129" s="910"/>
      <c r="D129" s="910"/>
      <c r="E129" s="276" t="s">
        <v>54</v>
      </c>
      <c r="F129" s="276" t="s">
        <v>55</v>
      </c>
      <c r="G129" s="913" t="s">
        <v>448</v>
      </c>
      <c r="H129" s="959"/>
      <c r="I129" s="959"/>
      <c r="J129" s="960"/>
    </row>
    <row r="130" spans="1:10" x14ac:dyDescent="0.25">
      <c r="A130" s="276">
        <v>1</v>
      </c>
      <c r="B130" s="910">
        <v>2</v>
      </c>
      <c r="C130" s="910"/>
      <c r="D130" s="910"/>
      <c r="E130" s="276">
        <v>3</v>
      </c>
      <c r="F130" s="276">
        <v>4</v>
      </c>
      <c r="G130" s="913">
        <v>5</v>
      </c>
      <c r="H130" s="959"/>
      <c r="I130" s="959"/>
      <c r="J130" s="960"/>
    </row>
    <row r="131" spans="1:10" x14ac:dyDescent="0.25">
      <c r="A131" s="276">
        <v>1</v>
      </c>
      <c r="B131" s="904" t="s">
        <v>804</v>
      </c>
      <c r="C131" s="957"/>
      <c r="D131" s="958"/>
      <c r="E131" s="255">
        <f>54736000</f>
        <v>54736000</v>
      </c>
      <c r="F131" s="276">
        <v>1.5</v>
      </c>
      <c r="G131" s="937">
        <v>119324</v>
      </c>
      <c r="H131" s="988"/>
      <c r="I131" s="988"/>
      <c r="J131" s="938"/>
    </row>
    <row r="132" spans="1:10" x14ac:dyDescent="0.25">
      <c r="A132" s="276"/>
      <c r="B132" s="910" t="s">
        <v>414</v>
      </c>
      <c r="C132" s="910"/>
      <c r="D132" s="910"/>
      <c r="E132" s="276"/>
      <c r="F132" s="276" t="s">
        <v>415</v>
      </c>
      <c r="G132" s="907">
        <f>G131</f>
        <v>119324</v>
      </c>
      <c r="H132" s="908"/>
      <c r="I132" s="908"/>
      <c r="J132" s="909"/>
    </row>
    <row r="133" spans="1:10" x14ac:dyDescent="0.25">
      <c r="A133" s="281"/>
      <c r="B133" s="281"/>
      <c r="C133" s="281"/>
      <c r="D133" s="281"/>
      <c r="E133" s="281"/>
      <c r="F133" s="281"/>
      <c r="G133" s="280"/>
      <c r="H133" s="281"/>
      <c r="I133" s="281"/>
      <c r="J133" s="166"/>
    </row>
    <row r="134" spans="1:10" x14ac:dyDescent="0.25">
      <c r="A134" s="133"/>
      <c r="B134" s="134"/>
      <c r="C134" s="134"/>
      <c r="D134" s="134"/>
      <c r="E134" s="134"/>
      <c r="F134" s="134"/>
      <c r="G134" s="134"/>
      <c r="H134" s="134"/>
      <c r="I134" s="134"/>
      <c r="J134" s="134"/>
    </row>
    <row r="135" spans="1:10" x14ac:dyDescent="0.25">
      <c r="A135" s="133"/>
      <c r="B135" s="1003" t="s">
        <v>564</v>
      </c>
      <c r="C135" s="1015"/>
      <c r="D135" s="1015"/>
      <c r="E135" s="1015"/>
      <c r="F135" s="1015"/>
      <c r="G135" s="1015"/>
      <c r="H135" s="1015"/>
      <c r="I135" s="1015"/>
      <c r="J135" s="1015"/>
    </row>
    <row r="136" spans="1:10" x14ac:dyDescent="0.25">
      <c r="A136" s="956" t="s">
        <v>450</v>
      </c>
      <c r="B136" s="956"/>
      <c r="C136" s="956"/>
      <c r="D136" s="956"/>
      <c r="E136" s="956"/>
      <c r="F136" s="956"/>
      <c r="G136" s="956"/>
      <c r="H136" s="956"/>
      <c r="I136" s="956"/>
      <c r="J136" s="134"/>
    </row>
    <row r="137" spans="1:10" x14ac:dyDescent="0.25">
      <c r="A137" s="944" t="s">
        <v>451</v>
      </c>
      <c r="B137" s="1016"/>
      <c r="C137" s="1016"/>
      <c r="D137" s="1016"/>
      <c r="E137" s="1016"/>
      <c r="F137" s="1016"/>
      <c r="G137" s="1016"/>
      <c r="H137" s="1016"/>
      <c r="I137" s="1016"/>
      <c r="J137" s="1016"/>
    </row>
    <row r="138" spans="1:10" x14ac:dyDescent="0.25">
      <c r="A138" s="133"/>
      <c r="B138" s="134"/>
      <c r="C138" s="134"/>
      <c r="D138" s="134"/>
      <c r="E138" s="134"/>
      <c r="F138" s="134"/>
      <c r="G138" s="134"/>
      <c r="H138" s="134"/>
      <c r="I138" s="134"/>
      <c r="J138" s="134"/>
    </row>
    <row r="139" spans="1:10" ht="45" x14ac:dyDescent="0.25">
      <c r="A139" s="276" t="s">
        <v>410</v>
      </c>
      <c r="B139" s="910" t="s">
        <v>31</v>
      </c>
      <c r="C139" s="910"/>
      <c r="D139" s="910"/>
      <c r="E139" s="276" t="s">
        <v>54</v>
      </c>
      <c r="F139" s="276" t="s">
        <v>55</v>
      </c>
      <c r="G139" s="913" t="s">
        <v>452</v>
      </c>
      <c r="H139" s="959"/>
      <c r="I139" s="959"/>
      <c r="J139" s="960"/>
    </row>
    <row r="140" spans="1:10" x14ac:dyDescent="0.25">
      <c r="A140" s="276">
        <v>1</v>
      </c>
      <c r="B140" s="910">
        <v>2</v>
      </c>
      <c r="C140" s="910"/>
      <c r="D140" s="910"/>
      <c r="E140" s="276">
        <v>3</v>
      </c>
      <c r="F140" s="276">
        <v>4</v>
      </c>
      <c r="G140" s="913">
        <v>5</v>
      </c>
      <c r="H140" s="959"/>
      <c r="I140" s="959"/>
      <c r="J140" s="960"/>
    </row>
    <row r="141" spans="1:10" x14ac:dyDescent="0.25">
      <c r="A141" s="276">
        <v>1</v>
      </c>
      <c r="B141" s="904" t="s">
        <v>571</v>
      </c>
      <c r="C141" s="957"/>
      <c r="D141" s="958"/>
      <c r="E141" s="276"/>
      <c r="F141" s="276"/>
      <c r="G141" s="937">
        <v>15500</v>
      </c>
      <c r="H141" s="961"/>
      <c r="I141" s="961"/>
      <c r="J141" s="962"/>
    </row>
    <row r="142" spans="1:10" x14ac:dyDescent="0.25">
      <c r="A142" s="276"/>
      <c r="B142" s="910" t="s">
        <v>414</v>
      </c>
      <c r="C142" s="910"/>
      <c r="D142" s="910"/>
      <c r="E142" s="276"/>
      <c r="F142" s="276" t="s">
        <v>415</v>
      </c>
      <c r="G142" s="907">
        <f>G141</f>
        <v>15500</v>
      </c>
      <c r="H142" s="959"/>
      <c r="I142" s="959"/>
      <c r="J142" s="960"/>
    </row>
    <row r="143" spans="1:10" x14ac:dyDescent="0.25">
      <c r="A143" s="281"/>
      <c r="B143" s="281"/>
      <c r="C143" s="281"/>
      <c r="D143" s="281"/>
      <c r="E143" s="281"/>
      <c r="F143" s="281"/>
      <c r="G143" s="280"/>
      <c r="H143" s="281"/>
      <c r="I143" s="281"/>
      <c r="J143" s="166"/>
    </row>
    <row r="144" spans="1:10" x14ac:dyDescent="0.25">
      <c r="A144" s="965" t="s">
        <v>453</v>
      </c>
      <c r="B144" s="965"/>
      <c r="C144" s="965"/>
      <c r="D144" s="965"/>
      <c r="E144" s="965"/>
      <c r="F144" s="965"/>
      <c r="G144" s="965"/>
      <c r="H144" s="965"/>
      <c r="I144" s="965"/>
      <c r="J144" s="134"/>
    </row>
    <row r="145" spans="1:12" x14ac:dyDescent="0.25">
      <c r="A145" s="956" t="s">
        <v>454</v>
      </c>
      <c r="B145" s="956"/>
      <c r="C145" s="956"/>
      <c r="D145" s="956"/>
      <c r="E145" s="956"/>
      <c r="F145" s="956"/>
      <c r="G145" s="956"/>
      <c r="H145" s="956"/>
      <c r="I145" s="956"/>
      <c r="J145" s="134"/>
    </row>
    <row r="146" spans="1:12" x14ac:dyDescent="0.25">
      <c r="A146" s="944" t="s">
        <v>449</v>
      </c>
      <c r="B146" s="1042"/>
      <c r="C146" s="1042"/>
      <c r="D146" s="1042"/>
      <c r="E146" s="1042"/>
      <c r="F146" s="1042"/>
      <c r="G146" s="1042"/>
      <c r="H146" s="1042"/>
      <c r="I146" s="1042"/>
      <c r="J146" s="1042"/>
    </row>
    <row r="147" spans="1:12" x14ac:dyDescent="0.25">
      <c r="A147" s="969" t="s">
        <v>455</v>
      </c>
      <c r="B147" s="969"/>
      <c r="C147" s="969"/>
      <c r="D147" s="969"/>
      <c r="E147" s="969"/>
      <c r="F147" s="969"/>
      <c r="G147" s="969"/>
      <c r="H147" s="969"/>
      <c r="I147" s="969"/>
      <c r="J147" s="134"/>
    </row>
    <row r="148" spans="1:12" x14ac:dyDescent="0.25">
      <c r="A148" s="134"/>
      <c r="B148" s="134"/>
      <c r="C148" s="134"/>
      <c r="D148" s="134"/>
      <c r="E148" s="134"/>
      <c r="F148" s="134"/>
      <c r="G148" s="134"/>
      <c r="H148" s="134"/>
      <c r="I148" s="134"/>
      <c r="J148" s="134"/>
    </row>
    <row r="149" spans="1:12" ht="60" x14ac:dyDescent="0.25">
      <c r="A149" s="276" t="s">
        <v>410</v>
      </c>
      <c r="B149" s="910" t="s">
        <v>31</v>
      </c>
      <c r="C149" s="910"/>
      <c r="D149" s="910"/>
      <c r="E149" s="276" t="s">
        <v>456</v>
      </c>
      <c r="F149" s="276" t="s">
        <v>457</v>
      </c>
      <c r="G149" s="276" t="s">
        <v>458</v>
      </c>
      <c r="H149" s="910" t="s">
        <v>426</v>
      </c>
      <c r="I149" s="910"/>
      <c r="J149" s="910"/>
    </row>
    <row r="150" spans="1:12" x14ac:dyDescent="0.25">
      <c r="A150" s="276">
        <v>1</v>
      </c>
      <c r="B150" s="910">
        <v>2</v>
      </c>
      <c r="C150" s="910"/>
      <c r="D150" s="910"/>
      <c r="E150" s="276">
        <v>3</v>
      </c>
      <c r="F150" s="276">
        <v>4</v>
      </c>
      <c r="G150" s="276">
        <v>5</v>
      </c>
      <c r="H150" s="910">
        <v>6</v>
      </c>
      <c r="I150" s="910"/>
      <c r="J150" s="910"/>
    </row>
    <row r="151" spans="1:12" x14ac:dyDescent="0.25">
      <c r="A151" s="276">
        <v>1</v>
      </c>
      <c r="B151" s="904"/>
      <c r="C151" s="905"/>
      <c r="D151" s="906"/>
      <c r="E151" s="255"/>
      <c r="F151" s="255"/>
      <c r="G151" s="277"/>
      <c r="H151" s="941"/>
      <c r="I151" s="941"/>
      <c r="J151" s="941"/>
    </row>
    <row r="152" spans="1:12" x14ac:dyDescent="0.25">
      <c r="A152" s="276"/>
      <c r="B152" s="910" t="s">
        <v>414</v>
      </c>
      <c r="C152" s="910"/>
      <c r="D152" s="910"/>
      <c r="E152" s="276" t="s">
        <v>415</v>
      </c>
      <c r="F152" s="276" t="s">
        <v>415</v>
      </c>
      <c r="G152" s="276" t="s">
        <v>415</v>
      </c>
      <c r="H152" s="941">
        <f>SUM(H151:J151)</f>
        <v>0</v>
      </c>
      <c r="I152" s="941"/>
      <c r="J152" s="941"/>
      <c r="L152" s="193"/>
    </row>
    <row r="153" spans="1:12" x14ac:dyDescent="0.25">
      <c r="A153" s="281"/>
      <c r="B153" s="281"/>
      <c r="C153" s="281"/>
      <c r="D153" s="281"/>
      <c r="E153" s="281"/>
      <c r="F153" s="281"/>
      <c r="G153" s="281"/>
      <c r="H153" s="280"/>
      <c r="I153" s="280"/>
      <c r="J153" s="280"/>
    </row>
    <row r="154" spans="1:12" x14ac:dyDescent="0.25">
      <c r="A154" s="133"/>
      <c r="B154" s="134"/>
      <c r="C154" s="134"/>
      <c r="D154" s="134"/>
      <c r="E154" s="134"/>
      <c r="F154" s="134"/>
      <c r="G154" s="134"/>
      <c r="H154" s="134"/>
      <c r="I154" s="134"/>
      <c r="J154" s="134"/>
    </row>
    <row r="155" spans="1:12" x14ac:dyDescent="0.25">
      <c r="A155" s="942" t="s">
        <v>558</v>
      </c>
      <c r="B155" s="943"/>
      <c r="C155" s="943"/>
      <c r="D155" s="943"/>
      <c r="E155" s="943"/>
      <c r="F155" s="943"/>
      <c r="G155" s="943"/>
      <c r="H155" s="943"/>
      <c r="I155" s="943"/>
      <c r="J155" s="943"/>
    </row>
    <row r="156" spans="1:12" x14ac:dyDescent="0.25">
      <c r="A156" s="969"/>
      <c r="B156" s="969"/>
      <c r="C156" s="969"/>
      <c r="D156" s="969"/>
      <c r="E156" s="969"/>
      <c r="F156" s="969"/>
      <c r="G156" s="969"/>
      <c r="H156" s="969"/>
      <c r="I156" s="969"/>
      <c r="J156" s="134"/>
    </row>
    <row r="157" spans="1:12" ht="30" x14ac:dyDescent="0.25">
      <c r="A157" s="276" t="s">
        <v>410</v>
      </c>
      <c r="B157" s="910" t="s">
        <v>2</v>
      </c>
      <c r="C157" s="910"/>
      <c r="D157" s="910" t="s">
        <v>565</v>
      </c>
      <c r="E157" s="910"/>
      <c r="F157" s="913" t="s">
        <v>463</v>
      </c>
      <c r="G157" s="914"/>
      <c r="H157" s="276" t="s">
        <v>464</v>
      </c>
      <c r="I157" s="910" t="s">
        <v>465</v>
      </c>
      <c r="J157" s="910"/>
    </row>
    <row r="158" spans="1:12" x14ac:dyDescent="0.25">
      <c r="A158" s="276">
        <v>1</v>
      </c>
      <c r="B158" s="910">
        <v>2</v>
      </c>
      <c r="C158" s="910"/>
      <c r="D158" s="910">
        <v>3</v>
      </c>
      <c r="E158" s="910"/>
      <c r="F158" s="913">
        <v>4</v>
      </c>
      <c r="G158" s="914"/>
      <c r="H158" s="276">
        <v>5</v>
      </c>
      <c r="I158" s="910">
        <v>6</v>
      </c>
      <c r="J158" s="910"/>
    </row>
    <row r="159" spans="1:12" x14ac:dyDescent="0.25">
      <c r="A159" s="276">
        <v>1</v>
      </c>
      <c r="B159" s="966" t="s">
        <v>533</v>
      </c>
      <c r="C159" s="966"/>
      <c r="D159" s="1012">
        <v>247</v>
      </c>
      <c r="E159" s="1012"/>
      <c r="F159" s="937"/>
      <c r="G159" s="952"/>
      <c r="H159" s="276"/>
      <c r="I159" s="941">
        <v>2700000</v>
      </c>
      <c r="J159" s="941"/>
    </row>
    <row r="160" spans="1:12" x14ac:dyDescent="0.25">
      <c r="A160" s="276">
        <v>2</v>
      </c>
      <c r="B160" s="966" t="s">
        <v>534</v>
      </c>
      <c r="C160" s="966"/>
      <c r="D160" s="910">
        <v>247</v>
      </c>
      <c r="E160" s="910"/>
      <c r="F160" s="1013"/>
      <c r="G160" s="1014"/>
      <c r="H160" s="276"/>
      <c r="I160" s="941">
        <v>0</v>
      </c>
      <c r="J160" s="941"/>
    </row>
    <row r="161" spans="1:13" x14ac:dyDescent="0.25">
      <c r="A161" s="276">
        <v>3</v>
      </c>
      <c r="B161" s="904" t="s">
        <v>572</v>
      </c>
      <c r="C161" s="906"/>
      <c r="D161" s="913">
        <v>244</v>
      </c>
      <c r="E161" s="914"/>
      <c r="F161" s="913"/>
      <c r="G161" s="914"/>
      <c r="H161" s="276"/>
      <c r="I161" s="907">
        <v>384929.22</v>
      </c>
      <c r="J161" s="909"/>
    </row>
    <row r="162" spans="1:13" x14ac:dyDescent="0.25">
      <c r="A162" s="276">
        <v>4</v>
      </c>
      <c r="B162" s="966" t="s">
        <v>466</v>
      </c>
      <c r="C162" s="966"/>
      <c r="D162" s="910">
        <v>247</v>
      </c>
      <c r="E162" s="910"/>
      <c r="F162" s="913"/>
      <c r="G162" s="914"/>
      <c r="H162" s="276"/>
      <c r="I162" s="941">
        <v>4183835.78</v>
      </c>
      <c r="J162" s="941"/>
    </row>
    <row r="163" spans="1:13" x14ac:dyDescent="0.25">
      <c r="A163" s="276">
        <v>5</v>
      </c>
      <c r="B163" s="966" t="s">
        <v>573</v>
      </c>
      <c r="C163" s="966"/>
      <c r="D163" s="910">
        <v>244</v>
      </c>
      <c r="E163" s="910"/>
      <c r="F163" s="913"/>
      <c r="G163" s="914"/>
      <c r="H163" s="276"/>
      <c r="I163" s="941">
        <v>0</v>
      </c>
      <c r="J163" s="941"/>
    </row>
    <row r="164" spans="1:13" x14ac:dyDescent="0.25">
      <c r="A164" s="276">
        <v>6</v>
      </c>
      <c r="B164" s="904" t="s">
        <v>765</v>
      </c>
      <c r="C164" s="906"/>
      <c r="D164" s="910">
        <v>244</v>
      </c>
      <c r="E164" s="910"/>
      <c r="F164" s="937"/>
      <c r="G164" s="952"/>
      <c r="H164" s="276"/>
      <c r="I164" s="941">
        <v>100000</v>
      </c>
      <c r="J164" s="941"/>
      <c r="L164" s="193"/>
    </row>
    <row r="165" spans="1:13" x14ac:dyDescent="0.25">
      <c r="A165" s="276"/>
      <c r="B165" s="910" t="s">
        <v>414</v>
      </c>
      <c r="C165" s="910"/>
      <c r="D165" s="910" t="s">
        <v>415</v>
      </c>
      <c r="E165" s="910"/>
      <c r="F165" s="913" t="s">
        <v>415</v>
      </c>
      <c r="G165" s="914"/>
      <c r="H165" s="276" t="s">
        <v>415</v>
      </c>
      <c r="I165" s="941">
        <f>SUM(I159:J164)</f>
        <v>7368765</v>
      </c>
      <c r="J165" s="941"/>
      <c r="L165" s="192"/>
      <c r="M165" s="193"/>
    </row>
    <row r="166" spans="1:13" x14ac:dyDescent="0.25">
      <c r="A166" s="281"/>
      <c r="B166" s="281"/>
      <c r="C166" s="281"/>
      <c r="D166" s="281"/>
      <c r="E166" s="281"/>
      <c r="F166" s="281"/>
      <c r="G166" s="281"/>
      <c r="H166" s="281"/>
      <c r="I166" s="167"/>
      <c r="J166" s="167"/>
      <c r="L166" s="193"/>
    </row>
    <row r="167" spans="1:13" x14ac:dyDescent="0.25">
      <c r="A167" s="942" t="s">
        <v>559</v>
      </c>
      <c r="B167" s="943"/>
      <c r="C167" s="943"/>
      <c r="D167" s="943"/>
      <c r="E167" s="943"/>
      <c r="F167" s="943"/>
      <c r="G167" s="943"/>
      <c r="H167" s="943"/>
      <c r="I167" s="943"/>
      <c r="J167" s="943"/>
    </row>
    <row r="168" spans="1:13" x14ac:dyDescent="0.25">
      <c r="A168" s="279" t="s">
        <v>467</v>
      </c>
      <c r="B168" s="279"/>
      <c r="C168" s="279"/>
      <c r="D168" s="279"/>
      <c r="E168" s="279"/>
      <c r="F168" s="279"/>
      <c r="G168" s="279"/>
      <c r="H168" s="279"/>
      <c r="I168" s="279"/>
      <c r="J168" s="134"/>
    </row>
    <row r="169" spans="1:13" x14ac:dyDescent="0.25">
      <c r="A169" s="276" t="s">
        <v>410</v>
      </c>
      <c r="B169" s="910" t="s">
        <v>31</v>
      </c>
      <c r="C169" s="910"/>
      <c r="D169" s="910"/>
      <c r="E169" s="910" t="s">
        <v>468</v>
      </c>
      <c r="F169" s="910"/>
      <c r="G169" s="910" t="s">
        <v>469</v>
      </c>
      <c r="H169" s="910"/>
      <c r="I169" s="910" t="s">
        <v>470</v>
      </c>
      <c r="J169" s="910"/>
    </row>
    <row r="170" spans="1:13" x14ac:dyDescent="0.25">
      <c r="A170" s="276">
        <v>1</v>
      </c>
      <c r="B170" s="910">
        <v>2</v>
      </c>
      <c r="C170" s="910"/>
      <c r="D170" s="910"/>
      <c r="E170" s="910">
        <v>3</v>
      </c>
      <c r="F170" s="910"/>
      <c r="G170" s="910">
        <v>4</v>
      </c>
      <c r="H170" s="910"/>
      <c r="I170" s="910">
        <v>5</v>
      </c>
      <c r="J170" s="910"/>
    </row>
    <row r="171" spans="1:13" x14ac:dyDescent="0.25">
      <c r="A171" s="276">
        <v>1</v>
      </c>
      <c r="B171" s="966" t="s">
        <v>766</v>
      </c>
      <c r="C171" s="966"/>
      <c r="D171" s="966"/>
      <c r="E171" s="992"/>
      <c r="F171" s="993"/>
      <c r="G171" s="910"/>
      <c r="H171" s="910"/>
      <c r="I171" s="915">
        <v>286906</v>
      </c>
      <c r="J171" s="916"/>
    </row>
    <row r="172" spans="1:13" x14ac:dyDescent="0.25">
      <c r="A172" s="276">
        <v>2</v>
      </c>
      <c r="B172" s="912" t="s">
        <v>642</v>
      </c>
      <c r="C172" s="912"/>
      <c r="D172" s="912"/>
      <c r="E172" s="992"/>
      <c r="F172" s="993"/>
      <c r="G172" s="910"/>
      <c r="H172" s="910"/>
      <c r="I172" s="915">
        <v>828492</v>
      </c>
      <c r="J172" s="916"/>
    </row>
    <row r="173" spans="1:13" x14ac:dyDescent="0.25">
      <c r="A173" s="276"/>
      <c r="B173" s="910"/>
      <c r="C173" s="910"/>
      <c r="D173" s="910"/>
      <c r="E173" s="910" t="s">
        <v>115</v>
      </c>
      <c r="F173" s="910"/>
      <c r="G173" s="910" t="s">
        <v>415</v>
      </c>
      <c r="H173" s="910"/>
      <c r="I173" s="941">
        <f>SUM(I171:J172)</f>
        <v>1115398</v>
      </c>
      <c r="J173" s="941"/>
    </row>
    <row r="174" spans="1:13" x14ac:dyDescent="0.25">
      <c r="A174" s="133"/>
      <c r="B174" s="134"/>
      <c r="C174" s="134"/>
      <c r="D174" s="134"/>
      <c r="E174" s="134"/>
      <c r="F174" s="134"/>
      <c r="G174" s="134"/>
      <c r="H174" s="134"/>
      <c r="I174" s="134"/>
      <c r="J174" s="134"/>
    </row>
    <row r="175" spans="1:13" x14ac:dyDescent="0.25">
      <c r="A175" s="942" t="s">
        <v>560</v>
      </c>
      <c r="B175" s="942"/>
      <c r="C175" s="942"/>
      <c r="D175" s="942"/>
      <c r="E175" s="942"/>
      <c r="F175" s="942"/>
      <c r="G175" s="942"/>
      <c r="H175" s="942"/>
      <c r="I175" s="942"/>
      <c r="J175" s="1009"/>
    </row>
    <row r="176" spans="1:13" x14ac:dyDescent="0.25">
      <c r="A176" s="1010"/>
      <c r="B176" s="1010"/>
      <c r="C176" s="1010"/>
      <c r="D176" s="1010"/>
      <c r="E176" s="1010"/>
      <c r="F176" s="1010"/>
      <c r="G176" s="1010"/>
      <c r="H176" s="1010"/>
      <c r="I176" s="1010"/>
      <c r="J176" s="1010"/>
    </row>
    <row r="177" spans="1:12" x14ac:dyDescent="0.25">
      <c r="A177" s="276" t="s">
        <v>410</v>
      </c>
      <c r="B177" s="910" t="s">
        <v>31</v>
      </c>
      <c r="C177" s="910"/>
      <c r="D177" s="910"/>
      <c r="E177" s="910"/>
      <c r="F177" s="910"/>
      <c r="G177" s="910" t="s">
        <v>64</v>
      </c>
      <c r="H177" s="910"/>
      <c r="I177" s="910" t="s">
        <v>471</v>
      </c>
      <c r="J177" s="910"/>
    </row>
    <row r="178" spans="1:12" x14ac:dyDescent="0.25">
      <c r="A178" s="276">
        <v>1</v>
      </c>
      <c r="B178" s="910">
        <v>2</v>
      </c>
      <c r="C178" s="910"/>
      <c r="D178" s="910"/>
      <c r="E178" s="910"/>
      <c r="F178" s="910"/>
      <c r="G178" s="910">
        <v>3</v>
      </c>
      <c r="H178" s="910"/>
      <c r="I178" s="910">
        <v>4</v>
      </c>
      <c r="J178" s="910"/>
    </row>
    <row r="179" spans="1:12" x14ac:dyDescent="0.25">
      <c r="A179" s="276">
        <v>1</v>
      </c>
      <c r="B179" s="904" t="s">
        <v>607</v>
      </c>
      <c r="C179" s="957"/>
      <c r="D179" s="957"/>
      <c r="E179" s="957"/>
      <c r="F179" s="958"/>
      <c r="G179" s="913">
        <v>1</v>
      </c>
      <c r="H179" s="938"/>
      <c r="I179" s="937">
        <v>1241881</v>
      </c>
      <c r="J179" s="994"/>
    </row>
    <row r="180" spans="1:12" x14ac:dyDescent="0.25">
      <c r="A180" s="276"/>
      <c r="B180" s="910" t="s">
        <v>414</v>
      </c>
      <c r="C180" s="910"/>
      <c r="D180" s="910"/>
      <c r="E180" s="910"/>
      <c r="F180" s="910"/>
      <c r="G180" s="910" t="s">
        <v>415</v>
      </c>
      <c r="H180" s="910"/>
      <c r="I180" s="941">
        <f>SUM(I179:J179)</f>
        <v>1241881</v>
      </c>
      <c r="J180" s="941"/>
      <c r="L180" s="193"/>
    </row>
    <row r="181" spans="1:12" x14ac:dyDescent="0.25">
      <c r="A181" s="281"/>
      <c r="B181" s="281"/>
      <c r="C181" s="281"/>
      <c r="D181" s="281"/>
      <c r="E181" s="281"/>
      <c r="F181" s="281"/>
      <c r="G181" s="281"/>
      <c r="H181" s="281"/>
      <c r="I181" s="280"/>
      <c r="J181" s="280"/>
    </row>
    <row r="182" spans="1:12" x14ac:dyDescent="0.25">
      <c r="A182" s="281"/>
      <c r="B182" s="281"/>
      <c r="C182" s="281"/>
      <c r="D182" s="281"/>
      <c r="E182" s="280"/>
      <c r="F182" s="281"/>
      <c r="G182" s="170"/>
      <c r="H182" s="134"/>
      <c r="I182" s="134"/>
      <c r="J182" s="134"/>
    </row>
    <row r="183" spans="1:12" x14ac:dyDescent="0.25">
      <c r="A183" s="281"/>
      <c r="B183" s="281"/>
      <c r="C183" s="281"/>
      <c r="D183" s="281"/>
      <c r="E183" s="280"/>
      <c r="F183" s="281"/>
      <c r="G183" s="170"/>
      <c r="H183" s="134"/>
      <c r="I183" s="134"/>
      <c r="J183" s="134"/>
    </row>
    <row r="184" spans="1:12" x14ac:dyDescent="0.25">
      <c r="A184" s="281"/>
      <c r="B184" s="979" t="s">
        <v>561</v>
      </c>
      <c r="C184" s="1009"/>
      <c r="D184" s="1009"/>
      <c r="E184" s="1009"/>
      <c r="F184" s="1009"/>
      <c r="G184" s="1009"/>
      <c r="H184" s="1009"/>
      <c r="I184" s="1009"/>
      <c r="J184" s="1009"/>
    </row>
    <row r="185" spans="1:12" x14ac:dyDescent="0.25">
      <c r="A185" s="1010"/>
      <c r="B185" s="1010"/>
      <c r="C185" s="1010"/>
      <c r="D185" s="1010"/>
      <c r="E185" s="1010"/>
      <c r="F185" s="1010"/>
      <c r="G185" s="1010"/>
      <c r="H185" s="1010"/>
      <c r="I185" s="1010"/>
      <c r="J185" s="1010"/>
    </row>
    <row r="186" spans="1:12" x14ac:dyDescent="0.25">
      <c r="A186" s="1011"/>
      <c r="B186" s="1011"/>
      <c r="C186" s="1011"/>
      <c r="D186" s="1011"/>
      <c r="E186" s="1011"/>
      <c r="F186" s="1011"/>
      <c r="G186" s="1011"/>
      <c r="H186" s="1011"/>
      <c r="I186" s="1011"/>
      <c r="J186" s="1011"/>
    </row>
    <row r="187" spans="1:12" ht="30" x14ac:dyDescent="0.25">
      <c r="A187" s="276" t="s">
        <v>410</v>
      </c>
      <c r="B187" s="910" t="s">
        <v>31</v>
      </c>
      <c r="C187" s="910"/>
      <c r="D187" s="910"/>
      <c r="E187" s="910"/>
      <c r="F187" s="276" t="s">
        <v>474</v>
      </c>
      <c r="G187" s="913" t="s">
        <v>475</v>
      </c>
      <c r="H187" s="914"/>
      <c r="I187" s="910" t="s">
        <v>476</v>
      </c>
      <c r="J187" s="910"/>
    </row>
    <row r="188" spans="1:12" x14ac:dyDescent="0.25">
      <c r="A188" s="276"/>
      <c r="B188" s="910">
        <v>1</v>
      </c>
      <c r="C188" s="910"/>
      <c r="D188" s="910"/>
      <c r="E188" s="910"/>
      <c r="F188" s="276">
        <v>2</v>
      </c>
      <c r="G188" s="913">
        <v>3</v>
      </c>
      <c r="H188" s="914"/>
      <c r="I188" s="910">
        <v>4</v>
      </c>
      <c r="J188" s="910"/>
    </row>
    <row r="189" spans="1:12" x14ac:dyDescent="0.25">
      <c r="A189" s="276"/>
      <c r="B189" s="986" t="s">
        <v>477</v>
      </c>
      <c r="C189" s="987"/>
      <c r="D189" s="987"/>
      <c r="E189" s="987"/>
      <c r="F189" s="988"/>
      <c r="G189" s="988"/>
      <c r="H189" s="938"/>
      <c r="I189" s="1008">
        <f>I191+I190</f>
        <v>1639686</v>
      </c>
      <c r="J189" s="1008"/>
    </row>
    <row r="190" spans="1:12" x14ac:dyDescent="0.25">
      <c r="A190" s="276">
        <v>1</v>
      </c>
      <c r="B190" s="966" t="s">
        <v>478</v>
      </c>
      <c r="C190" s="966"/>
      <c r="D190" s="966"/>
      <c r="E190" s="966"/>
      <c r="F190" s="276"/>
      <c r="G190" s="937"/>
      <c r="H190" s="952"/>
      <c r="I190" s="941">
        <v>1639686</v>
      </c>
      <c r="J190" s="941"/>
    </row>
    <row r="191" spans="1:12" x14ac:dyDescent="0.25">
      <c r="A191" s="276"/>
      <c r="B191" s="904"/>
      <c r="C191" s="905"/>
      <c r="D191" s="905"/>
      <c r="E191" s="906"/>
      <c r="F191" s="276"/>
      <c r="G191" s="937"/>
      <c r="H191" s="952"/>
      <c r="I191" s="907"/>
      <c r="J191" s="909"/>
    </row>
    <row r="192" spans="1:12" x14ac:dyDescent="0.25">
      <c r="A192" s="276"/>
      <c r="B192" s="986" t="s">
        <v>479</v>
      </c>
      <c r="C192" s="987"/>
      <c r="D192" s="987"/>
      <c r="E192" s="987"/>
      <c r="F192" s="988"/>
      <c r="G192" s="988"/>
      <c r="H192" s="938"/>
      <c r="I192" s="1008">
        <f>I193</f>
        <v>0</v>
      </c>
      <c r="J192" s="1008"/>
    </row>
    <row r="193" spans="1:10" x14ac:dyDescent="0.25">
      <c r="A193" s="276"/>
      <c r="B193" s="904"/>
      <c r="C193" s="905"/>
      <c r="D193" s="905"/>
      <c r="E193" s="906"/>
      <c r="F193" s="276"/>
      <c r="G193" s="937"/>
      <c r="H193" s="952"/>
      <c r="I193" s="907"/>
      <c r="J193" s="909"/>
    </row>
    <row r="194" spans="1:10" x14ac:dyDescent="0.25">
      <c r="A194" s="276"/>
      <c r="B194" s="986" t="s">
        <v>414</v>
      </c>
      <c r="C194" s="987"/>
      <c r="D194" s="987"/>
      <c r="E194" s="991"/>
      <c r="F194" s="276"/>
      <c r="G194" s="913" t="s">
        <v>415</v>
      </c>
      <c r="H194" s="914"/>
      <c r="I194" s="989">
        <f>I189+I192</f>
        <v>1639686</v>
      </c>
      <c r="J194" s="990"/>
    </row>
    <row r="195" spans="1:10" x14ac:dyDescent="0.25">
      <c r="A195" s="281"/>
      <c r="B195" s="143"/>
      <c r="C195" s="143"/>
      <c r="D195" s="143"/>
      <c r="E195" s="281"/>
      <c r="F195" s="281"/>
      <c r="G195" s="281"/>
      <c r="H195" s="281"/>
      <c r="I195" s="134"/>
      <c r="J195" s="134"/>
    </row>
    <row r="196" spans="1:10" x14ac:dyDescent="0.25">
      <c r="A196" s="965" t="s">
        <v>576</v>
      </c>
      <c r="B196" s="965"/>
      <c r="C196" s="965"/>
      <c r="D196" s="965"/>
      <c r="E196" s="965"/>
      <c r="F196" s="965"/>
      <c r="G196" s="965"/>
      <c r="H196" s="965"/>
      <c r="I196" s="965"/>
      <c r="J196" s="134"/>
    </row>
    <row r="197" spans="1:10" x14ac:dyDescent="0.25">
      <c r="A197" s="944" t="s">
        <v>575</v>
      </c>
      <c r="B197" s="944"/>
      <c r="C197" s="944"/>
      <c r="D197" s="944"/>
      <c r="E197" s="944"/>
      <c r="F197" s="944"/>
      <c r="G197" s="944"/>
      <c r="H197" s="944"/>
      <c r="I197" s="944"/>
      <c r="J197" s="944"/>
    </row>
    <row r="198" spans="1:10" x14ac:dyDescent="0.25">
      <c r="A198" s="1006" t="s">
        <v>494</v>
      </c>
      <c r="B198" s="1006"/>
      <c r="C198" s="1006"/>
      <c r="D198" s="1006"/>
      <c r="E198" s="1006"/>
      <c r="F198" s="1006"/>
      <c r="G198" s="1006"/>
      <c r="H198" s="1006"/>
      <c r="I198" s="1006"/>
      <c r="J198" s="1006"/>
    </row>
    <row r="199" spans="1:10" x14ac:dyDescent="0.25">
      <c r="A199" s="1003" t="s">
        <v>495</v>
      </c>
      <c r="B199" s="1003"/>
      <c r="C199" s="1003"/>
      <c r="D199" s="1003"/>
      <c r="E199" s="1003"/>
      <c r="F199" s="1003"/>
      <c r="G199" s="1003"/>
      <c r="H199" s="1003"/>
      <c r="I199" s="1003"/>
      <c r="J199" s="1003"/>
    </row>
    <row r="200" spans="1:10" x14ac:dyDescent="0.25">
      <c r="A200" s="282" t="s">
        <v>30</v>
      </c>
      <c r="B200" s="953" t="s">
        <v>31</v>
      </c>
      <c r="C200" s="1002"/>
      <c r="D200" s="1002"/>
      <c r="E200" s="1002"/>
      <c r="F200" s="974"/>
      <c r="G200" s="953" t="s">
        <v>64</v>
      </c>
      <c r="H200" s="974"/>
      <c r="I200" s="953" t="s">
        <v>471</v>
      </c>
      <c r="J200" s="974"/>
    </row>
    <row r="201" spans="1:10" x14ac:dyDescent="0.25">
      <c r="A201" s="282">
        <v>1</v>
      </c>
      <c r="B201" s="953">
        <v>2</v>
      </c>
      <c r="C201" s="1002"/>
      <c r="D201" s="1002"/>
      <c r="E201" s="1002"/>
      <c r="F201" s="974"/>
      <c r="G201" s="953">
        <v>3</v>
      </c>
      <c r="H201" s="974"/>
      <c r="I201" s="953">
        <v>4</v>
      </c>
      <c r="J201" s="974"/>
    </row>
    <row r="202" spans="1:10" x14ac:dyDescent="0.25">
      <c r="A202" s="282">
        <v>1</v>
      </c>
      <c r="B202" s="929"/>
      <c r="C202" s="930"/>
      <c r="D202" s="930"/>
      <c r="E202" s="930"/>
      <c r="F202" s="931"/>
      <c r="G202" s="953">
        <v>1</v>
      </c>
      <c r="H202" s="974"/>
      <c r="I202" s="935"/>
      <c r="J202" s="1001"/>
    </row>
    <row r="203" spans="1:10" x14ac:dyDescent="0.25">
      <c r="A203" s="176"/>
      <c r="B203" s="929" t="s">
        <v>498</v>
      </c>
      <c r="C203" s="930"/>
      <c r="D203" s="930"/>
      <c r="E203" s="930"/>
      <c r="F203" s="931"/>
      <c r="G203" s="953" t="s">
        <v>115</v>
      </c>
      <c r="H203" s="974"/>
      <c r="I203" s="935">
        <f>I202</f>
        <v>0</v>
      </c>
      <c r="J203" s="1001"/>
    </row>
    <row r="204" spans="1:10" x14ac:dyDescent="0.25">
      <c r="A204" s="1003" t="s">
        <v>556</v>
      </c>
      <c r="B204" s="1003"/>
      <c r="C204" s="1003"/>
      <c r="D204" s="1003"/>
      <c r="E204" s="1003"/>
      <c r="F204" s="1003"/>
      <c r="G204" s="1003"/>
      <c r="H204" s="1003"/>
      <c r="I204" s="1003"/>
      <c r="J204" s="1003"/>
    </row>
    <row r="205" spans="1:10" x14ac:dyDescent="0.25">
      <c r="A205" s="996"/>
      <c r="B205" s="996"/>
      <c r="C205" s="996"/>
      <c r="D205" s="996"/>
      <c r="E205" s="996"/>
      <c r="F205" s="996"/>
      <c r="G205" s="996"/>
      <c r="H205" s="996"/>
      <c r="I205" s="996"/>
      <c r="J205" s="134"/>
    </row>
    <row r="206" spans="1:10" x14ac:dyDescent="0.25">
      <c r="A206" s="276" t="s">
        <v>410</v>
      </c>
      <c r="B206" s="913" t="s">
        <v>31</v>
      </c>
      <c r="C206" s="959"/>
      <c r="D206" s="959"/>
      <c r="E206" s="959"/>
      <c r="F206" s="914"/>
      <c r="G206" s="913" t="s">
        <v>64</v>
      </c>
      <c r="H206" s="914"/>
      <c r="I206" s="913" t="s">
        <v>471</v>
      </c>
      <c r="J206" s="914"/>
    </row>
    <row r="207" spans="1:10" x14ac:dyDescent="0.25">
      <c r="A207" s="452">
        <v>1</v>
      </c>
      <c r="B207" s="929" t="s">
        <v>562</v>
      </c>
      <c r="C207" s="947"/>
      <c r="D207" s="947"/>
      <c r="E207" s="947"/>
      <c r="F207" s="948"/>
      <c r="G207" s="953"/>
      <c r="H207" s="954"/>
      <c r="I207" s="1004"/>
      <c r="J207" s="1005"/>
    </row>
    <row r="208" spans="1:10" x14ac:dyDescent="0.25">
      <c r="A208" s="452">
        <v>2</v>
      </c>
      <c r="B208" s="929" t="s">
        <v>563</v>
      </c>
      <c r="C208" s="947"/>
      <c r="D208" s="947"/>
      <c r="E208" s="947"/>
      <c r="F208" s="948"/>
      <c r="G208" s="953"/>
      <c r="H208" s="954"/>
      <c r="I208" s="1004"/>
      <c r="J208" s="1005"/>
    </row>
    <row r="209" spans="1:12" x14ac:dyDescent="0.25">
      <c r="A209" s="452">
        <v>3</v>
      </c>
      <c r="B209" s="929" t="s">
        <v>652</v>
      </c>
      <c r="C209" s="947"/>
      <c r="D209" s="947"/>
      <c r="E209" s="947"/>
      <c r="F209" s="948"/>
      <c r="G209" s="953"/>
      <c r="H209" s="954"/>
      <c r="I209" s="1004"/>
      <c r="J209" s="1005"/>
    </row>
    <row r="210" spans="1:12" ht="15" customHeight="1" x14ac:dyDescent="0.25">
      <c r="A210" s="452">
        <v>4</v>
      </c>
      <c r="B210" s="929" t="s">
        <v>653</v>
      </c>
      <c r="C210" s="947"/>
      <c r="D210" s="947"/>
      <c r="E210" s="947"/>
      <c r="F210" s="948"/>
      <c r="G210" s="953"/>
      <c r="H210" s="954"/>
      <c r="I210" s="945"/>
      <c r="J210" s="946"/>
    </row>
    <row r="211" spans="1:12" x14ac:dyDescent="0.25">
      <c r="A211" s="453"/>
      <c r="B211" s="949" t="s">
        <v>414</v>
      </c>
      <c r="C211" s="949"/>
      <c r="D211" s="949"/>
      <c r="E211" s="949"/>
      <c r="F211" s="949"/>
      <c r="G211" s="924" t="s">
        <v>415</v>
      </c>
      <c r="H211" s="924"/>
      <c r="I211" s="925">
        <f>SUM(I207:J210)</f>
        <v>0</v>
      </c>
      <c r="J211" s="925"/>
      <c r="L211" s="193"/>
    </row>
    <row r="212" spans="1:12" x14ac:dyDescent="0.25">
      <c r="A212" s="178"/>
      <c r="B212" s="178"/>
      <c r="C212" s="178"/>
      <c r="D212" s="178"/>
      <c r="E212" s="178"/>
      <c r="F212" s="178"/>
      <c r="G212" s="179"/>
      <c r="H212" s="179"/>
      <c r="I212" s="180"/>
      <c r="J212" s="180"/>
    </row>
    <row r="213" spans="1:12" x14ac:dyDescent="0.25">
      <c r="A213" s="926" t="s">
        <v>501</v>
      </c>
      <c r="B213" s="927"/>
      <c r="C213" s="927"/>
      <c r="D213" s="927"/>
      <c r="E213" s="927"/>
      <c r="F213" s="927"/>
      <c r="G213" s="927"/>
      <c r="H213" s="927"/>
      <c r="I213" s="927"/>
      <c r="J213" s="927"/>
    </row>
    <row r="214" spans="1:12" x14ac:dyDescent="0.25">
      <c r="A214" s="276" t="s">
        <v>30</v>
      </c>
      <c r="B214" s="910" t="s">
        <v>31</v>
      </c>
      <c r="C214" s="928"/>
      <c r="D214" s="928"/>
      <c r="E214" s="928"/>
      <c r="F214" s="928"/>
      <c r="G214" s="910" t="s">
        <v>64</v>
      </c>
      <c r="H214" s="928"/>
      <c r="I214" s="910" t="s">
        <v>471</v>
      </c>
      <c r="J214" s="928"/>
    </row>
    <row r="215" spans="1:12" x14ac:dyDescent="0.25">
      <c r="A215" s="282">
        <v>1</v>
      </c>
      <c r="B215" s="929"/>
      <c r="C215" s="930"/>
      <c r="D215" s="930"/>
      <c r="E215" s="930"/>
      <c r="F215" s="931"/>
      <c r="G215" s="924"/>
      <c r="H215" s="932"/>
      <c r="I215" s="933"/>
      <c r="J215" s="934"/>
    </row>
    <row r="216" spans="1:12" x14ac:dyDescent="0.25">
      <c r="A216" s="284"/>
      <c r="B216" s="285"/>
      <c r="C216" s="285"/>
      <c r="D216" s="285"/>
      <c r="E216" s="285"/>
      <c r="F216" s="285"/>
      <c r="G216" s="285"/>
      <c r="H216" s="285"/>
      <c r="I216" s="285"/>
      <c r="J216" s="285"/>
    </row>
    <row r="217" spans="1:12" x14ac:dyDescent="0.25">
      <c r="A217" s="942" t="s">
        <v>577</v>
      </c>
      <c r="B217" s="943"/>
      <c r="C217" s="943"/>
      <c r="D217" s="943"/>
      <c r="E217" s="943"/>
      <c r="F217" s="943"/>
      <c r="G217" s="943"/>
      <c r="H217" s="943"/>
      <c r="I217" s="943"/>
      <c r="J217" s="943"/>
    </row>
    <row r="218" spans="1:12" x14ac:dyDescent="0.25">
      <c r="A218" s="944" t="s">
        <v>575</v>
      </c>
      <c r="B218" s="944"/>
      <c r="C218" s="944"/>
      <c r="D218" s="944"/>
      <c r="E218" s="944"/>
      <c r="F218" s="944"/>
      <c r="G218" s="944"/>
      <c r="H218" s="944"/>
      <c r="I218" s="944"/>
      <c r="J218" s="944"/>
    </row>
    <row r="219" spans="1:12" x14ac:dyDescent="0.25">
      <c r="A219" s="276" t="s">
        <v>410</v>
      </c>
      <c r="B219" s="910" t="s">
        <v>31</v>
      </c>
      <c r="C219" s="910"/>
      <c r="D219" s="910"/>
      <c r="E219" s="910" t="s">
        <v>468</v>
      </c>
      <c r="F219" s="910"/>
      <c r="G219" s="910" t="s">
        <v>469</v>
      </c>
      <c r="H219" s="910"/>
      <c r="I219" s="910" t="s">
        <v>470</v>
      </c>
      <c r="J219" s="910"/>
    </row>
    <row r="220" spans="1:12" x14ac:dyDescent="0.25">
      <c r="A220" s="276">
        <v>1</v>
      </c>
      <c r="B220" s="910">
        <v>2</v>
      </c>
      <c r="C220" s="910"/>
      <c r="D220" s="910"/>
      <c r="E220" s="910">
        <v>3</v>
      </c>
      <c r="F220" s="910"/>
      <c r="G220" s="910">
        <v>4</v>
      </c>
      <c r="H220" s="910"/>
      <c r="I220" s="910">
        <v>5</v>
      </c>
      <c r="J220" s="910"/>
    </row>
    <row r="221" spans="1:12" x14ac:dyDescent="0.25">
      <c r="A221" s="276">
        <v>1</v>
      </c>
      <c r="B221" s="966"/>
      <c r="C221" s="966"/>
      <c r="D221" s="966"/>
      <c r="E221" s="992"/>
      <c r="F221" s="993"/>
      <c r="G221" s="910">
        <v>1</v>
      </c>
      <c r="H221" s="910"/>
      <c r="I221" s="915"/>
      <c r="J221" s="916"/>
    </row>
    <row r="222" spans="1:12" x14ac:dyDescent="0.25">
      <c r="A222" s="276">
        <v>2</v>
      </c>
      <c r="B222" s="912"/>
      <c r="C222" s="912"/>
      <c r="D222" s="912"/>
      <c r="E222" s="992"/>
      <c r="F222" s="993"/>
      <c r="G222" s="910">
        <v>1</v>
      </c>
      <c r="H222" s="910"/>
      <c r="I222" s="915"/>
      <c r="J222" s="916"/>
    </row>
    <row r="223" spans="1:12" x14ac:dyDescent="0.25">
      <c r="A223" s="276"/>
      <c r="B223" s="910"/>
      <c r="C223" s="910"/>
      <c r="D223" s="910"/>
      <c r="E223" s="910" t="s">
        <v>115</v>
      </c>
      <c r="F223" s="910"/>
      <c r="G223" s="910" t="s">
        <v>415</v>
      </c>
      <c r="H223" s="910"/>
      <c r="I223" s="941">
        <f>SUM(I221:J222)</f>
        <v>0</v>
      </c>
      <c r="J223" s="941"/>
    </row>
    <row r="224" spans="1:12" x14ac:dyDescent="0.25">
      <c r="A224" s="284"/>
      <c r="B224" s="285"/>
      <c r="C224" s="285"/>
      <c r="D224" s="285"/>
      <c r="E224" s="285"/>
      <c r="F224" s="285"/>
      <c r="G224" s="285"/>
      <c r="H224" s="285"/>
      <c r="I224" s="285"/>
      <c r="J224" s="285"/>
    </row>
    <row r="225" spans="1:10" x14ac:dyDescent="0.25">
      <c r="A225" s="942" t="s">
        <v>580</v>
      </c>
      <c r="B225" s="943"/>
      <c r="C225" s="943"/>
      <c r="D225" s="943"/>
      <c r="E225" s="943"/>
      <c r="F225" s="943"/>
      <c r="G225" s="943"/>
      <c r="H225" s="943"/>
      <c r="I225" s="943"/>
      <c r="J225" s="943"/>
    </row>
    <row r="226" spans="1:10" x14ac:dyDescent="0.25">
      <c r="A226" s="944" t="s">
        <v>575</v>
      </c>
      <c r="B226" s="944"/>
      <c r="C226" s="944"/>
      <c r="D226" s="944"/>
      <c r="E226" s="944"/>
      <c r="F226" s="944"/>
      <c r="G226" s="944"/>
      <c r="H226" s="944"/>
      <c r="I226" s="944"/>
      <c r="J226" s="944"/>
    </row>
    <row r="227" spans="1:10" x14ac:dyDescent="0.25">
      <c r="A227" s="276" t="s">
        <v>410</v>
      </c>
      <c r="B227" s="910" t="s">
        <v>31</v>
      </c>
      <c r="C227" s="910"/>
      <c r="D227" s="910"/>
      <c r="E227" s="910" t="s">
        <v>468</v>
      </c>
      <c r="F227" s="910"/>
      <c r="G227" s="910" t="s">
        <v>469</v>
      </c>
      <c r="H227" s="910"/>
      <c r="I227" s="910" t="s">
        <v>470</v>
      </c>
      <c r="J227" s="910"/>
    </row>
    <row r="228" spans="1:10" x14ac:dyDescent="0.25">
      <c r="A228" s="276">
        <v>1</v>
      </c>
      <c r="B228" s="910">
        <v>2</v>
      </c>
      <c r="C228" s="910"/>
      <c r="D228" s="910"/>
      <c r="E228" s="910">
        <v>3</v>
      </c>
      <c r="F228" s="910"/>
      <c r="G228" s="910">
        <v>4</v>
      </c>
      <c r="H228" s="910"/>
      <c r="I228" s="910">
        <v>5</v>
      </c>
      <c r="J228" s="910"/>
    </row>
    <row r="229" spans="1:10" x14ac:dyDescent="0.25">
      <c r="A229" s="276">
        <v>1</v>
      </c>
      <c r="B229" s="966"/>
      <c r="C229" s="966"/>
      <c r="D229" s="966"/>
      <c r="E229" s="992"/>
      <c r="F229" s="993"/>
      <c r="G229" s="910">
        <v>1</v>
      </c>
      <c r="H229" s="910"/>
      <c r="I229" s="915"/>
      <c r="J229" s="916"/>
    </row>
    <row r="230" spans="1:10" x14ac:dyDescent="0.25">
      <c r="A230" s="276"/>
      <c r="B230" s="912"/>
      <c r="C230" s="912"/>
      <c r="D230" s="912"/>
      <c r="E230" s="992"/>
      <c r="F230" s="993"/>
      <c r="G230" s="910"/>
      <c r="H230" s="910"/>
      <c r="I230" s="915"/>
      <c r="J230" s="916"/>
    </row>
    <row r="231" spans="1:10" x14ac:dyDescent="0.25">
      <c r="A231" s="276"/>
      <c r="B231" s="910"/>
      <c r="C231" s="910"/>
      <c r="D231" s="910"/>
      <c r="E231" s="910" t="s">
        <v>115</v>
      </c>
      <c r="F231" s="910"/>
      <c r="G231" s="910" t="s">
        <v>415</v>
      </c>
      <c r="H231" s="910"/>
      <c r="I231" s="941">
        <f>SUM(I229:J230)</f>
        <v>0</v>
      </c>
      <c r="J231" s="941"/>
    </row>
    <row r="232" spans="1:10" x14ac:dyDescent="0.25">
      <c r="A232" s="284"/>
      <c r="B232" s="285"/>
      <c r="C232" s="285"/>
      <c r="D232" s="285"/>
      <c r="E232" s="285"/>
      <c r="F232" s="285"/>
      <c r="G232" s="285"/>
      <c r="H232" s="285"/>
      <c r="I232" s="285"/>
      <c r="J232" s="285"/>
    </row>
    <row r="233" spans="1:10" x14ac:dyDescent="0.25">
      <c r="A233" s="942" t="s">
        <v>582</v>
      </c>
      <c r="B233" s="943"/>
      <c r="C233" s="943"/>
      <c r="D233" s="943"/>
      <c r="E233" s="943"/>
      <c r="F233" s="943"/>
      <c r="G233" s="943"/>
      <c r="H233" s="943"/>
      <c r="I233" s="943"/>
      <c r="J233" s="943"/>
    </row>
    <row r="234" spans="1:10" x14ac:dyDescent="0.25">
      <c r="A234" s="944" t="s">
        <v>581</v>
      </c>
      <c r="B234" s="944"/>
      <c r="C234" s="944"/>
      <c r="D234" s="944"/>
      <c r="E234" s="944"/>
      <c r="F234" s="944"/>
      <c r="G234" s="944"/>
      <c r="H234" s="944"/>
      <c r="I234" s="944"/>
      <c r="J234" s="944"/>
    </row>
    <row r="235" spans="1:10" x14ac:dyDescent="0.25">
      <c r="A235" s="276" t="s">
        <v>410</v>
      </c>
      <c r="B235" s="910" t="s">
        <v>31</v>
      </c>
      <c r="C235" s="910"/>
      <c r="D235" s="910"/>
      <c r="E235" s="910" t="s">
        <v>583</v>
      </c>
      <c r="F235" s="910"/>
      <c r="G235" s="910" t="s">
        <v>469</v>
      </c>
      <c r="H235" s="910"/>
      <c r="I235" s="910" t="s">
        <v>470</v>
      </c>
      <c r="J235" s="910"/>
    </row>
    <row r="236" spans="1:10" x14ac:dyDescent="0.25">
      <c r="A236" s="276">
        <v>1</v>
      </c>
      <c r="B236" s="910">
        <v>2</v>
      </c>
      <c r="C236" s="910"/>
      <c r="D236" s="910"/>
      <c r="E236" s="910">
        <v>3</v>
      </c>
      <c r="F236" s="910"/>
      <c r="G236" s="910">
        <v>4</v>
      </c>
      <c r="H236" s="910"/>
      <c r="I236" s="910">
        <v>5</v>
      </c>
      <c r="J236" s="910"/>
    </row>
    <row r="237" spans="1:10" x14ac:dyDescent="0.25">
      <c r="A237" s="276">
        <v>1</v>
      </c>
      <c r="B237" s="966"/>
      <c r="C237" s="966"/>
      <c r="D237" s="966"/>
      <c r="E237" s="967"/>
      <c r="F237" s="968"/>
      <c r="G237" s="910"/>
      <c r="H237" s="910"/>
      <c r="I237" s="915"/>
      <c r="J237" s="916"/>
    </row>
    <row r="238" spans="1:10" x14ac:dyDescent="0.25">
      <c r="A238" s="276"/>
      <c r="B238" s="910"/>
      <c r="C238" s="910"/>
      <c r="D238" s="910"/>
      <c r="E238" s="910" t="s">
        <v>115</v>
      </c>
      <c r="F238" s="910"/>
      <c r="G238" s="910" t="s">
        <v>415</v>
      </c>
      <c r="H238" s="910"/>
      <c r="I238" s="941">
        <f>SUM(I237:J237)</f>
        <v>0</v>
      </c>
      <c r="J238" s="941"/>
    </row>
    <row r="239" spans="1:10" x14ac:dyDescent="0.25">
      <c r="A239" s="284"/>
      <c r="B239" s="285"/>
      <c r="C239" s="285"/>
      <c r="D239" s="285"/>
      <c r="E239" s="285"/>
      <c r="F239" s="285"/>
      <c r="G239" s="285"/>
      <c r="H239" s="285"/>
      <c r="I239" s="285"/>
      <c r="J239" s="285"/>
    </row>
    <row r="240" spans="1:10" x14ac:dyDescent="0.25">
      <c r="A240" s="284"/>
      <c r="B240" s="285"/>
      <c r="C240" s="285"/>
      <c r="D240" s="285"/>
      <c r="E240" s="285"/>
      <c r="F240" s="285"/>
      <c r="G240" s="285"/>
      <c r="H240" s="285"/>
      <c r="I240" s="285"/>
      <c r="J240" s="285"/>
    </row>
    <row r="241" spans="1:10" x14ac:dyDescent="0.25">
      <c r="A241" s="284"/>
      <c r="B241" s="285"/>
      <c r="C241" s="285"/>
      <c r="D241" s="285"/>
      <c r="E241" s="285"/>
      <c r="F241" s="285"/>
      <c r="G241" s="285"/>
      <c r="H241" s="285"/>
      <c r="I241" s="285"/>
      <c r="J241" s="285"/>
    </row>
    <row r="242" spans="1:10" x14ac:dyDescent="0.25">
      <c r="A242" s="284"/>
      <c r="B242" s="285"/>
      <c r="C242" s="285"/>
      <c r="D242" s="285"/>
      <c r="E242" s="285"/>
      <c r="F242" s="285"/>
      <c r="G242" s="285"/>
      <c r="H242" s="285"/>
      <c r="I242" s="285"/>
      <c r="J242" s="285"/>
    </row>
    <row r="243" spans="1:10" x14ac:dyDescent="0.25">
      <c r="A243" s="965" t="s">
        <v>503</v>
      </c>
      <c r="B243" s="965"/>
      <c r="C243" s="965"/>
      <c r="D243" s="965"/>
      <c r="E243" s="965"/>
      <c r="F243" s="965"/>
      <c r="G243" s="965"/>
      <c r="H243" s="965"/>
      <c r="I243" s="965"/>
      <c r="J243" s="134"/>
    </row>
    <row r="244" spans="1:10" x14ac:dyDescent="0.25">
      <c r="A244" s="956" t="s">
        <v>493</v>
      </c>
      <c r="B244" s="956"/>
      <c r="C244" s="956"/>
      <c r="D244" s="956"/>
      <c r="E244" s="956"/>
      <c r="F244" s="956"/>
      <c r="G244" s="956"/>
      <c r="H244" s="956"/>
      <c r="I244" s="956"/>
      <c r="J244" s="134"/>
    </row>
    <row r="245" spans="1:10" x14ac:dyDescent="0.25">
      <c r="A245" s="944" t="s">
        <v>504</v>
      </c>
      <c r="B245" s="944"/>
      <c r="C245" s="944"/>
      <c r="D245" s="944"/>
      <c r="E245" s="944"/>
      <c r="F245" s="944"/>
      <c r="G245" s="944"/>
      <c r="H245" s="944"/>
      <c r="I245" s="944"/>
      <c r="J245" s="944"/>
    </row>
    <row r="246" spans="1:10" x14ac:dyDescent="0.25">
      <c r="A246" s="281"/>
      <c r="B246" s="281"/>
      <c r="C246" s="281"/>
      <c r="D246" s="281"/>
      <c r="E246" s="281"/>
      <c r="F246" s="281"/>
      <c r="G246" s="281"/>
      <c r="H246" s="281"/>
      <c r="I246" s="280"/>
      <c r="J246" s="280"/>
    </row>
    <row r="247" spans="1:10" x14ac:dyDescent="0.25">
      <c r="A247" s="969" t="s">
        <v>584</v>
      </c>
      <c r="B247" s="969"/>
      <c r="C247" s="969"/>
      <c r="D247" s="969"/>
      <c r="E247" s="969"/>
      <c r="F247" s="969"/>
      <c r="G247" s="969"/>
      <c r="H247" s="969"/>
      <c r="I247" s="969"/>
      <c r="J247" s="134"/>
    </row>
    <row r="248" spans="1:10" x14ac:dyDescent="0.25">
      <c r="A248" s="134"/>
      <c r="B248" s="134"/>
      <c r="C248" s="134"/>
      <c r="D248" s="134"/>
      <c r="E248" s="134"/>
      <c r="F248" s="134"/>
      <c r="G248" s="134"/>
      <c r="H248" s="134"/>
      <c r="I248" s="134"/>
      <c r="J248" s="134"/>
    </row>
    <row r="249" spans="1:10" ht="60" x14ac:dyDescent="0.25">
      <c r="A249" s="276" t="s">
        <v>410</v>
      </c>
      <c r="B249" s="910" t="s">
        <v>31</v>
      </c>
      <c r="C249" s="910"/>
      <c r="D249" s="910"/>
      <c r="E249" s="276" t="s">
        <v>456</v>
      </c>
      <c r="F249" s="276" t="s">
        <v>457</v>
      </c>
      <c r="G249" s="276" t="s">
        <v>458</v>
      </c>
      <c r="H249" s="910" t="s">
        <v>426</v>
      </c>
      <c r="I249" s="910"/>
      <c r="J249" s="910"/>
    </row>
    <row r="250" spans="1:10" x14ac:dyDescent="0.25">
      <c r="A250" s="276">
        <v>1</v>
      </c>
      <c r="B250" s="910">
        <v>2</v>
      </c>
      <c r="C250" s="910"/>
      <c r="D250" s="910"/>
      <c r="E250" s="276">
        <v>3</v>
      </c>
      <c r="F250" s="276">
        <v>4</v>
      </c>
      <c r="G250" s="276">
        <v>5</v>
      </c>
      <c r="H250" s="910">
        <v>6</v>
      </c>
      <c r="I250" s="910"/>
      <c r="J250" s="910"/>
    </row>
    <row r="251" spans="1:10" x14ac:dyDescent="0.25">
      <c r="A251" s="276">
        <v>1</v>
      </c>
      <c r="B251" s="904"/>
      <c r="C251" s="905"/>
      <c r="D251" s="906"/>
      <c r="E251" s="276"/>
      <c r="F251" s="276"/>
      <c r="G251" s="276"/>
      <c r="H251" s="913"/>
      <c r="I251" s="959"/>
      <c r="J251" s="914"/>
    </row>
    <row r="252" spans="1:10" x14ac:dyDescent="0.25">
      <c r="A252" s="276"/>
      <c r="B252" s="910" t="s">
        <v>414</v>
      </c>
      <c r="C252" s="910"/>
      <c r="D252" s="910"/>
      <c r="E252" s="276" t="s">
        <v>415</v>
      </c>
      <c r="F252" s="276" t="s">
        <v>415</v>
      </c>
      <c r="G252" s="276" t="s">
        <v>415</v>
      </c>
      <c r="H252" s="941">
        <f>SUM(H251:J251)</f>
        <v>0</v>
      </c>
      <c r="I252" s="941"/>
      <c r="J252" s="941"/>
    </row>
    <row r="253" spans="1:10" x14ac:dyDescent="0.25">
      <c r="A253" s="281"/>
      <c r="B253" s="281"/>
      <c r="C253" s="281"/>
      <c r="D253" s="281"/>
      <c r="E253" s="281"/>
      <c r="F253" s="281"/>
      <c r="G253" s="281"/>
      <c r="H253" s="280"/>
      <c r="I253" s="280"/>
      <c r="J253" s="280"/>
    </row>
    <row r="254" spans="1:10" x14ac:dyDescent="0.25">
      <c r="A254" s="979" t="s">
        <v>586</v>
      </c>
      <c r="B254" s="979"/>
      <c r="C254" s="979"/>
      <c r="D254" s="979"/>
      <c r="E254" s="979"/>
      <c r="F254" s="979"/>
      <c r="G254" s="979"/>
      <c r="H254" s="979"/>
      <c r="I254" s="979"/>
      <c r="J254" s="280"/>
    </row>
    <row r="255" spans="1:10" x14ac:dyDescent="0.25">
      <c r="A255" s="980"/>
      <c r="B255" s="980"/>
      <c r="C255" s="980"/>
      <c r="D255" s="980"/>
      <c r="E255" s="980"/>
      <c r="F255" s="980"/>
      <c r="G255" s="980"/>
      <c r="H255" s="980"/>
      <c r="I255" s="980"/>
      <c r="J255" s="134"/>
    </row>
    <row r="256" spans="1:10" ht="30" x14ac:dyDescent="0.25">
      <c r="A256" s="276" t="s">
        <v>410</v>
      </c>
      <c r="B256" s="913" t="s">
        <v>2</v>
      </c>
      <c r="C256" s="914"/>
      <c r="D256" s="913" t="s">
        <v>565</v>
      </c>
      <c r="E256" s="914"/>
      <c r="F256" s="913" t="s">
        <v>463</v>
      </c>
      <c r="G256" s="914"/>
      <c r="H256" s="276" t="s">
        <v>464</v>
      </c>
      <c r="I256" s="913" t="s">
        <v>465</v>
      </c>
      <c r="J256" s="914"/>
    </row>
    <row r="257" spans="1:12" x14ac:dyDescent="0.25">
      <c r="A257" s="276">
        <v>1</v>
      </c>
      <c r="B257" s="913">
        <v>2</v>
      </c>
      <c r="C257" s="914"/>
      <c r="D257" s="913">
        <v>3</v>
      </c>
      <c r="E257" s="914"/>
      <c r="F257" s="913">
        <v>4</v>
      </c>
      <c r="G257" s="914"/>
      <c r="H257" s="276">
        <v>5</v>
      </c>
      <c r="I257" s="913">
        <v>6</v>
      </c>
      <c r="J257" s="914"/>
    </row>
    <row r="258" spans="1:12" ht="26.25" customHeight="1" x14ac:dyDescent="0.25">
      <c r="A258" s="276">
        <v>1</v>
      </c>
      <c r="B258" s="904" t="s">
        <v>587</v>
      </c>
      <c r="C258" s="906"/>
      <c r="D258" s="970">
        <v>247</v>
      </c>
      <c r="E258" s="971"/>
      <c r="F258" s="937"/>
      <c r="G258" s="952"/>
      <c r="H258" s="276"/>
      <c r="I258" s="907"/>
      <c r="J258" s="909"/>
    </row>
    <row r="259" spans="1:12" ht="18" customHeight="1" x14ac:dyDescent="0.25">
      <c r="A259" s="276">
        <v>2</v>
      </c>
      <c r="B259" s="904" t="s">
        <v>588</v>
      </c>
      <c r="C259" s="906"/>
      <c r="D259" s="970">
        <v>247</v>
      </c>
      <c r="E259" s="971"/>
      <c r="F259" s="937"/>
      <c r="G259" s="952"/>
      <c r="H259" s="276"/>
      <c r="I259" s="907"/>
      <c r="J259" s="909"/>
    </row>
    <row r="260" spans="1:12" ht="21.75" customHeight="1" x14ac:dyDescent="0.25">
      <c r="A260" s="276">
        <v>3</v>
      </c>
      <c r="B260" s="904" t="s">
        <v>589</v>
      </c>
      <c r="C260" s="906"/>
      <c r="D260" s="913">
        <v>244</v>
      </c>
      <c r="E260" s="914"/>
      <c r="F260" s="913"/>
      <c r="G260" s="914"/>
      <c r="H260" s="276"/>
      <c r="I260" s="907"/>
      <c r="J260" s="909"/>
    </row>
    <row r="261" spans="1:12" ht="21.75" customHeight="1" x14ac:dyDescent="0.25">
      <c r="A261" s="276">
        <v>4</v>
      </c>
      <c r="B261" s="904" t="s">
        <v>590</v>
      </c>
      <c r="C261" s="906"/>
      <c r="D261" s="913">
        <v>247</v>
      </c>
      <c r="E261" s="914"/>
      <c r="F261" s="913"/>
      <c r="G261" s="914"/>
      <c r="H261" s="276"/>
      <c r="I261" s="907"/>
      <c r="J261" s="909"/>
    </row>
    <row r="262" spans="1:12" x14ac:dyDescent="0.25">
      <c r="A262" s="276"/>
      <c r="B262" s="910" t="s">
        <v>414</v>
      </c>
      <c r="C262" s="910"/>
      <c r="D262" s="910" t="s">
        <v>415</v>
      </c>
      <c r="E262" s="910"/>
      <c r="F262" s="913" t="s">
        <v>415</v>
      </c>
      <c r="G262" s="914"/>
      <c r="H262" s="276" t="s">
        <v>415</v>
      </c>
      <c r="I262" s="941">
        <f>SUM(I258:J261)</f>
        <v>0</v>
      </c>
      <c r="J262" s="941"/>
      <c r="L262" s="193"/>
    </row>
    <row r="263" spans="1:12" x14ac:dyDescent="0.25">
      <c r="A263" s="134"/>
      <c r="B263" s="134"/>
      <c r="C263" s="134"/>
      <c r="D263" s="134"/>
      <c r="E263" s="134"/>
      <c r="F263" s="134"/>
      <c r="G263" s="134"/>
      <c r="H263" s="134"/>
      <c r="I263" s="134"/>
      <c r="J263" s="134"/>
    </row>
    <row r="264" spans="1:12" x14ac:dyDescent="0.25">
      <c r="A264" s="975" t="s">
        <v>507</v>
      </c>
      <c r="B264" s="976"/>
      <c r="C264" s="976"/>
      <c r="D264" s="976"/>
      <c r="E264" s="976"/>
      <c r="F264" s="976"/>
      <c r="G264" s="976"/>
      <c r="H264" s="976"/>
      <c r="I264" s="976"/>
      <c r="J264" s="976"/>
    </row>
    <row r="265" spans="1:12" x14ac:dyDescent="0.25">
      <c r="A265" s="279" t="s">
        <v>467</v>
      </c>
      <c r="B265" s="279"/>
      <c r="C265" s="279"/>
      <c r="D265" s="279"/>
      <c r="E265" s="279"/>
      <c r="F265" s="279"/>
      <c r="G265" s="279"/>
      <c r="H265" s="279"/>
      <c r="I265" s="279"/>
      <c r="J265" s="134"/>
    </row>
    <row r="266" spans="1:12" x14ac:dyDescent="0.25">
      <c r="A266" s="276" t="s">
        <v>410</v>
      </c>
      <c r="B266" s="910" t="s">
        <v>31</v>
      </c>
      <c r="C266" s="910"/>
      <c r="D266" s="910"/>
      <c r="E266" s="910" t="s">
        <v>468</v>
      </c>
      <c r="F266" s="910"/>
      <c r="G266" s="910" t="s">
        <v>469</v>
      </c>
      <c r="H266" s="910"/>
      <c r="I266" s="910" t="s">
        <v>470</v>
      </c>
      <c r="J266" s="910"/>
    </row>
    <row r="267" spans="1:12" x14ac:dyDescent="0.25">
      <c r="A267" s="276">
        <v>1</v>
      </c>
      <c r="B267" s="910">
        <v>2</v>
      </c>
      <c r="C267" s="910"/>
      <c r="D267" s="910"/>
      <c r="E267" s="910">
        <v>3</v>
      </c>
      <c r="F267" s="910"/>
      <c r="G267" s="910">
        <v>4</v>
      </c>
      <c r="H267" s="910"/>
      <c r="I267" s="910">
        <v>5</v>
      </c>
      <c r="J267" s="910"/>
    </row>
    <row r="268" spans="1:12" x14ac:dyDescent="0.25">
      <c r="A268" s="276">
        <v>1</v>
      </c>
      <c r="B268" s="919"/>
      <c r="C268" s="920"/>
      <c r="D268" s="921"/>
      <c r="E268" s="999"/>
      <c r="F268" s="1044"/>
      <c r="G268" s="953"/>
      <c r="H268" s="954"/>
      <c r="I268" s="945"/>
      <c r="J268" s="946"/>
    </row>
    <row r="269" spans="1:12" x14ac:dyDescent="0.25">
      <c r="A269" s="276"/>
      <c r="B269" s="910" t="s">
        <v>414</v>
      </c>
      <c r="C269" s="910"/>
      <c r="D269" s="910"/>
      <c r="E269" s="910" t="s">
        <v>115</v>
      </c>
      <c r="F269" s="910"/>
      <c r="G269" s="910" t="s">
        <v>415</v>
      </c>
      <c r="H269" s="910"/>
      <c r="I269" s="941">
        <f>SUM(I268:J268)</f>
        <v>0</v>
      </c>
      <c r="J269" s="941"/>
    </row>
    <row r="270" spans="1:12" x14ac:dyDescent="0.25">
      <c r="A270" s="281"/>
      <c r="B270" s="281"/>
      <c r="C270" s="281"/>
      <c r="D270" s="281"/>
      <c r="E270" s="281"/>
      <c r="F270" s="281"/>
      <c r="G270" s="281"/>
      <c r="H270" s="281"/>
      <c r="I270" s="280"/>
      <c r="J270" s="280"/>
    </row>
    <row r="271" spans="1:12" x14ac:dyDescent="0.25">
      <c r="A271" s="942" t="s">
        <v>591</v>
      </c>
      <c r="B271" s="942"/>
      <c r="C271" s="942"/>
      <c r="D271" s="942"/>
      <c r="E271" s="942"/>
      <c r="F271" s="942"/>
      <c r="G271" s="942"/>
      <c r="H271" s="942"/>
      <c r="I271" s="942"/>
      <c r="J271" s="134"/>
    </row>
    <row r="272" spans="1:12" x14ac:dyDescent="0.25">
      <c r="A272" s="956"/>
      <c r="B272" s="956"/>
      <c r="C272" s="956"/>
      <c r="D272" s="956"/>
      <c r="E272" s="956"/>
      <c r="F272" s="956"/>
      <c r="G272" s="956"/>
      <c r="H272" s="956"/>
      <c r="I272" s="956"/>
      <c r="J272" s="134"/>
    </row>
    <row r="273" spans="1:12" x14ac:dyDescent="0.25">
      <c r="A273" s="276" t="s">
        <v>410</v>
      </c>
      <c r="B273" s="910" t="s">
        <v>31</v>
      </c>
      <c r="C273" s="910"/>
      <c r="D273" s="910"/>
      <c r="E273" s="910"/>
      <c r="F273" s="910"/>
      <c r="G273" s="910" t="s">
        <v>64</v>
      </c>
      <c r="H273" s="910"/>
      <c r="I273" s="910" t="s">
        <v>471</v>
      </c>
      <c r="J273" s="910"/>
    </row>
    <row r="274" spans="1:12" x14ac:dyDescent="0.25">
      <c r="A274" s="276">
        <v>1</v>
      </c>
      <c r="B274" s="910">
        <v>2</v>
      </c>
      <c r="C274" s="910"/>
      <c r="D274" s="910"/>
      <c r="E274" s="910"/>
      <c r="F274" s="910"/>
      <c r="G274" s="910">
        <v>3</v>
      </c>
      <c r="H274" s="910"/>
      <c r="I274" s="910">
        <v>4</v>
      </c>
      <c r="J274" s="910"/>
    </row>
    <row r="275" spans="1:12" x14ac:dyDescent="0.25">
      <c r="A275" s="276">
        <v>1</v>
      </c>
      <c r="B275" s="904"/>
      <c r="C275" s="905"/>
      <c r="D275" s="905"/>
      <c r="E275" s="905"/>
      <c r="F275" s="906"/>
      <c r="G275" s="913"/>
      <c r="H275" s="938"/>
      <c r="I275" s="937"/>
      <c r="J275" s="938"/>
    </row>
    <row r="276" spans="1:12" x14ac:dyDescent="0.25">
      <c r="A276" s="276"/>
      <c r="B276" s="910" t="s">
        <v>414</v>
      </c>
      <c r="C276" s="910"/>
      <c r="D276" s="910"/>
      <c r="E276" s="910"/>
      <c r="F276" s="910"/>
      <c r="G276" s="910" t="s">
        <v>415</v>
      </c>
      <c r="H276" s="910"/>
      <c r="I276" s="941">
        <f>SUM(I275:J275)</f>
        <v>0</v>
      </c>
      <c r="J276" s="941"/>
      <c r="L276" s="193"/>
    </row>
    <row r="277" spans="1:12" x14ac:dyDescent="0.25">
      <c r="A277" s="281"/>
      <c r="B277" s="281"/>
      <c r="C277" s="281"/>
      <c r="D277" s="281"/>
      <c r="E277" s="281"/>
      <c r="F277" s="281"/>
      <c r="G277" s="281"/>
      <c r="H277" s="281"/>
      <c r="I277" s="280"/>
      <c r="J277" s="280"/>
    </row>
    <row r="278" spans="1:12" x14ac:dyDescent="0.25">
      <c r="A278" s="281"/>
      <c r="B278" s="281"/>
      <c r="C278" s="281"/>
      <c r="D278" s="281"/>
      <c r="E278" s="281"/>
      <c r="F278" s="281"/>
      <c r="G278" s="281"/>
      <c r="H278" s="281"/>
      <c r="I278" s="280"/>
      <c r="J278" s="280"/>
    </row>
    <row r="279" spans="1:12" x14ac:dyDescent="0.25">
      <c r="A279" s="979" t="s">
        <v>517</v>
      </c>
      <c r="B279" s="995"/>
      <c r="C279" s="995"/>
      <c r="D279" s="995"/>
      <c r="E279" s="995"/>
      <c r="F279" s="995"/>
      <c r="G279" s="995"/>
      <c r="H279" s="995"/>
      <c r="I279" s="995"/>
      <c r="J279" s="995"/>
    </row>
    <row r="280" spans="1:12" x14ac:dyDescent="0.25">
      <c r="A280" s="996" t="s">
        <v>518</v>
      </c>
      <c r="B280" s="996"/>
      <c r="C280" s="996"/>
      <c r="D280" s="996"/>
      <c r="E280" s="996"/>
      <c r="F280" s="996"/>
      <c r="G280" s="996"/>
      <c r="H280" s="996"/>
      <c r="I280" s="996"/>
      <c r="J280" s="134"/>
    </row>
    <row r="281" spans="1:12" ht="30" x14ac:dyDescent="0.25">
      <c r="A281" s="276" t="s">
        <v>410</v>
      </c>
      <c r="B281" s="913" t="s">
        <v>31</v>
      </c>
      <c r="C281" s="959"/>
      <c r="D281" s="959"/>
      <c r="E281" s="914"/>
      <c r="F281" s="276" t="s">
        <v>474</v>
      </c>
      <c r="G281" s="913" t="s">
        <v>475</v>
      </c>
      <c r="H281" s="914"/>
      <c r="I281" s="913" t="s">
        <v>476</v>
      </c>
      <c r="J281" s="914"/>
    </row>
    <row r="282" spans="1:12" x14ac:dyDescent="0.25">
      <c r="A282" s="276"/>
      <c r="B282" s="913">
        <v>1</v>
      </c>
      <c r="C282" s="959"/>
      <c r="D282" s="959"/>
      <c r="E282" s="914"/>
      <c r="F282" s="276">
        <v>2</v>
      </c>
      <c r="G282" s="913">
        <v>3</v>
      </c>
      <c r="H282" s="914"/>
      <c r="I282" s="913">
        <v>4</v>
      </c>
      <c r="J282" s="914"/>
    </row>
    <row r="283" spans="1:12" x14ac:dyDescent="0.25">
      <c r="A283" s="276"/>
      <c r="B283" s="986" t="s">
        <v>477</v>
      </c>
      <c r="C283" s="987"/>
      <c r="D283" s="987"/>
      <c r="E283" s="987"/>
      <c r="F283" s="988"/>
      <c r="G283" s="988"/>
      <c r="H283" s="938"/>
      <c r="I283" s="989">
        <v>0</v>
      </c>
      <c r="J283" s="990"/>
    </row>
    <row r="284" spans="1:12" x14ac:dyDescent="0.25">
      <c r="A284" s="276">
        <f>A283+1</f>
        <v>1</v>
      </c>
      <c r="B284" s="904"/>
      <c r="C284" s="905"/>
      <c r="D284" s="905"/>
      <c r="E284" s="906"/>
      <c r="F284" s="276"/>
      <c r="G284" s="937"/>
      <c r="H284" s="952"/>
      <c r="I284" s="907"/>
      <c r="J284" s="909"/>
    </row>
    <row r="285" spans="1:12" x14ac:dyDescent="0.25">
      <c r="A285" s="276"/>
      <c r="B285" s="986" t="s">
        <v>479</v>
      </c>
      <c r="C285" s="987"/>
      <c r="D285" s="987"/>
      <c r="E285" s="987"/>
      <c r="F285" s="988"/>
      <c r="G285" s="988"/>
      <c r="H285" s="938"/>
      <c r="I285" s="989">
        <f>I286</f>
        <v>0</v>
      </c>
      <c r="J285" s="990"/>
    </row>
    <row r="286" spans="1:12" x14ac:dyDescent="0.25">
      <c r="A286" s="276">
        <v>1</v>
      </c>
      <c r="B286" s="966"/>
      <c r="C286" s="966"/>
      <c r="D286" s="966"/>
      <c r="E286" s="966"/>
      <c r="F286" s="276"/>
      <c r="G286" s="941"/>
      <c r="H286" s="941"/>
      <c r="I286" s="907"/>
      <c r="J286" s="909"/>
    </row>
    <row r="287" spans="1:12" x14ac:dyDescent="0.25">
      <c r="A287" s="276"/>
      <c r="B287" s="986" t="s">
        <v>414</v>
      </c>
      <c r="C287" s="987"/>
      <c r="D287" s="987"/>
      <c r="E287" s="991"/>
      <c r="F287" s="276"/>
      <c r="G287" s="913" t="s">
        <v>415</v>
      </c>
      <c r="H287" s="914"/>
      <c r="I287" s="989">
        <f>I283+I285</f>
        <v>0</v>
      </c>
      <c r="J287" s="990"/>
    </row>
    <row r="288" spans="1:12" x14ac:dyDescent="0.25">
      <c r="A288" s="281"/>
      <c r="B288" s="983"/>
      <c r="C288" s="983"/>
      <c r="D288" s="983"/>
      <c r="E288" s="983"/>
      <c r="F288" s="281"/>
      <c r="G288" s="984"/>
      <c r="H288" s="984"/>
      <c r="I288" s="984"/>
      <c r="J288" s="984"/>
    </row>
    <row r="289" spans="1:10" x14ac:dyDescent="0.25">
      <c r="A289" s="281"/>
      <c r="B289" s="985"/>
      <c r="C289" s="985"/>
      <c r="D289" s="985"/>
      <c r="E289" s="985"/>
      <c r="F289" s="281"/>
      <c r="G289" s="985"/>
      <c r="H289" s="985"/>
      <c r="I289" s="984"/>
      <c r="J289" s="985"/>
    </row>
    <row r="290" spans="1:10" x14ac:dyDescent="0.25">
      <c r="A290" s="134"/>
      <c r="B290" s="134"/>
      <c r="C290" s="134"/>
      <c r="D290" s="134"/>
      <c r="E290" s="134"/>
      <c r="F290" s="134"/>
      <c r="G290" s="134"/>
      <c r="H290" s="134"/>
      <c r="I290" s="134"/>
      <c r="J290" s="134"/>
    </row>
    <row r="291" spans="1:10" x14ac:dyDescent="0.25">
      <c r="A291" s="134"/>
      <c r="B291" s="134"/>
      <c r="C291" s="134"/>
      <c r="D291" s="134"/>
      <c r="E291" s="134"/>
      <c r="F291" s="134"/>
      <c r="G291" s="134"/>
      <c r="H291" s="134"/>
      <c r="I291" s="134"/>
      <c r="J291" s="134"/>
    </row>
    <row r="292" spans="1:10" x14ac:dyDescent="0.25">
      <c r="A292" s="134"/>
      <c r="B292" s="134"/>
      <c r="C292" s="134"/>
      <c r="D292" s="134"/>
      <c r="E292" s="134"/>
      <c r="F292" s="134"/>
      <c r="G292" s="134"/>
      <c r="H292" s="134"/>
      <c r="I292" s="134"/>
      <c r="J292" s="134"/>
    </row>
    <row r="293" spans="1:10" x14ac:dyDescent="0.25">
      <c r="A293" s="281"/>
      <c r="B293" s="281"/>
      <c r="C293" s="281"/>
      <c r="D293" s="281"/>
      <c r="E293" s="183"/>
      <c r="F293" s="281"/>
      <c r="G293" s="281"/>
      <c r="H293" s="281"/>
      <c r="I293" s="280"/>
      <c r="J293" s="280"/>
    </row>
    <row r="294" spans="1:10" x14ac:dyDescent="0.25">
      <c r="A294" s="134"/>
      <c r="B294" s="134"/>
      <c r="C294" s="134"/>
      <c r="D294" s="134"/>
      <c r="E294" s="134"/>
      <c r="F294" s="134"/>
      <c r="G294" s="134"/>
      <c r="H294" s="134"/>
      <c r="I294" s="134"/>
      <c r="J294" s="134"/>
    </row>
    <row r="295" spans="1:10" x14ac:dyDescent="0.25">
      <c r="A295" s="134"/>
      <c r="B295" s="981"/>
      <c r="C295" s="982"/>
      <c r="D295" s="982"/>
      <c r="E295" s="982"/>
      <c r="F295" s="982"/>
      <c r="G295" s="982"/>
      <c r="H295" s="982"/>
      <c r="I295" s="982"/>
      <c r="J295" s="134"/>
    </row>
  </sheetData>
  <mergeCells count="533">
    <mergeCell ref="A1:J1"/>
    <mergeCell ref="A2:J2"/>
    <mergeCell ref="A3:J3"/>
    <mergeCell ref="A5:J5"/>
    <mergeCell ref="A6:J6"/>
    <mergeCell ref="A8:J8"/>
    <mergeCell ref="A9:J9"/>
    <mergeCell ref="A10:J10"/>
    <mergeCell ref="A11:A13"/>
    <mergeCell ref="B11:B13"/>
    <mergeCell ref="C11:C13"/>
    <mergeCell ref="D11:G11"/>
    <mergeCell ref="H11:H13"/>
    <mergeCell ref="I11:I13"/>
    <mergeCell ref="J11:J13"/>
    <mergeCell ref="D12:D13"/>
    <mergeCell ref="E12:G12"/>
    <mergeCell ref="A17:B17"/>
    <mergeCell ref="A18:J18"/>
    <mergeCell ref="A20:J20"/>
    <mergeCell ref="A21:A23"/>
    <mergeCell ref="B21:B23"/>
    <mergeCell ref="C21:C23"/>
    <mergeCell ref="D21:G21"/>
    <mergeCell ref="H21:H23"/>
    <mergeCell ref="I21:I23"/>
    <mergeCell ref="I30:I32"/>
    <mergeCell ref="J30:J32"/>
    <mergeCell ref="D31:D32"/>
    <mergeCell ref="E31:G31"/>
    <mergeCell ref="A35:B35"/>
    <mergeCell ref="A37:J37"/>
    <mergeCell ref="J21:J23"/>
    <mergeCell ref="D22:D23"/>
    <mergeCell ref="E22:G22"/>
    <mergeCell ref="A27:B27"/>
    <mergeCell ref="A29:J29"/>
    <mergeCell ref="A30:A32"/>
    <mergeCell ref="B30:B32"/>
    <mergeCell ref="C30:C32"/>
    <mergeCell ref="D30:G30"/>
    <mergeCell ref="H30:H32"/>
    <mergeCell ref="B43:E43"/>
    <mergeCell ref="H43:I43"/>
    <mergeCell ref="A45:J45"/>
    <mergeCell ref="A46:J46"/>
    <mergeCell ref="A48:J48"/>
    <mergeCell ref="A49:J49"/>
    <mergeCell ref="A39:J39"/>
    <mergeCell ref="B40:E40"/>
    <mergeCell ref="H40:I40"/>
    <mergeCell ref="B41:E41"/>
    <mergeCell ref="H41:I41"/>
    <mergeCell ref="B42:E42"/>
    <mergeCell ref="H42:I42"/>
    <mergeCell ref="A54:A56"/>
    <mergeCell ref="B54:E54"/>
    <mergeCell ref="B55:E55"/>
    <mergeCell ref="F55:G55"/>
    <mergeCell ref="H55:J55"/>
    <mergeCell ref="B56:E56"/>
    <mergeCell ref="F56:G56"/>
    <mergeCell ref="A50:J50"/>
    <mergeCell ref="B51:E51"/>
    <mergeCell ref="F51:G51"/>
    <mergeCell ref="H51:J51"/>
    <mergeCell ref="B52:E52"/>
    <mergeCell ref="F52:G52"/>
    <mergeCell ref="H52:J52"/>
    <mergeCell ref="H56:J56"/>
    <mergeCell ref="B57:E57"/>
    <mergeCell ref="B58:E58"/>
    <mergeCell ref="B59:E59"/>
    <mergeCell ref="F59:G59"/>
    <mergeCell ref="H59:J59"/>
    <mergeCell ref="B53:E53"/>
    <mergeCell ref="F53:G53"/>
    <mergeCell ref="H53:J53"/>
    <mergeCell ref="B63:E63"/>
    <mergeCell ref="B64:E64"/>
    <mergeCell ref="F64:G64"/>
    <mergeCell ref="H64:J64"/>
    <mergeCell ref="B65:E65"/>
    <mergeCell ref="F65:G65"/>
    <mergeCell ref="H65:J65"/>
    <mergeCell ref="A60:A62"/>
    <mergeCell ref="B60:E60"/>
    <mergeCell ref="B61:E61"/>
    <mergeCell ref="F61:G61"/>
    <mergeCell ref="H61:J61"/>
    <mergeCell ref="B62:E62"/>
    <mergeCell ref="F62:G62"/>
    <mergeCell ref="H62:J62"/>
    <mergeCell ref="B70:E70"/>
    <mergeCell ref="F70:G70"/>
    <mergeCell ref="H70:J70"/>
    <mergeCell ref="B71:E71"/>
    <mergeCell ref="F71:G71"/>
    <mergeCell ref="H71:J71"/>
    <mergeCell ref="B66:E66"/>
    <mergeCell ref="B67:E67"/>
    <mergeCell ref="B68:E68"/>
    <mergeCell ref="F68:G68"/>
    <mergeCell ref="H68:J68"/>
    <mergeCell ref="B69:E69"/>
    <mergeCell ref="F69:G69"/>
    <mergeCell ref="H69:J69"/>
    <mergeCell ref="B77:E77"/>
    <mergeCell ref="F77:G77"/>
    <mergeCell ref="H77:J77"/>
    <mergeCell ref="A78:A79"/>
    <mergeCell ref="B78:E78"/>
    <mergeCell ref="B79:E79"/>
    <mergeCell ref="F79:G79"/>
    <mergeCell ref="H79:J79"/>
    <mergeCell ref="A73:J73"/>
    <mergeCell ref="A74:J74"/>
    <mergeCell ref="B75:E75"/>
    <mergeCell ref="F75:G75"/>
    <mergeCell ref="H75:J75"/>
    <mergeCell ref="B76:E76"/>
    <mergeCell ref="F76:G76"/>
    <mergeCell ref="H76:J76"/>
    <mergeCell ref="B80:E80"/>
    <mergeCell ref="B81:E81"/>
    <mergeCell ref="B82:E82"/>
    <mergeCell ref="F82:G82"/>
    <mergeCell ref="H82:J82"/>
    <mergeCell ref="A83:A84"/>
    <mergeCell ref="B83:E83"/>
    <mergeCell ref="B84:E84"/>
    <mergeCell ref="F84:G84"/>
    <mergeCell ref="H84:J84"/>
    <mergeCell ref="B89:E89"/>
    <mergeCell ref="F89:G89"/>
    <mergeCell ref="H89:J89"/>
    <mergeCell ref="B90:E90"/>
    <mergeCell ref="F90:G90"/>
    <mergeCell ref="H90:J90"/>
    <mergeCell ref="B85:E85"/>
    <mergeCell ref="B86:E86"/>
    <mergeCell ref="F86:G86"/>
    <mergeCell ref="H86:J86"/>
    <mergeCell ref="B87:E87"/>
    <mergeCell ref="B88:E88"/>
    <mergeCell ref="B95:E95"/>
    <mergeCell ref="F95:G95"/>
    <mergeCell ref="H95:J95"/>
    <mergeCell ref="A96:A97"/>
    <mergeCell ref="B96:E96"/>
    <mergeCell ref="B97:E97"/>
    <mergeCell ref="F97:G97"/>
    <mergeCell ref="H97:J97"/>
    <mergeCell ref="A91:J91"/>
    <mergeCell ref="A92:J92"/>
    <mergeCell ref="B93:E93"/>
    <mergeCell ref="F93:G93"/>
    <mergeCell ref="H93:J93"/>
    <mergeCell ref="B94:E94"/>
    <mergeCell ref="F94:G94"/>
    <mergeCell ref="H94:J94"/>
    <mergeCell ref="B98:E98"/>
    <mergeCell ref="B99:E99"/>
    <mergeCell ref="B100:E100"/>
    <mergeCell ref="F100:G100"/>
    <mergeCell ref="H100:J100"/>
    <mergeCell ref="A101:A102"/>
    <mergeCell ref="B101:E101"/>
    <mergeCell ref="B102:E102"/>
    <mergeCell ref="F102:G102"/>
    <mergeCell ref="H102:J102"/>
    <mergeCell ref="B107:E107"/>
    <mergeCell ref="F107:G107"/>
    <mergeCell ref="H107:J107"/>
    <mergeCell ref="B108:E108"/>
    <mergeCell ref="I108:J108"/>
    <mergeCell ref="B109:E109"/>
    <mergeCell ref="F109:G109"/>
    <mergeCell ref="H109:J109"/>
    <mergeCell ref="B103:E103"/>
    <mergeCell ref="B104:E104"/>
    <mergeCell ref="F104:G104"/>
    <mergeCell ref="H104:J104"/>
    <mergeCell ref="B105:E105"/>
    <mergeCell ref="B106:E106"/>
    <mergeCell ref="B120:D120"/>
    <mergeCell ref="G120:J120"/>
    <mergeCell ref="B122:D122"/>
    <mergeCell ref="G122:J122"/>
    <mergeCell ref="B123:D123"/>
    <mergeCell ref="G123:J123"/>
    <mergeCell ref="A113:J113"/>
    <mergeCell ref="B115:J115"/>
    <mergeCell ref="A116:I116"/>
    <mergeCell ref="A117:J117"/>
    <mergeCell ref="B119:D119"/>
    <mergeCell ref="G119:J119"/>
    <mergeCell ref="B121:D121"/>
    <mergeCell ref="G121:J121"/>
    <mergeCell ref="B131:D131"/>
    <mergeCell ref="G131:J131"/>
    <mergeCell ref="B132:D132"/>
    <mergeCell ref="G132:J132"/>
    <mergeCell ref="B135:J135"/>
    <mergeCell ref="A136:I136"/>
    <mergeCell ref="A126:I126"/>
    <mergeCell ref="A127:J127"/>
    <mergeCell ref="B129:D129"/>
    <mergeCell ref="G129:J129"/>
    <mergeCell ref="B130:D130"/>
    <mergeCell ref="G130:J130"/>
    <mergeCell ref="B142:D142"/>
    <mergeCell ref="G142:J142"/>
    <mergeCell ref="A144:I144"/>
    <mergeCell ref="A145:I145"/>
    <mergeCell ref="A146:J146"/>
    <mergeCell ref="A147:I147"/>
    <mergeCell ref="A137:J137"/>
    <mergeCell ref="B139:D139"/>
    <mergeCell ref="G139:J139"/>
    <mergeCell ref="B140:D140"/>
    <mergeCell ref="G140:J140"/>
    <mergeCell ref="B141:D141"/>
    <mergeCell ref="G141:J141"/>
    <mergeCell ref="B152:D152"/>
    <mergeCell ref="H152:J152"/>
    <mergeCell ref="A155:J155"/>
    <mergeCell ref="A156:I156"/>
    <mergeCell ref="B157:C157"/>
    <mergeCell ref="D157:E157"/>
    <mergeCell ref="F157:G157"/>
    <mergeCell ref="I157:J157"/>
    <mergeCell ref="B149:D149"/>
    <mergeCell ref="H149:J149"/>
    <mergeCell ref="B150:D150"/>
    <mergeCell ref="H150:J150"/>
    <mergeCell ref="B151:D151"/>
    <mergeCell ref="H151:J151"/>
    <mergeCell ref="B160:C160"/>
    <mergeCell ref="D160:E160"/>
    <mergeCell ref="F160:G160"/>
    <mergeCell ref="I160:J160"/>
    <mergeCell ref="B161:C161"/>
    <mergeCell ref="D161:E161"/>
    <mergeCell ref="F161:G161"/>
    <mergeCell ref="I161:J161"/>
    <mergeCell ref="B158:C158"/>
    <mergeCell ref="D158:E158"/>
    <mergeCell ref="F158:G158"/>
    <mergeCell ref="I158:J158"/>
    <mergeCell ref="B159:C159"/>
    <mergeCell ref="D159:E159"/>
    <mergeCell ref="F159:G159"/>
    <mergeCell ref="I159:J159"/>
    <mergeCell ref="B164:C164"/>
    <mergeCell ref="D164:E164"/>
    <mergeCell ref="F164:G164"/>
    <mergeCell ref="I164:J164"/>
    <mergeCell ref="B165:C165"/>
    <mergeCell ref="D165:E165"/>
    <mergeCell ref="F165:G165"/>
    <mergeCell ref="I165:J165"/>
    <mergeCell ref="B162:C162"/>
    <mergeCell ref="D162:E162"/>
    <mergeCell ref="F162:G162"/>
    <mergeCell ref="I162:J162"/>
    <mergeCell ref="B163:C163"/>
    <mergeCell ref="D163:E163"/>
    <mergeCell ref="F163:G163"/>
    <mergeCell ref="I163:J163"/>
    <mergeCell ref="A167:J167"/>
    <mergeCell ref="B169:D169"/>
    <mergeCell ref="E169:F169"/>
    <mergeCell ref="G169:H169"/>
    <mergeCell ref="I169:J169"/>
    <mergeCell ref="B170:D170"/>
    <mergeCell ref="E170:F170"/>
    <mergeCell ref="G170:H170"/>
    <mergeCell ref="I170:J170"/>
    <mergeCell ref="B173:D173"/>
    <mergeCell ref="E173:F173"/>
    <mergeCell ref="G173:H173"/>
    <mergeCell ref="I173:J173"/>
    <mergeCell ref="A175:J175"/>
    <mergeCell ref="A176:J176"/>
    <mergeCell ref="B171:D171"/>
    <mergeCell ref="E171:F172"/>
    <mergeCell ref="G171:H171"/>
    <mergeCell ref="I171:J171"/>
    <mergeCell ref="B172:D172"/>
    <mergeCell ref="G172:H172"/>
    <mergeCell ref="I172:J172"/>
    <mergeCell ref="B179:F179"/>
    <mergeCell ref="G179:H179"/>
    <mergeCell ref="I179:J179"/>
    <mergeCell ref="B180:F180"/>
    <mergeCell ref="G180:H180"/>
    <mergeCell ref="I180:J180"/>
    <mergeCell ref="B177:F177"/>
    <mergeCell ref="G177:H177"/>
    <mergeCell ref="I177:J177"/>
    <mergeCell ref="B178:F178"/>
    <mergeCell ref="G178:H178"/>
    <mergeCell ref="I178:J178"/>
    <mergeCell ref="B188:E188"/>
    <mergeCell ref="G188:H188"/>
    <mergeCell ref="I188:J188"/>
    <mergeCell ref="B189:H189"/>
    <mergeCell ref="I189:J189"/>
    <mergeCell ref="B190:E190"/>
    <mergeCell ref="G190:H190"/>
    <mergeCell ref="I190:J190"/>
    <mergeCell ref="B184:J184"/>
    <mergeCell ref="A185:J185"/>
    <mergeCell ref="A186:J186"/>
    <mergeCell ref="B187:E187"/>
    <mergeCell ref="G187:H187"/>
    <mergeCell ref="I187:J187"/>
    <mergeCell ref="B194:E194"/>
    <mergeCell ref="G194:H194"/>
    <mergeCell ref="I194:J194"/>
    <mergeCell ref="A196:I196"/>
    <mergeCell ref="A197:J197"/>
    <mergeCell ref="A198:J198"/>
    <mergeCell ref="B191:E191"/>
    <mergeCell ref="G191:H191"/>
    <mergeCell ref="I191:J191"/>
    <mergeCell ref="B192:H192"/>
    <mergeCell ref="I192:J192"/>
    <mergeCell ref="B193:E193"/>
    <mergeCell ref="G193:H193"/>
    <mergeCell ref="I193:J193"/>
    <mergeCell ref="B202:F202"/>
    <mergeCell ref="G202:H202"/>
    <mergeCell ref="I202:J202"/>
    <mergeCell ref="B203:F203"/>
    <mergeCell ref="G203:H203"/>
    <mergeCell ref="I203:J203"/>
    <mergeCell ref="A199:J199"/>
    <mergeCell ref="B200:F200"/>
    <mergeCell ref="G200:H200"/>
    <mergeCell ref="I200:J200"/>
    <mergeCell ref="B201:F201"/>
    <mergeCell ref="G201:H201"/>
    <mergeCell ref="I201:J201"/>
    <mergeCell ref="B211:F211"/>
    <mergeCell ref="G211:H211"/>
    <mergeCell ref="I211:J211"/>
    <mergeCell ref="A213:J213"/>
    <mergeCell ref="B214:F214"/>
    <mergeCell ref="G214:H214"/>
    <mergeCell ref="I214:J214"/>
    <mergeCell ref="A204:J204"/>
    <mergeCell ref="A205:I205"/>
    <mergeCell ref="B206:F206"/>
    <mergeCell ref="G206:H206"/>
    <mergeCell ref="I206:J206"/>
    <mergeCell ref="B210:F210"/>
    <mergeCell ref="G210:H210"/>
    <mergeCell ref="I210:J210"/>
    <mergeCell ref="B207:F207"/>
    <mergeCell ref="G207:H207"/>
    <mergeCell ref="I207:J207"/>
    <mergeCell ref="B208:F208"/>
    <mergeCell ref="G208:H208"/>
    <mergeCell ref="I208:J208"/>
    <mergeCell ref="B209:F209"/>
    <mergeCell ref="G209:H209"/>
    <mergeCell ref="I209:J209"/>
    <mergeCell ref="B215:F215"/>
    <mergeCell ref="G215:H215"/>
    <mergeCell ref="I215:J215"/>
    <mergeCell ref="A217:J217"/>
    <mergeCell ref="A218:J218"/>
    <mergeCell ref="B219:D219"/>
    <mergeCell ref="E219:F219"/>
    <mergeCell ref="G219:H219"/>
    <mergeCell ref="I219:J219"/>
    <mergeCell ref="I222:J222"/>
    <mergeCell ref="B223:D223"/>
    <mergeCell ref="E223:F223"/>
    <mergeCell ref="G223:H223"/>
    <mergeCell ref="I223:J223"/>
    <mergeCell ref="A225:J225"/>
    <mergeCell ref="B220:D220"/>
    <mergeCell ref="E220:F220"/>
    <mergeCell ref="G220:H220"/>
    <mergeCell ref="I220:J220"/>
    <mergeCell ref="B221:D221"/>
    <mergeCell ref="E221:F222"/>
    <mergeCell ref="G221:H221"/>
    <mergeCell ref="I221:J221"/>
    <mergeCell ref="B222:D222"/>
    <mergeCell ref="G222:H222"/>
    <mergeCell ref="A226:J226"/>
    <mergeCell ref="B227:D227"/>
    <mergeCell ref="E227:F227"/>
    <mergeCell ref="G227:H227"/>
    <mergeCell ref="I227:J227"/>
    <mergeCell ref="B228:D228"/>
    <mergeCell ref="E228:F228"/>
    <mergeCell ref="G228:H228"/>
    <mergeCell ref="I228:J228"/>
    <mergeCell ref="B231:D231"/>
    <mergeCell ref="E231:F231"/>
    <mergeCell ref="G231:H231"/>
    <mergeCell ref="I231:J231"/>
    <mergeCell ref="A233:J233"/>
    <mergeCell ref="A234:J234"/>
    <mergeCell ref="B229:D229"/>
    <mergeCell ref="E229:F230"/>
    <mergeCell ref="G229:H229"/>
    <mergeCell ref="I229:J229"/>
    <mergeCell ref="B230:D230"/>
    <mergeCell ref="G230:H230"/>
    <mergeCell ref="I230:J230"/>
    <mergeCell ref="B237:D237"/>
    <mergeCell ref="E237:F237"/>
    <mergeCell ref="G237:H237"/>
    <mergeCell ref="I237:J237"/>
    <mergeCell ref="B238:D238"/>
    <mergeCell ref="E238:F238"/>
    <mergeCell ref="G238:H238"/>
    <mergeCell ref="I238:J238"/>
    <mergeCell ref="B235:D235"/>
    <mergeCell ref="E235:F235"/>
    <mergeCell ref="G235:H235"/>
    <mergeCell ref="I235:J235"/>
    <mergeCell ref="B236:D236"/>
    <mergeCell ref="E236:F236"/>
    <mergeCell ref="G236:H236"/>
    <mergeCell ref="I236:J236"/>
    <mergeCell ref="B250:D250"/>
    <mergeCell ref="H250:J250"/>
    <mergeCell ref="B251:D251"/>
    <mergeCell ref="H251:J251"/>
    <mergeCell ref="B252:D252"/>
    <mergeCell ref="H252:J252"/>
    <mergeCell ref="A243:I243"/>
    <mergeCell ref="A244:I244"/>
    <mergeCell ref="A245:J245"/>
    <mergeCell ref="A247:I247"/>
    <mergeCell ref="B249:D249"/>
    <mergeCell ref="H249:J249"/>
    <mergeCell ref="B257:C257"/>
    <mergeCell ref="D257:E257"/>
    <mergeCell ref="F257:G257"/>
    <mergeCell ref="I257:J257"/>
    <mergeCell ref="B258:C258"/>
    <mergeCell ref="D258:E258"/>
    <mergeCell ref="F258:G258"/>
    <mergeCell ref="I258:J258"/>
    <mergeCell ref="A254:I254"/>
    <mergeCell ref="A255:I255"/>
    <mergeCell ref="B256:C256"/>
    <mergeCell ref="D256:E256"/>
    <mergeCell ref="F256:G256"/>
    <mergeCell ref="I256:J256"/>
    <mergeCell ref="B261:C261"/>
    <mergeCell ref="D261:E261"/>
    <mergeCell ref="F261:G261"/>
    <mergeCell ref="I261:J261"/>
    <mergeCell ref="B262:C262"/>
    <mergeCell ref="D262:E262"/>
    <mergeCell ref="F262:G262"/>
    <mergeCell ref="I262:J262"/>
    <mergeCell ref="B259:C259"/>
    <mergeCell ref="D259:E259"/>
    <mergeCell ref="F259:G259"/>
    <mergeCell ref="I259:J259"/>
    <mergeCell ref="B260:C260"/>
    <mergeCell ref="D260:E260"/>
    <mergeCell ref="F260:G260"/>
    <mergeCell ref="I260:J260"/>
    <mergeCell ref="B268:D268"/>
    <mergeCell ref="E268:F268"/>
    <mergeCell ref="G268:H268"/>
    <mergeCell ref="I268:J268"/>
    <mergeCell ref="B269:D269"/>
    <mergeCell ref="E269:F269"/>
    <mergeCell ref="G269:H269"/>
    <mergeCell ref="I269:J269"/>
    <mergeCell ref="A264:J264"/>
    <mergeCell ref="B266:D266"/>
    <mergeCell ref="E266:F266"/>
    <mergeCell ref="G266:H266"/>
    <mergeCell ref="I266:J266"/>
    <mergeCell ref="B267:D267"/>
    <mergeCell ref="E267:F267"/>
    <mergeCell ref="G267:H267"/>
    <mergeCell ref="I267:J267"/>
    <mergeCell ref="B275:F275"/>
    <mergeCell ref="G275:H275"/>
    <mergeCell ref="I275:J275"/>
    <mergeCell ref="B276:F276"/>
    <mergeCell ref="G276:H276"/>
    <mergeCell ref="I276:J276"/>
    <mergeCell ref="A271:I271"/>
    <mergeCell ref="A272:I272"/>
    <mergeCell ref="B273:F273"/>
    <mergeCell ref="G273:H273"/>
    <mergeCell ref="I273:J273"/>
    <mergeCell ref="B274:F274"/>
    <mergeCell ref="G274:H274"/>
    <mergeCell ref="I274:J274"/>
    <mergeCell ref="B283:H283"/>
    <mergeCell ref="I283:J283"/>
    <mergeCell ref="B284:E284"/>
    <mergeCell ref="G284:H284"/>
    <mergeCell ref="I284:J284"/>
    <mergeCell ref="B285:H285"/>
    <mergeCell ref="I285:J285"/>
    <mergeCell ref="A279:J279"/>
    <mergeCell ref="A280:I280"/>
    <mergeCell ref="B281:E281"/>
    <mergeCell ref="G281:H281"/>
    <mergeCell ref="I281:J281"/>
    <mergeCell ref="B282:E282"/>
    <mergeCell ref="G282:H282"/>
    <mergeCell ref="I282:J282"/>
    <mergeCell ref="B295:I295"/>
    <mergeCell ref="B288:E288"/>
    <mergeCell ref="G288:H288"/>
    <mergeCell ref="I288:J288"/>
    <mergeCell ref="B289:E289"/>
    <mergeCell ref="G289:H289"/>
    <mergeCell ref="I289:J289"/>
    <mergeCell ref="B286:E286"/>
    <mergeCell ref="G286:H286"/>
    <mergeCell ref="I286:J286"/>
    <mergeCell ref="B287:E287"/>
    <mergeCell ref="G287:H287"/>
    <mergeCell ref="I287:J287"/>
  </mergeCells>
  <hyperlinks>
    <hyperlink ref="B66" r:id="rId1" location="P1250" display="\\buh1\Обменный пункт документами\Галина Васильевна\3\Desktop\пхд.doc - P1250" xr:uid="{00000000-0004-0000-0F00-000000000000}"/>
    <hyperlink ref="B67" r:id="rId2" location="P1250" display="\\buh1\Обменный пункт документами\Галина Васильевна\3\Desktop\пхд.doc - P1250" xr:uid="{00000000-0004-0000-0F00-000001000000}"/>
    <hyperlink ref="B87" r:id="rId3" location="P1250" display="\\buh1\Обменный пункт документами\Галина Васильевна\3\Desktop\пхд.doc - P1250" xr:uid="{00000000-0004-0000-0F00-000002000000}"/>
    <hyperlink ref="B88" r:id="rId4" location="P1250" display="\\buh1\Обменный пункт документами\Галина Васильевна\3\Desktop\пхд.doc - P1250" xr:uid="{00000000-0004-0000-0F00-000003000000}"/>
    <hyperlink ref="B105" r:id="rId5" location="P1250" display="\\buh1\Обменный пункт документами\Галина Васильевна\3\Desktop\пхд.doc - P1250" xr:uid="{00000000-0004-0000-0F00-000004000000}"/>
    <hyperlink ref="B106" r:id="rId6" location="P1250" display="\\buh1\Обменный пункт документами\Галина Васильевна\3\Desktop\пхд.doc - P1250" xr:uid="{00000000-0004-0000-0F00-000005000000}"/>
  </hyperlinks>
  <pageMargins left="0.70866141732283472" right="0.70866141732283472" top="0.74803149606299213" bottom="0.74803149606299213" header="0.31496062992125984" footer="0.31496062992125984"/>
  <pageSetup paperSize="9" scale="70"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00000"/>
    <pageSetUpPr fitToPage="1"/>
  </sheetPr>
  <dimension ref="A2:FP125"/>
  <sheetViews>
    <sheetView view="pageBreakPreview" zoomScale="130" zoomScaleNormal="130" zoomScaleSheetLayoutView="130" workbookViewId="0">
      <selection activeCell="DF65" sqref="DF65:DR65"/>
    </sheetView>
  </sheetViews>
  <sheetFormatPr defaultColWidth="0.85546875" defaultRowHeight="11.25" x14ac:dyDescent="0.2"/>
  <cols>
    <col min="1" max="18" width="0.85546875" style="219"/>
    <col min="19" max="19" width="0.85546875" style="219" customWidth="1"/>
    <col min="20" max="59" width="0.85546875" style="219"/>
    <col min="60" max="60" width="0.7109375" style="219" customWidth="1"/>
    <col min="61" max="61" width="2" style="219" customWidth="1"/>
    <col min="62" max="65" width="0.85546875" style="219"/>
    <col min="66" max="66" width="0.85546875" style="219" customWidth="1"/>
    <col min="67" max="69" width="0.85546875" style="219"/>
    <col min="70" max="70" width="0.85546875" style="219" customWidth="1"/>
    <col min="71" max="81" width="0.85546875" style="219"/>
    <col min="82" max="83" width="0.85546875" style="219" customWidth="1"/>
    <col min="84" max="93" width="0.85546875" style="219"/>
    <col min="94" max="94" width="0.5703125" style="219" customWidth="1"/>
    <col min="95" max="95" width="0.5703125" style="219" hidden="1" customWidth="1"/>
    <col min="96" max="96" width="0.85546875" style="219" hidden="1" customWidth="1"/>
    <col min="97" max="108" width="0.85546875" style="219"/>
    <col min="109" max="109" width="3.140625" style="219" customWidth="1"/>
    <col min="110" max="115" width="0.85546875" style="219"/>
    <col min="116" max="116" width="4.42578125" style="219" customWidth="1"/>
    <col min="117" max="118" width="0.85546875" style="219" hidden="1" customWidth="1"/>
    <col min="119" max="121" width="0.85546875" style="219"/>
    <col min="122" max="122" width="0.85546875" style="219" customWidth="1"/>
    <col min="123" max="162" width="0.85546875" style="219"/>
    <col min="163" max="163" width="0.5703125" style="110" customWidth="1"/>
    <col min="164" max="164" width="0.85546875" style="219"/>
    <col min="165" max="165" width="15.5703125" style="219" customWidth="1"/>
    <col min="166" max="167" width="0.85546875" style="219"/>
    <col min="168" max="168" width="12.42578125" style="219" bestFit="1" customWidth="1"/>
    <col min="169" max="169" width="0.85546875" style="219"/>
    <col min="170" max="170" width="10" style="219" bestFit="1" customWidth="1"/>
    <col min="171" max="171" width="0.85546875" style="219"/>
    <col min="172" max="172" width="9.28515625" style="219" bestFit="1" customWidth="1"/>
    <col min="173" max="274" width="0.85546875" style="219"/>
    <col min="275" max="275" width="0.85546875" style="219" customWidth="1"/>
    <col min="276" max="315" width="0.85546875" style="219"/>
    <col min="316" max="316" width="0.7109375" style="219" customWidth="1"/>
    <col min="317" max="317" width="2" style="219" customWidth="1"/>
    <col min="318" max="321" width="0.85546875" style="219"/>
    <col min="322" max="322" width="0.85546875" style="219" customWidth="1"/>
    <col min="323" max="325" width="0.85546875" style="219"/>
    <col min="326" max="326" width="0.85546875" style="219" customWidth="1"/>
    <col min="327" max="337" width="0.85546875" style="219"/>
    <col min="338" max="339" width="0.85546875" style="219" customWidth="1"/>
    <col min="340" max="420" width="0.85546875" style="219"/>
    <col min="421" max="421" width="40.28515625" style="219" customWidth="1"/>
    <col min="422" max="530" width="0.85546875" style="219"/>
    <col min="531" max="531" width="0.85546875" style="219" customWidth="1"/>
    <col min="532" max="571" width="0.85546875" style="219"/>
    <col min="572" max="572" width="0.7109375" style="219" customWidth="1"/>
    <col min="573" max="573" width="2" style="219" customWidth="1"/>
    <col min="574" max="577" width="0.85546875" style="219"/>
    <col min="578" max="578" width="0.85546875" style="219" customWidth="1"/>
    <col min="579" max="581" width="0.85546875" style="219"/>
    <col min="582" max="582" width="0.85546875" style="219" customWidth="1"/>
    <col min="583" max="593" width="0.85546875" style="219"/>
    <col min="594" max="595" width="0.85546875" style="219" customWidth="1"/>
    <col min="596" max="676" width="0.85546875" style="219"/>
    <col min="677" max="677" width="40.28515625" style="219" customWidth="1"/>
    <col min="678" max="786" width="0.85546875" style="219"/>
    <col min="787" max="787" width="0.85546875" style="219" customWidth="1"/>
    <col min="788" max="827" width="0.85546875" style="219"/>
    <col min="828" max="828" width="0.7109375" style="219" customWidth="1"/>
    <col min="829" max="829" width="2" style="219" customWidth="1"/>
    <col min="830" max="833" width="0.85546875" style="219"/>
    <col min="834" max="834" width="0.85546875" style="219" customWidth="1"/>
    <col min="835" max="837" width="0.85546875" style="219"/>
    <col min="838" max="838" width="0.85546875" style="219" customWidth="1"/>
    <col min="839" max="849" width="0.85546875" style="219"/>
    <col min="850" max="851" width="0.85546875" style="219" customWidth="1"/>
    <col min="852" max="932" width="0.85546875" style="219"/>
    <col min="933" max="933" width="40.28515625" style="219" customWidth="1"/>
    <col min="934" max="1042" width="0.85546875" style="219"/>
    <col min="1043" max="1043" width="0.85546875" style="219" customWidth="1"/>
    <col min="1044" max="1083" width="0.85546875" style="219"/>
    <col min="1084" max="1084" width="0.7109375" style="219" customWidth="1"/>
    <col min="1085" max="1085" width="2" style="219" customWidth="1"/>
    <col min="1086" max="1089" width="0.85546875" style="219"/>
    <col min="1090" max="1090" width="0.85546875" style="219" customWidth="1"/>
    <col min="1091" max="1093" width="0.85546875" style="219"/>
    <col min="1094" max="1094" width="0.85546875" style="219" customWidth="1"/>
    <col min="1095" max="1105" width="0.85546875" style="219"/>
    <col min="1106" max="1107" width="0.85546875" style="219" customWidth="1"/>
    <col min="1108" max="1188" width="0.85546875" style="219"/>
    <col min="1189" max="1189" width="40.28515625" style="219" customWidth="1"/>
    <col min="1190" max="1298" width="0.85546875" style="219"/>
    <col min="1299" max="1299" width="0.85546875" style="219" customWidth="1"/>
    <col min="1300" max="1339" width="0.85546875" style="219"/>
    <col min="1340" max="1340" width="0.7109375" style="219" customWidth="1"/>
    <col min="1341" max="1341" width="2" style="219" customWidth="1"/>
    <col min="1342" max="1345" width="0.85546875" style="219"/>
    <col min="1346" max="1346" width="0.85546875" style="219" customWidth="1"/>
    <col min="1347" max="1349" width="0.85546875" style="219"/>
    <col min="1350" max="1350" width="0.85546875" style="219" customWidth="1"/>
    <col min="1351" max="1361" width="0.85546875" style="219"/>
    <col min="1362" max="1363" width="0.85546875" style="219" customWidth="1"/>
    <col min="1364" max="1444" width="0.85546875" style="219"/>
    <col min="1445" max="1445" width="40.28515625" style="219" customWidth="1"/>
    <col min="1446" max="1554" width="0.85546875" style="219"/>
    <col min="1555" max="1555" width="0.85546875" style="219" customWidth="1"/>
    <col min="1556" max="1595" width="0.85546875" style="219"/>
    <col min="1596" max="1596" width="0.7109375" style="219" customWidth="1"/>
    <col min="1597" max="1597" width="2" style="219" customWidth="1"/>
    <col min="1598" max="1601" width="0.85546875" style="219"/>
    <col min="1602" max="1602" width="0.85546875" style="219" customWidth="1"/>
    <col min="1603" max="1605" width="0.85546875" style="219"/>
    <col min="1606" max="1606" width="0.85546875" style="219" customWidth="1"/>
    <col min="1607" max="1617" width="0.85546875" style="219"/>
    <col min="1618" max="1619" width="0.85546875" style="219" customWidth="1"/>
    <col min="1620" max="1700" width="0.85546875" style="219"/>
    <col min="1701" max="1701" width="40.28515625" style="219" customWidth="1"/>
    <col min="1702" max="1810" width="0.85546875" style="219"/>
    <col min="1811" max="1811" width="0.85546875" style="219" customWidth="1"/>
    <col min="1812" max="1851" width="0.85546875" style="219"/>
    <col min="1852" max="1852" width="0.7109375" style="219" customWidth="1"/>
    <col min="1853" max="1853" width="2" style="219" customWidth="1"/>
    <col min="1854" max="1857" width="0.85546875" style="219"/>
    <col min="1858" max="1858" width="0.85546875" style="219" customWidth="1"/>
    <col min="1859" max="1861" width="0.85546875" style="219"/>
    <col min="1862" max="1862" width="0.85546875" style="219" customWidth="1"/>
    <col min="1863" max="1873" width="0.85546875" style="219"/>
    <col min="1874" max="1875" width="0.85546875" style="219" customWidth="1"/>
    <col min="1876" max="1956" width="0.85546875" style="219"/>
    <col min="1957" max="1957" width="40.28515625" style="219" customWidth="1"/>
    <col min="1958" max="2066" width="0.85546875" style="219"/>
    <col min="2067" max="2067" width="0.85546875" style="219" customWidth="1"/>
    <col min="2068" max="2107" width="0.85546875" style="219"/>
    <col min="2108" max="2108" width="0.7109375" style="219" customWidth="1"/>
    <col min="2109" max="2109" width="2" style="219" customWidth="1"/>
    <col min="2110" max="2113" width="0.85546875" style="219"/>
    <col min="2114" max="2114" width="0.85546875" style="219" customWidth="1"/>
    <col min="2115" max="2117" width="0.85546875" style="219"/>
    <col min="2118" max="2118" width="0.85546875" style="219" customWidth="1"/>
    <col min="2119" max="2129" width="0.85546875" style="219"/>
    <col min="2130" max="2131" width="0.85546875" style="219" customWidth="1"/>
    <col min="2132" max="2212" width="0.85546875" style="219"/>
    <col min="2213" max="2213" width="40.28515625" style="219" customWidth="1"/>
    <col min="2214" max="2322" width="0.85546875" style="219"/>
    <col min="2323" max="2323" width="0.85546875" style="219" customWidth="1"/>
    <col min="2324" max="2363" width="0.85546875" style="219"/>
    <col min="2364" max="2364" width="0.7109375" style="219" customWidth="1"/>
    <col min="2365" max="2365" width="2" style="219" customWidth="1"/>
    <col min="2366" max="2369" width="0.85546875" style="219"/>
    <col min="2370" max="2370" width="0.85546875" style="219" customWidth="1"/>
    <col min="2371" max="2373" width="0.85546875" style="219"/>
    <col min="2374" max="2374" width="0.85546875" style="219" customWidth="1"/>
    <col min="2375" max="2385" width="0.85546875" style="219"/>
    <col min="2386" max="2387" width="0.85546875" style="219" customWidth="1"/>
    <col min="2388" max="2468" width="0.85546875" style="219"/>
    <col min="2469" max="2469" width="40.28515625" style="219" customWidth="1"/>
    <col min="2470" max="2578" width="0.85546875" style="219"/>
    <col min="2579" max="2579" width="0.85546875" style="219" customWidth="1"/>
    <col min="2580" max="2619" width="0.85546875" style="219"/>
    <col min="2620" max="2620" width="0.7109375" style="219" customWidth="1"/>
    <col min="2621" max="2621" width="2" style="219" customWidth="1"/>
    <col min="2622" max="2625" width="0.85546875" style="219"/>
    <col min="2626" max="2626" width="0.85546875" style="219" customWidth="1"/>
    <col min="2627" max="2629" width="0.85546875" style="219"/>
    <col min="2630" max="2630" width="0.85546875" style="219" customWidth="1"/>
    <col min="2631" max="2641" width="0.85546875" style="219"/>
    <col min="2642" max="2643" width="0.85546875" style="219" customWidth="1"/>
    <col min="2644" max="2724" width="0.85546875" style="219"/>
    <col min="2725" max="2725" width="40.28515625" style="219" customWidth="1"/>
    <col min="2726" max="2834" width="0.85546875" style="219"/>
    <col min="2835" max="2835" width="0.85546875" style="219" customWidth="1"/>
    <col min="2836" max="2875" width="0.85546875" style="219"/>
    <col min="2876" max="2876" width="0.7109375" style="219" customWidth="1"/>
    <col min="2877" max="2877" width="2" style="219" customWidth="1"/>
    <col min="2878" max="2881" width="0.85546875" style="219"/>
    <col min="2882" max="2882" width="0.85546875" style="219" customWidth="1"/>
    <col min="2883" max="2885" width="0.85546875" style="219"/>
    <col min="2886" max="2886" width="0.85546875" style="219" customWidth="1"/>
    <col min="2887" max="2897" width="0.85546875" style="219"/>
    <col min="2898" max="2899" width="0.85546875" style="219" customWidth="1"/>
    <col min="2900" max="2980" width="0.85546875" style="219"/>
    <col min="2981" max="2981" width="40.28515625" style="219" customWidth="1"/>
    <col min="2982" max="3090" width="0.85546875" style="219"/>
    <col min="3091" max="3091" width="0.85546875" style="219" customWidth="1"/>
    <col min="3092" max="3131" width="0.85546875" style="219"/>
    <col min="3132" max="3132" width="0.7109375" style="219" customWidth="1"/>
    <col min="3133" max="3133" width="2" style="219" customWidth="1"/>
    <col min="3134" max="3137" width="0.85546875" style="219"/>
    <col min="3138" max="3138" width="0.85546875" style="219" customWidth="1"/>
    <col min="3139" max="3141" width="0.85546875" style="219"/>
    <col min="3142" max="3142" width="0.85546875" style="219" customWidth="1"/>
    <col min="3143" max="3153" width="0.85546875" style="219"/>
    <col min="3154" max="3155" width="0.85546875" style="219" customWidth="1"/>
    <col min="3156" max="3236" width="0.85546875" style="219"/>
    <col min="3237" max="3237" width="40.28515625" style="219" customWidth="1"/>
    <col min="3238" max="3346" width="0.85546875" style="219"/>
    <col min="3347" max="3347" width="0.85546875" style="219" customWidth="1"/>
    <col min="3348" max="3387" width="0.85546875" style="219"/>
    <col min="3388" max="3388" width="0.7109375" style="219" customWidth="1"/>
    <col min="3389" max="3389" width="2" style="219" customWidth="1"/>
    <col min="3390" max="3393" width="0.85546875" style="219"/>
    <col min="3394" max="3394" width="0.85546875" style="219" customWidth="1"/>
    <col min="3395" max="3397" width="0.85546875" style="219"/>
    <col min="3398" max="3398" width="0.85546875" style="219" customWidth="1"/>
    <col min="3399" max="3409" width="0.85546875" style="219"/>
    <col min="3410" max="3411" width="0.85546875" style="219" customWidth="1"/>
    <col min="3412" max="3492" width="0.85546875" style="219"/>
    <col min="3493" max="3493" width="40.28515625" style="219" customWidth="1"/>
    <col min="3494" max="3602" width="0.85546875" style="219"/>
    <col min="3603" max="3603" width="0.85546875" style="219" customWidth="1"/>
    <col min="3604" max="3643" width="0.85546875" style="219"/>
    <col min="3644" max="3644" width="0.7109375" style="219" customWidth="1"/>
    <col min="3645" max="3645" width="2" style="219" customWidth="1"/>
    <col min="3646" max="3649" width="0.85546875" style="219"/>
    <col min="3650" max="3650" width="0.85546875" style="219" customWidth="1"/>
    <col min="3651" max="3653" width="0.85546875" style="219"/>
    <col min="3654" max="3654" width="0.85546875" style="219" customWidth="1"/>
    <col min="3655" max="3665" width="0.85546875" style="219"/>
    <col min="3666" max="3667" width="0.85546875" style="219" customWidth="1"/>
    <col min="3668" max="3748" width="0.85546875" style="219"/>
    <col min="3749" max="3749" width="40.28515625" style="219" customWidth="1"/>
    <col min="3750" max="3858" width="0.85546875" style="219"/>
    <col min="3859" max="3859" width="0.85546875" style="219" customWidth="1"/>
    <col min="3860" max="3899" width="0.85546875" style="219"/>
    <col min="3900" max="3900" width="0.7109375" style="219" customWidth="1"/>
    <col min="3901" max="3901" width="2" style="219" customWidth="1"/>
    <col min="3902" max="3905" width="0.85546875" style="219"/>
    <col min="3906" max="3906" width="0.85546875" style="219" customWidth="1"/>
    <col min="3907" max="3909" width="0.85546875" style="219"/>
    <col min="3910" max="3910" width="0.85546875" style="219" customWidth="1"/>
    <col min="3911" max="3921" width="0.85546875" style="219"/>
    <col min="3922" max="3923" width="0.85546875" style="219" customWidth="1"/>
    <col min="3924" max="4004" width="0.85546875" style="219"/>
    <col min="4005" max="4005" width="40.28515625" style="219" customWidth="1"/>
    <col min="4006" max="4114" width="0.85546875" style="219"/>
    <col min="4115" max="4115" width="0.85546875" style="219" customWidth="1"/>
    <col min="4116" max="4155" width="0.85546875" style="219"/>
    <col min="4156" max="4156" width="0.7109375" style="219" customWidth="1"/>
    <col min="4157" max="4157" width="2" style="219" customWidth="1"/>
    <col min="4158" max="4161" width="0.85546875" style="219"/>
    <col min="4162" max="4162" width="0.85546875" style="219" customWidth="1"/>
    <col min="4163" max="4165" width="0.85546875" style="219"/>
    <col min="4166" max="4166" width="0.85546875" style="219" customWidth="1"/>
    <col min="4167" max="4177" width="0.85546875" style="219"/>
    <col min="4178" max="4179" width="0.85546875" style="219" customWidth="1"/>
    <col min="4180" max="4260" width="0.85546875" style="219"/>
    <col min="4261" max="4261" width="40.28515625" style="219" customWidth="1"/>
    <col min="4262" max="4370" width="0.85546875" style="219"/>
    <col min="4371" max="4371" width="0.85546875" style="219" customWidth="1"/>
    <col min="4372" max="4411" width="0.85546875" style="219"/>
    <col min="4412" max="4412" width="0.7109375" style="219" customWidth="1"/>
    <col min="4413" max="4413" width="2" style="219" customWidth="1"/>
    <col min="4414" max="4417" width="0.85546875" style="219"/>
    <col min="4418" max="4418" width="0.85546875" style="219" customWidth="1"/>
    <col min="4419" max="4421" width="0.85546875" style="219"/>
    <col min="4422" max="4422" width="0.85546875" style="219" customWidth="1"/>
    <col min="4423" max="4433" width="0.85546875" style="219"/>
    <col min="4434" max="4435" width="0.85546875" style="219" customWidth="1"/>
    <col min="4436" max="4516" width="0.85546875" style="219"/>
    <col min="4517" max="4517" width="40.28515625" style="219" customWidth="1"/>
    <col min="4518" max="4626" width="0.85546875" style="219"/>
    <col min="4627" max="4627" width="0.85546875" style="219" customWidth="1"/>
    <col min="4628" max="4667" width="0.85546875" style="219"/>
    <col min="4668" max="4668" width="0.7109375" style="219" customWidth="1"/>
    <col min="4669" max="4669" width="2" style="219" customWidth="1"/>
    <col min="4670" max="4673" width="0.85546875" style="219"/>
    <col min="4674" max="4674" width="0.85546875" style="219" customWidth="1"/>
    <col min="4675" max="4677" width="0.85546875" style="219"/>
    <col min="4678" max="4678" width="0.85546875" style="219" customWidth="1"/>
    <col min="4679" max="4689" width="0.85546875" style="219"/>
    <col min="4690" max="4691" width="0.85546875" style="219" customWidth="1"/>
    <col min="4692" max="4772" width="0.85546875" style="219"/>
    <col min="4773" max="4773" width="40.28515625" style="219" customWidth="1"/>
    <col min="4774" max="4882" width="0.85546875" style="219"/>
    <col min="4883" max="4883" width="0.85546875" style="219" customWidth="1"/>
    <col min="4884" max="4923" width="0.85546875" style="219"/>
    <col min="4924" max="4924" width="0.7109375" style="219" customWidth="1"/>
    <col min="4925" max="4925" width="2" style="219" customWidth="1"/>
    <col min="4926" max="4929" width="0.85546875" style="219"/>
    <col min="4930" max="4930" width="0.85546875" style="219" customWidth="1"/>
    <col min="4931" max="4933" width="0.85546875" style="219"/>
    <col min="4934" max="4934" width="0.85546875" style="219" customWidth="1"/>
    <col min="4935" max="4945" width="0.85546875" style="219"/>
    <col min="4946" max="4947" width="0.85546875" style="219" customWidth="1"/>
    <col min="4948" max="5028" width="0.85546875" style="219"/>
    <col min="5029" max="5029" width="40.28515625" style="219" customWidth="1"/>
    <col min="5030" max="5138" width="0.85546875" style="219"/>
    <col min="5139" max="5139" width="0.85546875" style="219" customWidth="1"/>
    <col min="5140" max="5179" width="0.85546875" style="219"/>
    <col min="5180" max="5180" width="0.7109375" style="219" customWidth="1"/>
    <col min="5181" max="5181" width="2" style="219" customWidth="1"/>
    <col min="5182" max="5185" width="0.85546875" style="219"/>
    <col min="5186" max="5186" width="0.85546875" style="219" customWidth="1"/>
    <col min="5187" max="5189" width="0.85546875" style="219"/>
    <col min="5190" max="5190" width="0.85546875" style="219" customWidth="1"/>
    <col min="5191" max="5201" width="0.85546875" style="219"/>
    <col min="5202" max="5203" width="0.85546875" style="219" customWidth="1"/>
    <col min="5204" max="5284" width="0.85546875" style="219"/>
    <col min="5285" max="5285" width="40.28515625" style="219" customWidth="1"/>
    <col min="5286" max="5394" width="0.85546875" style="219"/>
    <col min="5395" max="5395" width="0.85546875" style="219" customWidth="1"/>
    <col min="5396" max="5435" width="0.85546875" style="219"/>
    <col min="5436" max="5436" width="0.7109375" style="219" customWidth="1"/>
    <col min="5437" max="5437" width="2" style="219" customWidth="1"/>
    <col min="5438" max="5441" width="0.85546875" style="219"/>
    <col min="5442" max="5442" width="0.85546875" style="219" customWidth="1"/>
    <col min="5443" max="5445" width="0.85546875" style="219"/>
    <col min="5446" max="5446" width="0.85546875" style="219" customWidth="1"/>
    <col min="5447" max="5457" width="0.85546875" style="219"/>
    <col min="5458" max="5459" width="0.85546875" style="219" customWidth="1"/>
    <col min="5460" max="5540" width="0.85546875" style="219"/>
    <col min="5541" max="5541" width="40.28515625" style="219" customWidth="1"/>
    <col min="5542" max="5650" width="0.85546875" style="219"/>
    <col min="5651" max="5651" width="0.85546875" style="219" customWidth="1"/>
    <col min="5652" max="5691" width="0.85546875" style="219"/>
    <col min="5692" max="5692" width="0.7109375" style="219" customWidth="1"/>
    <col min="5693" max="5693" width="2" style="219" customWidth="1"/>
    <col min="5694" max="5697" width="0.85546875" style="219"/>
    <col min="5698" max="5698" width="0.85546875" style="219" customWidth="1"/>
    <col min="5699" max="5701" width="0.85546875" style="219"/>
    <col min="5702" max="5702" width="0.85546875" style="219" customWidth="1"/>
    <col min="5703" max="5713" width="0.85546875" style="219"/>
    <col min="5714" max="5715" width="0.85546875" style="219" customWidth="1"/>
    <col min="5716" max="5796" width="0.85546875" style="219"/>
    <col min="5797" max="5797" width="40.28515625" style="219" customWidth="1"/>
    <col min="5798" max="5906" width="0.85546875" style="219"/>
    <col min="5907" max="5907" width="0.85546875" style="219" customWidth="1"/>
    <col min="5908" max="5947" width="0.85546875" style="219"/>
    <col min="5948" max="5948" width="0.7109375" style="219" customWidth="1"/>
    <col min="5949" max="5949" width="2" style="219" customWidth="1"/>
    <col min="5950" max="5953" width="0.85546875" style="219"/>
    <col min="5954" max="5954" width="0.85546875" style="219" customWidth="1"/>
    <col min="5955" max="5957" width="0.85546875" style="219"/>
    <col min="5958" max="5958" width="0.85546875" style="219" customWidth="1"/>
    <col min="5959" max="5969" width="0.85546875" style="219"/>
    <col min="5970" max="5971" width="0.85546875" style="219" customWidth="1"/>
    <col min="5972" max="6052" width="0.85546875" style="219"/>
    <col min="6053" max="6053" width="40.28515625" style="219" customWidth="1"/>
    <col min="6054" max="6162" width="0.85546875" style="219"/>
    <col min="6163" max="6163" width="0.85546875" style="219" customWidth="1"/>
    <col min="6164" max="6203" width="0.85546875" style="219"/>
    <col min="6204" max="6204" width="0.7109375" style="219" customWidth="1"/>
    <col min="6205" max="6205" width="2" style="219" customWidth="1"/>
    <col min="6206" max="6209" width="0.85546875" style="219"/>
    <col min="6210" max="6210" width="0.85546875" style="219" customWidth="1"/>
    <col min="6211" max="6213" width="0.85546875" style="219"/>
    <col min="6214" max="6214" width="0.85546875" style="219" customWidth="1"/>
    <col min="6215" max="6225" width="0.85546875" style="219"/>
    <col min="6226" max="6227" width="0.85546875" style="219" customWidth="1"/>
    <col min="6228" max="6308" width="0.85546875" style="219"/>
    <col min="6309" max="6309" width="40.28515625" style="219" customWidth="1"/>
    <col min="6310" max="6418" width="0.85546875" style="219"/>
    <col min="6419" max="6419" width="0.85546875" style="219" customWidth="1"/>
    <col min="6420" max="6459" width="0.85546875" style="219"/>
    <col min="6460" max="6460" width="0.7109375" style="219" customWidth="1"/>
    <col min="6461" max="6461" width="2" style="219" customWidth="1"/>
    <col min="6462" max="6465" width="0.85546875" style="219"/>
    <col min="6466" max="6466" width="0.85546875" style="219" customWidth="1"/>
    <col min="6467" max="6469" width="0.85546875" style="219"/>
    <col min="6470" max="6470" width="0.85546875" style="219" customWidth="1"/>
    <col min="6471" max="6481" width="0.85546875" style="219"/>
    <col min="6482" max="6483" width="0.85546875" style="219" customWidth="1"/>
    <col min="6484" max="6564" width="0.85546875" style="219"/>
    <col min="6565" max="6565" width="40.28515625" style="219" customWidth="1"/>
    <col min="6566" max="6674" width="0.85546875" style="219"/>
    <col min="6675" max="6675" width="0.85546875" style="219" customWidth="1"/>
    <col min="6676" max="6715" width="0.85546875" style="219"/>
    <col min="6716" max="6716" width="0.7109375" style="219" customWidth="1"/>
    <col min="6717" max="6717" width="2" style="219" customWidth="1"/>
    <col min="6718" max="6721" width="0.85546875" style="219"/>
    <col min="6722" max="6722" width="0.85546875" style="219" customWidth="1"/>
    <col min="6723" max="6725" width="0.85546875" style="219"/>
    <col min="6726" max="6726" width="0.85546875" style="219" customWidth="1"/>
    <col min="6727" max="6737" width="0.85546875" style="219"/>
    <col min="6738" max="6739" width="0.85546875" style="219" customWidth="1"/>
    <col min="6740" max="6820" width="0.85546875" style="219"/>
    <col min="6821" max="6821" width="40.28515625" style="219" customWidth="1"/>
    <col min="6822" max="6930" width="0.85546875" style="219"/>
    <col min="6931" max="6931" width="0.85546875" style="219" customWidth="1"/>
    <col min="6932" max="6971" width="0.85546875" style="219"/>
    <col min="6972" max="6972" width="0.7109375" style="219" customWidth="1"/>
    <col min="6973" max="6973" width="2" style="219" customWidth="1"/>
    <col min="6974" max="6977" width="0.85546875" style="219"/>
    <col min="6978" max="6978" width="0.85546875" style="219" customWidth="1"/>
    <col min="6979" max="6981" width="0.85546875" style="219"/>
    <col min="6982" max="6982" width="0.85546875" style="219" customWidth="1"/>
    <col min="6983" max="6993" width="0.85546875" style="219"/>
    <col min="6994" max="6995" width="0.85546875" style="219" customWidth="1"/>
    <col min="6996" max="7076" width="0.85546875" style="219"/>
    <col min="7077" max="7077" width="40.28515625" style="219" customWidth="1"/>
    <col min="7078" max="7186" width="0.85546875" style="219"/>
    <col min="7187" max="7187" width="0.85546875" style="219" customWidth="1"/>
    <col min="7188" max="7227" width="0.85546875" style="219"/>
    <col min="7228" max="7228" width="0.7109375" style="219" customWidth="1"/>
    <col min="7229" max="7229" width="2" style="219" customWidth="1"/>
    <col min="7230" max="7233" width="0.85546875" style="219"/>
    <col min="7234" max="7234" width="0.85546875" style="219" customWidth="1"/>
    <col min="7235" max="7237" width="0.85546875" style="219"/>
    <col min="7238" max="7238" width="0.85546875" style="219" customWidth="1"/>
    <col min="7239" max="7249" width="0.85546875" style="219"/>
    <col min="7250" max="7251" width="0.85546875" style="219" customWidth="1"/>
    <col min="7252" max="7332" width="0.85546875" style="219"/>
    <col min="7333" max="7333" width="40.28515625" style="219" customWidth="1"/>
    <col min="7334" max="7442" width="0.85546875" style="219"/>
    <col min="7443" max="7443" width="0.85546875" style="219" customWidth="1"/>
    <col min="7444" max="7483" width="0.85546875" style="219"/>
    <col min="7484" max="7484" width="0.7109375" style="219" customWidth="1"/>
    <col min="7485" max="7485" width="2" style="219" customWidth="1"/>
    <col min="7486" max="7489" width="0.85546875" style="219"/>
    <col min="7490" max="7490" width="0.85546875" style="219" customWidth="1"/>
    <col min="7491" max="7493" width="0.85546875" style="219"/>
    <col min="7494" max="7494" width="0.85546875" style="219" customWidth="1"/>
    <col min="7495" max="7505" width="0.85546875" style="219"/>
    <col min="7506" max="7507" width="0.85546875" style="219" customWidth="1"/>
    <col min="7508" max="7588" width="0.85546875" style="219"/>
    <col min="7589" max="7589" width="40.28515625" style="219" customWidth="1"/>
    <col min="7590" max="7698" width="0.85546875" style="219"/>
    <col min="7699" max="7699" width="0.85546875" style="219" customWidth="1"/>
    <col min="7700" max="7739" width="0.85546875" style="219"/>
    <col min="7740" max="7740" width="0.7109375" style="219" customWidth="1"/>
    <col min="7741" max="7741" width="2" style="219" customWidth="1"/>
    <col min="7742" max="7745" width="0.85546875" style="219"/>
    <col min="7746" max="7746" width="0.85546875" style="219" customWidth="1"/>
    <col min="7747" max="7749" width="0.85546875" style="219"/>
    <col min="7750" max="7750" width="0.85546875" style="219" customWidth="1"/>
    <col min="7751" max="7761" width="0.85546875" style="219"/>
    <col min="7762" max="7763" width="0.85546875" style="219" customWidth="1"/>
    <col min="7764" max="7844" width="0.85546875" style="219"/>
    <col min="7845" max="7845" width="40.28515625" style="219" customWidth="1"/>
    <col min="7846" max="7954" width="0.85546875" style="219"/>
    <col min="7955" max="7955" width="0.85546875" style="219" customWidth="1"/>
    <col min="7956" max="7995" width="0.85546875" style="219"/>
    <col min="7996" max="7996" width="0.7109375" style="219" customWidth="1"/>
    <col min="7997" max="7997" width="2" style="219" customWidth="1"/>
    <col min="7998" max="8001" width="0.85546875" style="219"/>
    <col min="8002" max="8002" width="0.85546875" style="219" customWidth="1"/>
    <col min="8003" max="8005" width="0.85546875" style="219"/>
    <col min="8006" max="8006" width="0.85546875" style="219" customWidth="1"/>
    <col min="8007" max="8017" width="0.85546875" style="219"/>
    <col min="8018" max="8019" width="0.85546875" style="219" customWidth="1"/>
    <col min="8020" max="8100" width="0.85546875" style="219"/>
    <col min="8101" max="8101" width="40.28515625" style="219" customWidth="1"/>
    <col min="8102" max="8210" width="0.85546875" style="219"/>
    <col min="8211" max="8211" width="0.85546875" style="219" customWidth="1"/>
    <col min="8212" max="8251" width="0.85546875" style="219"/>
    <col min="8252" max="8252" width="0.7109375" style="219" customWidth="1"/>
    <col min="8253" max="8253" width="2" style="219" customWidth="1"/>
    <col min="8254" max="8257" width="0.85546875" style="219"/>
    <col min="8258" max="8258" width="0.85546875" style="219" customWidth="1"/>
    <col min="8259" max="8261" width="0.85546875" style="219"/>
    <col min="8262" max="8262" width="0.85546875" style="219" customWidth="1"/>
    <col min="8263" max="8273" width="0.85546875" style="219"/>
    <col min="8274" max="8275" width="0.85546875" style="219" customWidth="1"/>
    <col min="8276" max="8356" width="0.85546875" style="219"/>
    <col min="8357" max="8357" width="40.28515625" style="219" customWidth="1"/>
    <col min="8358" max="8466" width="0.85546875" style="219"/>
    <col min="8467" max="8467" width="0.85546875" style="219" customWidth="1"/>
    <col min="8468" max="8507" width="0.85546875" style="219"/>
    <col min="8508" max="8508" width="0.7109375" style="219" customWidth="1"/>
    <col min="8509" max="8509" width="2" style="219" customWidth="1"/>
    <col min="8510" max="8513" width="0.85546875" style="219"/>
    <col min="8514" max="8514" width="0.85546875" style="219" customWidth="1"/>
    <col min="8515" max="8517" width="0.85546875" style="219"/>
    <col min="8518" max="8518" width="0.85546875" style="219" customWidth="1"/>
    <col min="8519" max="8529" width="0.85546875" style="219"/>
    <col min="8530" max="8531" width="0.85546875" style="219" customWidth="1"/>
    <col min="8532" max="8612" width="0.85546875" style="219"/>
    <col min="8613" max="8613" width="40.28515625" style="219" customWidth="1"/>
    <col min="8614" max="8722" width="0.85546875" style="219"/>
    <col min="8723" max="8723" width="0.85546875" style="219" customWidth="1"/>
    <col min="8724" max="8763" width="0.85546875" style="219"/>
    <col min="8764" max="8764" width="0.7109375" style="219" customWidth="1"/>
    <col min="8765" max="8765" width="2" style="219" customWidth="1"/>
    <col min="8766" max="8769" width="0.85546875" style="219"/>
    <col min="8770" max="8770" width="0.85546875" style="219" customWidth="1"/>
    <col min="8771" max="8773" width="0.85546875" style="219"/>
    <col min="8774" max="8774" width="0.85546875" style="219" customWidth="1"/>
    <col min="8775" max="8785" width="0.85546875" style="219"/>
    <col min="8786" max="8787" width="0.85546875" style="219" customWidth="1"/>
    <col min="8788" max="8868" width="0.85546875" style="219"/>
    <col min="8869" max="8869" width="40.28515625" style="219" customWidth="1"/>
    <col min="8870" max="8978" width="0.85546875" style="219"/>
    <col min="8979" max="8979" width="0.85546875" style="219" customWidth="1"/>
    <col min="8980" max="9019" width="0.85546875" style="219"/>
    <col min="9020" max="9020" width="0.7109375" style="219" customWidth="1"/>
    <col min="9021" max="9021" width="2" style="219" customWidth="1"/>
    <col min="9022" max="9025" width="0.85546875" style="219"/>
    <col min="9026" max="9026" width="0.85546875" style="219" customWidth="1"/>
    <col min="9027" max="9029" width="0.85546875" style="219"/>
    <col min="9030" max="9030" width="0.85546875" style="219" customWidth="1"/>
    <col min="9031" max="9041" width="0.85546875" style="219"/>
    <col min="9042" max="9043" width="0.85546875" style="219" customWidth="1"/>
    <col min="9044" max="9124" width="0.85546875" style="219"/>
    <col min="9125" max="9125" width="40.28515625" style="219" customWidth="1"/>
    <col min="9126" max="9234" width="0.85546875" style="219"/>
    <col min="9235" max="9235" width="0.85546875" style="219" customWidth="1"/>
    <col min="9236" max="9275" width="0.85546875" style="219"/>
    <col min="9276" max="9276" width="0.7109375" style="219" customWidth="1"/>
    <col min="9277" max="9277" width="2" style="219" customWidth="1"/>
    <col min="9278" max="9281" width="0.85546875" style="219"/>
    <col min="9282" max="9282" width="0.85546875" style="219" customWidth="1"/>
    <col min="9283" max="9285" width="0.85546875" style="219"/>
    <col min="9286" max="9286" width="0.85546875" style="219" customWidth="1"/>
    <col min="9287" max="9297" width="0.85546875" style="219"/>
    <col min="9298" max="9299" width="0.85546875" style="219" customWidth="1"/>
    <col min="9300" max="9380" width="0.85546875" style="219"/>
    <col min="9381" max="9381" width="40.28515625" style="219" customWidth="1"/>
    <col min="9382" max="9490" width="0.85546875" style="219"/>
    <col min="9491" max="9491" width="0.85546875" style="219" customWidth="1"/>
    <col min="9492" max="9531" width="0.85546875" style="219"/>
    <col min="9532" max="9532" width="0.7109375" style="219" customWidth="1"/>
    <col min="9533" max="9533" width="2" style="219" customWidth="1"/>
    <col min="9534" max="9537" width="0.85546875" style="219"/>
    <col min="9538" max="9538" width="0.85546875" style="219" customWidth="1"/>
    <col min="9539" max="9541" width="0.85546875" style="219"/>
    <col min="9542" max="9542" width="0.85546875" style="219" customWidth="1"/>
    <col min="9543" max="9553" width="0.85546875" style="219"/>
    <col min="9554" max="9555" width="0.85546875" style="219" customWidth="1"/>
    <col min="9556" max="9636" width="0.85546875" style="219"/>
    <col min="9637" max="9637" width="40.28515625" style="219" customWidth="1"/>
    <col min="9638" max="9746" width="0.85546875" style="219"/>
    <col min="9747" max="9747" width="0.85546875" style="219" customWidth="1"/>
    <col min="9748" max="9787" width="0.85546875" style="219"/>
    <col min="9788" max="9788" width="0.7109375" style="219" customWidth="1"/>
    <col min="9789" max="9789" width="2" style="219" customWidth="1"/>
    <col min="9790" max="9793" width="0.85546875" style="219"/>
    <col min="9794" max="9794" width="0.85546875" style="219" customWidth="1"/>
    <col min="9795" max="9797" width="0.85546875" style="219"/>
    <col min="9798" max="9798" width="0.85546875" style="219" customWidth="1"/>
    <col min="9799" max="9809" width="0.85546875" style="219"/>
    <col min="9810" max="9811" width="0.85546875" style="219" customWidth="1"/>
    <col min="9812" max="9892" width="0.85546875" style="219"/>
    <col min="9893" max="9893" width="40.28515625" style="219" customWidth="1"/>
    <col min="9894" max="10002" width="0.85546875" style="219"/>
    <col min="10003" max="10003" width="0.85546875" style="219" customWidth="1"/>
    <col min="10004" max="10043" width="0.85546875" style="219"/>
    <col min="10044" max="10044" width="0.7109375" style="219" customWidth="1"/>
    <col min="10045" max="10045" width="2" style="219" customWidth="1"/>
    <col min="10046" max="10049" width="0.85546875" style="219"/>
    <col min="10050" max="10050" width="0.85546875" style="219" customWidth="1"/>
    <col min="10051" max="10053" width="0.85546875" style="219"/>
    <col min="10054" max="10054" width="0.85546875" style="219" customWidth="1"/>
    <col min="10055" max="10065" width="0.85546875" style="219"/>
    <col min="10066" max="10067" width="0.85546875" style="219" customWidth="1"/>
    <col min="10068" max="10148" width="0.85546875" style="219"/>
    <col min="10149" max="10149" width="40.28515625" style="219" customWidth="1"/>
    <col min="10150" max="10258" width="0.85546875" style="219"/>
    <col min="10259" max="10259" width="0.85546875" style="219" customWidth="1"/>
    <col min="10260" max="10299" width="0.85546875" style="219"/>
    <col min="10300" max="10300" width="0.7109375" style="219" customWidth="1"/>
    <col min="10301" max="10301" width="2" style="219" customWidth="1"/>
    <col min="10302" max="10305" width="0.85546875" style="219"/>
    <col min="10306" max="10306" width="0.85546875" style="219" customWidth="1"/>
    <col min="10307" max="10309" width="0.85546875" style="219"/>
    <col min="10310" max="10310" width="0.85546875" style="219" customWidth="1"/>
    <col min="10311" max="10321" width="0.85546875" style="219"/>
    <col min="10322" max="10323" width="0.85546875" style="219" customWidth="1"/>
    <col min="10324" max="10404" width="0.85546875" style="219"/>
    <col min="10405" max="10405" width="40.28515625" style="219" customWidth="1"/>
    <col min="10406" max="10514" width="0.85546875" style="219"/>
    <col min="10515" max="10515" width="0.85546875" style="219" customWidth="1"/>
    <col min="10516" max="10555" width="0.85546875" style="219"/>
    <col min="10556" max="10556" width="0.7109375" style="219" customWidth="1"/>
    <col min="10557" max="10557" width="2" style="219" customWidth="1"/>
    <col min="10558" max="10561" width="0.85546875" style="219"/>
    <col min="10562" max="10562" width="0.85546875" style="219" customWidth="1"/>
    <col min="10563" max="10565" width="0.85546875" style="219"/>
    <col min="10566" max="10566" width="0.85546875" style="219" customWidth="1"/>
    <col min="10567" max="10577" width="0.85546875" style="219"/>
    <col min="10578" max="10579" width="0.85546875" style="219" customWidth="1"/>
    <col min="10580" max="10660" width="0.85546875" style="219"/>
    <col min="10661" max="10661" width="40.28515625" style="219" customWidth="1"/>
    <col min="10662" max="10770" width="0.85546875" style="219"/>
    <col min="10771" max="10771" width="0.85546875" style="219" customWidth="1"/>
    <col min="10772" max="10811" width="0.85546875" style="219"/>
    <col min="10812" max="10812" width="0.7109375" style="219" customWidth="1"/>
    <col min="10813" max="10813" width="2" style="219" customWidth="1"/>
    <col min="10814" max="10817" width="0.85546875" style="219"/>
    <col min="10818" max="10818" width="0.85546875" style="219" customWidth="1"/>
    <col min="10819" max="10821" width="0.85546875" style="219"/>
    <col min="10822" max="10822" width="0.85546875" style="219" customWidth="1"/>
    <col min="10823" max="10833" width="0.85546875" style="219"/>
    <col min="10834" max="10835" width="0.85546875" style="219" customWidth="1"/>
    <col min="10836" max="10916" width="0.85546875" style="219"/>
    <col min="10917" max="10917" width="40.28515625" style="219" customWidth="1"/>
    <col min="10918" max="11026" width="0.85546875" style="219"/>
    <col min="11027" max="11027" width="0.85546875" style="219" customWidth="1"/>
    <col min="11028" max="11067" width="0.85546875" style="219"/>
    <col min="11068" max="11068" width="0.7109375" style="219" customWidth="1"/>
    <col min="11069" max="11069" width="2" style="219" customWidth="1"/>
    <col min="11070" max="11073" width="0.85546875" style="219"/>
    <col min="11074" max="11074" width="0.85546875" style="219" customWidth="1"/>
    <col min="11075" max="11077" width="0.85546875" style="219"/>
    <col min="11078" max="11078" width="0.85546875" style="219" customWidth="1"/>
    <col min="11079" max="11089" width="0.85546875" style="219"/>
    <col min="11090" max="11091" width="0.85546875" style="219" customWidth="1"/>
    <col min="11092" max="11172" width="0.85546875" style="219"/>
    <col min="11173" max="11173" width="40.28515625" style="219" customWidth="1"/>
    <col min="11174" max="11282" width="0.85546875" style="219"/>
    <col min="11283" max="11283" width="0.85546875" style="219" customWidth="1"/>
    <col min="11284" max="11323" width="0.85546875" style="219"/>
    <col min="11324" max="11324" width="0.7109375" style="219" customWidth="1"/>
    <col min="11325" max="11325" width="2" style="219" customWidth="1"/>
    <col min="11326" max="11329" width="0.85546875" style="219"/>
    <col min="11330" max="11330" width="0.85546875" style="219" customWidth="1"/>
    <col min="11331" max="11333" width="0.85546875" style="219"/>
    <col min="11334" max="11334" width="0.85546875" style="219" customWidth="1"/>
    <col min="11335" max="11345" width="0.85546875" style="219"/>
    <col min="11346" max="11347" width="0.85546875" style="219" customWidth="1"/>
    <col min="11348" max="11428" width="0.85546875" style="219"/>
    <col min="11429" max="11429" width="40.28515625" style="219" customWidth="1"/>
    <col min="11430" max="11538" width="0.85546875" style="219"/>
    <col min="11539" max="11539" width="0.85546875" style="219" customWidth="1"/>
    <col min="11540" max="11579" width="0.85546875" style="219"/>
    <col min="11580" max="11580" width="0.7109375" style="219" customWidth="1"/>
    <col min="11581" max="11581" width="2" style="219" customWidth="1"/>
    <col min="11582" max="11585" width="0.85546875" style="219"/>
    <col min="11586" max="11586" width="0.85546875" style="219" customWidth="1"/>
    <col min="11587" max="11589" width="0.85546875" style="219"/>
    <col min="11590" max="11590" width="0.85546875" style="219" customWidth="1"/>
    <col min="11591" max="11601" width="0.85546875" style="219"/>
    <col min="11602" max="11603" width="0.85546875" style="219" customWidth="1"/>
    <col min="11604" max="11684" width="0.85546875" style="219"/>
    <col min="11685" max="11685" width="40.28515625" style="219" customWidth="1"/>
    <col min="11686" max="11794" width="0.85546875" style="219"/>
    <col min="11795" max="11795" width="0.85546875" style="219" customWidth="1"/>
    <col min="11796" max="11835" width="0.85546875" style="219"/>
    <col min="11836" max="11836" width="0.7109375" style="219" customWidth="1"/>
    <col min="11837" max="11837" width="2" style="219" customWidth="1"/>
    <col min="11838" max="11841" width="0.85546875" style="219"/>
    <col min="11842" max="11842" width="0.85546875" style="219" customWidth="1"/>
    <col min="11843" max="11845" width="0.85546875" style="219"/>
    <col min="11846" max="11846" width="0.85546875" style="219" customWidth="1"/>
    <col min="11847" max="11857" width="0.85546875" style="219"/>
    <col min="11858" max="11859" width="0.85546875" style="219" customWidth="1"/>
    <col min="11860" max="11940" width="0.85546875" style="219"/>
    <col min="11941" max="11941" width="40.28515625" style="219" customWidth="1"/>
    <col min="11942" max="12050" width="0.85546875" style="219"/>
    <col min="12051" max="12051" width="0.85546875" style="219" customWidth="1"/>
    <col min="12052" max="12091" width="0.85546875" style="219"/>
    <col min="12092" max="12092" width="0.7109375" style="219" customWidth="1"/>
    <col min="12093" max="12093" width="2" style="219" customWidth="1"/>
    <col min="12094" max="12097" width="0.85546875" style="219"/>
    <col min="12098" max="12098" width="0.85546875" style="219" customWidth="1"/>
    <col min="12099" max="12101" width="0.85546875" style="219"/>
    <col min="12102" max="12102" width="0.85546875" style="219" customWidth="1"/>
    <col min="12103" max="12113" width="0.85546875" style="219"/>
    <col min="12114" max="12115" width="0.85546875" style="219" customWidth="1"/>
    <col min="12116" max="12196" width="0.85546875" style="219"/>
    <col min="12197" max="12197" width="40.28515625" style="219" customWidth="1"/>
    <col min="12198" max="12306" width="0.85546875" style="219"/>
    <col min="12307" max="12307" width="0.85546875" style="219" customWidth="1"/>
    <col min="12308" max="12347" width="0.85546875" style="219"/>
    <col min="12348" max="12348" width="0.7109375" style="219" customWidth="1"/>
    <col min="12349" max="12349" width="2" style="219" customWidth="1"/>
    <col min="12350" max="12353" width="0.85546875" style="219"/>
    <col min="12354" max="12354" width="0.85546875" style="219" customWidth="1"/>
    <col min="12355" max="12357" width="0.85546875" style="219"/>
    <col min="12358" max="12358" width="0.85546875" style="219" customWidth="1"/>
    <col min="12359" max="12369" width="0.85546875" style="219"/>
    <col min="12370" max="12371" width="0.85546875" style="219" customWidth="1"/>
    <col min="12372" max="12452" width="0.85546875" style="219"/>
    <col min="12453" max="12453" width="40.28515625" style="219" customWidth="1"/>
    <col min="12454" max="12562" width="0.85546875" style="219"/>
    <col min="12563" max="12563" width="0.85546875" style="219" customWidth="1"/>
    <col min="12564" max="12603" width="0.85546875" style="219"/>
    <col min="12604" max="12604" width="0.7109375" style="219" customWidth="1"/>
    <col min="12605" max="12605" width="2" style="219" customWidth="1"/>
    <col min="12606" max="12609" width="0.85546875" style="219"/>
    <col min="12610" max="12610" width="0.85546875" style="219" customWidth="1"/>
    <col min="12611" max="12613" width="0.85546875" style="219"/>
    <col min="12614" max="12614" width="0.85546875" style="219" customWidth="1"/>
    <col min="12615" max="12625" width="0.85546875" style="219"/>
    <col min="12626" max="12627" width="0.85546875" style="219" customWidth="1"/>
    <col min="12628" max="12708" width="0.85546875" style="219"/>
    <col min="12709" max="12709" width="40.28515625" style="219" customWidth="1"/>
    <col min="12710" max="12818" width="0.85546875" style="219"/>
    <col min="12819" max="12819" width="0.85546875" style="219" customWidth="1"/>
    <col min="12820" max="12859" width="0.85546875" style="219"/>
    <col min="12860" max="12860" width="0.7109375" style="219" customWidth="1"/>
    <col min="12861" max="12861" width="2" style="219" customWidth="1"/>
    <col min="12862" max="12865" width="0.85546875" style="219"/>
    <col min="12866" max="12866" width="0.85546875" style="219" customWidth="1"/>
    <col min="12867" max="12869" width="0.85546875" style="219"/>
    <col min="12870" max="12870" width="0.85546875" style="219" customWidth="1"/>
    <col min="12871" max="12881" width="0.85546875" style="219"/>
    <col min="12882" max="12883" width="0.85546875" style="219" customWidth="1"/>
    <col min="12884" max="12964" width="0.85546875" style="219"/>
    <col min="12965" max="12965" width="40.28515625" style="219" customWidth="1"/>
    <col min="12966" max="13074" width="0.85546875" style="219"/>
    <col min="13075" max="13075" width="0.85546875" style="219" customWidth="1"/>
    <col min="13076" max="13115" width="0.85546875" style="219"/>
    <col min="13116" max="13116" width="0.7109375" style="219" customWidth="1"/>
    <col min="13117" max="13117" width="2" style="219" customWidth="1"/>
    <col min="13118" max="13121" width="0.85546875" style="219"/>
    <col min="13122" max="13122" width="0.85546875" style="219" customWidth="1"/>
    <col min="13123" max="13125" width="0.85546875" style="219"/>
    <col min="13126" max="13126" width="0.85546875" style="219" customWidth="1"/>
    <col min="13127" max="13137" width="0.85546875" style="219"/>
    <col min="13138" max="13139" width="0.85546875" style="219" customWidth="1"/>
    <col min="13140" max="13220" width="0.85546875" style="219"/>
    <col min="13221" max="13221" width="40.28515625" style="219" customWidth="1"/>
    <col min="13222" max="13330" width="0.85546875" style="219"/>
    <col min="13331" max="13331" width="0.85546875" style="219" customWidth="1"/>
    <col min="13332" max="13371" width="0.85546875" style="219"/>
    <col min="13372" max="13372" width="0.7109375" style="219" customWidth="1"/>
    <col min="13373" max="13373" width="2" style="219" customWidth="1"/>
    <col min="13374" max="13377" width="0.85546875" style="219"/>
    <col min="13378" max="13378" width="0.85546875" style="219" customWidth="1"/>
    <col min="13379" max="13381" width="0.85546875" style="219"/>
    <col min="13382" max="13382" width="0.85546875" style="219" customWidth="1"/>
    <col min="13383" max="13393" width="0.85546875" style="219"/>
    <col min="13394" max="13395" width="0.85546875" style="219" customWidth="1"/>
    <col min="13396" max="13476" width="0.85546875" style="219"/>
    <col min="13477" max="13477" width="40.28515625" style="219" customWidth="1"/>
    <col min="13478" max="13586" width="0.85546875" style="219"/>
    <col min="13587" max="13587" width="0.85546875" style="219" customWidth="1"/>
    <col min="13588" max="13627" width="0.85546875" style="219"/>
    <col min="13628" max="13628" width="0.7109375" style="219" customWidth="1"/>
    <col min="13629" max="13629" width="2" style="219" customWidth="1"/>
    <col min="13630" max="13633" width="0.85546875" style="219"/>
    <col min="13634" max="13634" width="0.85546875" style="219" customWidth="1"/>
    <col min="13635" max="13637" width="0.85546875" style="219"/>
    <col min="13638" max="13638" width="0.85546875" style="219" customWidth="1"/>
    <col min="13639" max="13649" width="0.85546875" style="219"/>
    <col min="13650" max="13651" width="0.85546875" style="219" customWidth="1"/>
    <col min="13652" max="13732" width="0.85546875" style="219"/>
    <col min="13733" max="13733" width="40.28515625" style="219" customWidth="1"/>
    <col min="13734" max="13842" width="0.85546875" style="219"/>
    <col min="13843" max="13843" width="0.85546875" style="219" customWidth="1"/>
    <col min="13844" max="13883" width="0.85546875" style="219"/>
    <col min="13884" max="13884" width="0.7109375" style="219" customWidth="1"/>
    <col min="13885" max="13885" width="2" style="219" customWidth="1"/>
    <col min="13886" max="13889" width="0.85546875" style="219"/>
    <col min="13890" max="13890" width="0.85546875" style="219" customWidth="1"/>
    <col min="13891" max="13893" width="0.85546875" style="219"/>
    <col min="13894" max="13894" width="0.85546875" style="219" customWidth="1"/>
    <col min="13895" max="13905" width="0.85546875" style="219"/>
    <col min="13906" max="13907" width="0.85546875" style="219" customWidth="1"/>
    <col min="13908" max="13988" width="0.85546875" style="219"/>
    <col min="13989" max="13989" width="40.28515625" style="219" customWidth="1"/>
    <col min="13990" max="14098" width="0.85546875" style="219"/>
    <col min="14099" max="14099" width="0.85546875" style="219" customWidth="1"/>
    <col min="14100" max="14139" width="0.85546875" style="219"/>
    <col min="14140" max="14140" width="0.7109375" style="219" customWidth="1"/>
    <col min="14141" max="14141" width="2" style="219" customWidth="1"/>
    <col min="14142" max="14145" width="0.85546875" style="219"/>
    <col min="14146" max="14146" width="0.85546875" style="219" customWidth="1"/>
    <col min="14147" max="14149" width="0.85546875" style="219"/>
    <col min="14150" max="14150" width="0.85546875" style="219" customWidth="1"/>
    <col min="14151" max="14161" width="0.85546875" style="219"/>
    <col min="14162" max="14163" width="0.85546875" style="219" customWidth="1"/>
    <col min="14164" max="14244" width="0.85546875" style="219"/>
    <col min="14245" max="14245" width="40.28515625" style="219" customWidth="1"/>
    <col min="14246" max="14354" width="0.85546875" style="219"/>
    <col min="14355" max="14355" width="0.85546875" style="219" customWidth="1"/>
    <col min="14356" max="14395" width="0.85546875" style="219"/>
    <col min="14396" max="14396" width="0.7109375" style="219" customWidth="1"/>
    <col min="14397" max="14397" width="2" style="219" customWidth="1"/>
    <col min="14398" max="14401" width="0.85546875" style="219"/>
    <col min="14402" max="14402" width="0.85546875" style="219" customWidth="1"/>
    <col min="14403" max="14405" width="0.85546875" style="219"/>
    <col min="14406" max="14406" width="0.85546875" style="219" customWidth="1"/>
    <col min="14407" max="14417" width="0.85546875" style="219"/>
    <col min="14418" max="14419" width="0.85546875" style="219" customWidth="1"/>
    <col min="14420" max="14500" width="0.85546875" style="219"/>
    <col min="14501" max="14501" width="40.28515625" style="219" customWidth="1"/>
    <col min="14502" max="14610" width="0.85546875" style="219"/>
    <col min="14611" max="14611" width="0.85546875" style="219" customWidth="1"/>
    <col min="14612" max="14651" width="0.85546875" style="219"/>
    <col min="14652" max="14652" width="0.7109375" style="219" customWidth="1"/>
    <col min="14653" max="14653" width="2" style="219" customWidth="1"/>
    <col min="14654" max="14657" width="0.85546875" style="219"/>
    <col min="14658" max="14658" width="0.85546875" style="219" customWidth="1"/>
    <col min="14659" max="14661" width="0.85546875" style="219"/>
    <col min="14662" max="14662" width="0.85546875" style="219" customWidth="1"/>
    <col min="14663" max="14673" width="0.85546875" style="219"/>
    <col min="14674" max="14675" width="0.85546875" style="219" customWidth="1"/>
    <col min="14676" max="14756" width="0.85546875" style="219"/>
    <col min="14757" max="14757" width="40.28515625" style="219" customWidth="1"/>
    <col min="14758" max="14866" width="0.85546875" style="219"/>
    <col min="14867" max="14867" width="0.85546875" style="219" customWidth="1"/>
    <col min="14868" max="14907" width="0.85546875" style="219"/>
    <col min="14908" max="14908" width="0.7109375" style="219" customWidth="1"/>
    <col min="14909" max="14909" width="2" style="219" customWidth="1"/>
    <col min="14910" max="14913" width="0.85546875" style="219"/>
    <col min="14914" max="14914" width="0.85546875" style="219" customWidth="1"/>
    <col min="14915" max="14917" width="0.85546875" style="219"/>
    <col min="14918" max="14918" width="0.85546875" style="219" customWidth="1"/>
    <col min="14919" max="14929" width="0.85546875" style="219"/>
    <col min="14930" max="14931" width="0.85546875" style="219" customWidth="1"/>
    <col min="14932" max="15012" width="0.85546875" style="219"/>
    <col min="15013" max="15013" width="40.28515625" style="219" customWidth="1"/>
    <col min="15014" max="15122" width="0.85546875" style="219"/>
    <col min="15123" max="15123" width="0.85546875" style="219" customWidth="1"/>
    <col min="15124" max="15163" width="0.85546875" style="219"/>
    <col min="15164" max="15164" width="0.7109375" style="219" customWidth="1"/>
    <col min="15165" max="15165" width="2" style="219" customWidth="1"/>
    <col min="15166" max="15169" width="0.85546875" style="219"/>
    <col min="15170" max="15170" width="0.85546875" style="219" customWidth="1"/>
    <col min="15171" max="15173" width="0.85546875" style="219"/>
    <col min="15174" max="15174" width="0.85546875" style="219" customWidth="1"/>
    <col min="15175" max="15185" width="0.85546875" style="219"/>
    <col min="15186" max="15187" width="0.85546875" style="219" customWidth="1"/>
    <col min="15188" max="15268" width="0.85546875" style="219"/>
    <col min="15269" max="15269" width="40.28515625" style="219" customWidth="1"/>
    <col min="15270" max="15378" width="0.85546875" style="219"/>
    <col min="15379" max="15379" width="0.85546875" style="219" customWidth="1"/>
    <col min="15380" max="15419" width="0.85546875" style="219"/>
    <col min="15420" max="15420" width="0.7109375" style="219" customWidth="1"/>
    <col min="15421" max="15421" width="2" style="219" customWidth="1"/>
    <col min="15422" max="15425" width="0.85546875" style="219"/>
    <col min="15426" max="15426" width="0.85546875" style="219" customWidth="1"/>
    <col min="15427" max="15429" width="0.85546875" style="219"/>
    <col min="15430" max="15430" width="0.85546875" style="219" customWidth="1"/>
    <col min="15431" max="15441" width="0.85546875" style="219"/>
    <col min="15442" max="15443" width="0.85546875" style="219" customWidth="1"/>
    <col min="15444" max="15524" width="0.85546875" style="219"/>
    <col min="15525" max="15525" width="40.28515625" style="219" customWidth="1"/>
    <col min="15526" max="15634" width="0.85546875" style="219"/>
    <col min="15635" max="15635" width="0.85546875" style="219" customWidth="1"/>
    <col min="15636" max="15675" width="0.85546875" style="219"/>
    <col min="15676" max="15676" width="0.7109375" style="219" customWidth="1"/>
    <col min="15677" max="15677" width="2" style="219" customWidth="1"/>
    <col min="15678" max="15681" width="0.85546875" style="219"/>
    <col min="15682" max="15682" width="0.85546875" style="219" customWidth="1"/>
    <col min="15683" max="15685" width="0.85546875" style="219"/>
    <col min="15686" max="15686" width="0.85546875" style="219" customWidth="1"/>
    <col min="15687" max="15697" width="0.85546875" style="219"/>
    <col min="15698" max="15699" width="0.85546875" style="219" customWidth="1"/>
    <col min="15700" max="15780" width="0.85546875" style="219"/>
    <col min="15781" max="15781" width="40.28515625" style="219" customWidth="1"/>
    <col min="15782" max="15890" width="0.85546875" style="219"/>
    <col min="15891" max="15891" width="0.85546875" style="219" customWidth="1"/>
    <col min="15892" max="15931" width="0.85546875" style="219"/>
    <col min="15932" max="15932" width="0.7109375" style="219" customWidth="1"/>
    <col min="15933" max="15933" width="2" style="219" customWidth="1"/>
    <col min="15934" max="15937" width="0.85546875" style="219"/>
    <col min="15938" max="15938" width="0.85546875" style="219" customWidth="1"/>
    <col min="15939" max="15941" width="0.85546875" style="219"/>
    <col min="15942" max="15942" width="0.85546875" style="219" customWidth="1"/>
    <col min="15943" max="15953" width="0.85546875" style="219"/>
    <col min="15954" max="15955" width="0.85546875" style="219" customWidth="1"/>
    <col min="15956" max="16036" width="0.85546875" style="219"/>
    <col min="16037" max="16037" width="40.28515625" style="219" customWidth="1"/>
    <col min="16038" max="16146" width="0.85546875" style="219"/>
    <col min="16147" max="16147" width="0.85546875" style="219" customWidth="1"/>
    <col min="16148" max="16187" width="0.85546875" style="219"/>
    <col min="16188" max="16188" width="0.7109375" style="219" customWidth="1"/>
    <col min="16189" max="16189" width="2" style="219" customWidth="1"/>
    <col min="16190" max="16193" width="0.85546875" style="219"/>
    <col min="16194" max="16194" width="0.85546875" style="219" customWidth="1"/>
    <col min="16195" max="16197" width="0.85546875" style="219"/>
    <col min="16198" max="16198" width="0.85546875" style="219" customWidth="1"/>
    <col min="16199" max="16209" width="0.85546875" style="219"/>
    <col min="16210" max="16211" width="0.85546875" style="219" customWidth="1"/>
    <col min="16212" max="16292" width="0.85546875" style="219"/>
    <col min="16293" max="16293" width="40.28515625" style="219" customWidth="1"/>
    <col min="16294" max="16384" width="0.85546875" style="219"/>
  </cols>
  <sheetData>
    <row r="2" spans="1:170" s="85" customFormat="1" ht="10.5" x14ac:dyDescent="0.15">
      <c r="A2" s="502" t="s">
        <v>97</v>
      </c>
      <c r="B2" s="502"/>
      <c r="C2" s="502"/>
      <c r="D2" s="502"/>
      <c r="E2" s="502"/>
      <c r="F2" s="502"/>
      <c r="G2" s="502"/>
      <c r="H2" s="502"/>
      <c r="I2" s="502"/>
      <c r="J2" s="502"/>
      <c r="K2" s="502"/>
      <c r="L2" s="502"/>
      <c r="M2" s="502"/>
      <c r="N2" s="502"/>
      <c r="O2" s="502"/>
      <c r="P2" s="502"/>
      <c r="Q2" s="502"/>
      <c r="R2" s="502"/>
      <c r="S2" s="502"/>
      <c r="T2" s="502"/>
      <c r="U2" s="502"/>
      <c r="V2" s="502"/>
      <c r="W2" s="502"/>
      <c r="X2" s="502"/>
      <c r="Y2" s="502"/>
      <c r="Z2" s="502"/>
      <c r="AA2" s="502"/>
      <c r="AB2" s="502"/>
      <c r="AC2" s="502"/>
      <c r="AD2" s="502"/>
      <c r="AE2" s="502"/>
      <c r="AF2" s="502"/>
      <c r="AG2" s="502"/>
      <c r="AH2" s="502"/>
      <c r="AI2" s="502"/>
      <c r="AJ2" s="502"/>
      <c r="AK2" s="502"/>
      <c r="AL2" s="502"/>
      <c r="AM2" s="502"/>
      <c r="AN2" s="502"/>
      <c r="AO2" s="502"/>
      <c r="AP2" s="502"/>
      <c r="AQ2" s="502"/>
      <c r="AR2" s="502"/>
      <c r="AS2" s="502"/>
      <c r="AT2" s="502"/>
      <c r="AU2" s="502"/>
      <c r="AV2" s="502"/>
      <c r="AW2" s="502"/>
      <c r="AX2" s="502"/>
      <c r="AY2" s="502"/>
      <c r="AZ2" s="502"/>
      <c r="BA2" s="502"/>
      <c r="BB2" s="502"/>
      <c r="BC2" s="502"/>
      <c r="BD2" s="502"/>
      <c r="BE2" s="502"/>
      <c r="BF2" s="502"/>
      <c r="BG2" s="502"/>
      <c r="BH2" s="502"/>
      <c r="BI2" s="502"/>
      <c r="BJ2" s="502"/>
      <c r="BK2" s="502"/>
      <c r="BL2" s="502"/>
      <c r="BM2" s="502"/>
      <c r="BN2" s="502"/>
      <c r="BO2" s="502"/>
      <c r="BP2" s="502"/>
      <c r="BQ2" s="502"/>
      <c r="BR2" s="502"/>
      <c r="BS2" s="502"/>
      <c r="BT2" s="502"/>
      <c r="BU2" s="502"/>
      <c r="BV2" s="502"/>
      <c r="BW2" s="502"/>
      <c r="BX2" s="502"/>
      <c r="BY2" s="502"/>
      <c r="BZ2" s="502"/>
      <c r="CA2" s="502"/>
      <c r="CB2" s="502"/>
      <c r="CC2" s="502"/>
      <c r="CD2" s="502"/>
      <c r="CE2" s="502"/>
      <c r="CF2" s="502"/>
      <c r="CG2" s="502"/>
      <c r="CH2" s="502"/>
      <c r="CI2" s="502"/>
      <c r="CJ2" s="502"/>
      <c r="CK2" s="502"/>
      <c r="CL2" s="502"/>
      <c r="CM2" s="502"/>
      <c r="CN2" s="502"/>
      <c r="CO2" s="502"/>
      <c r="CP2" s="502"/>
      <c r="CQ2" s="502"/>
      <c r="CR2" s="502"/>
      <c r="CS2" s="502"/>
      <c r="CT2" s="502"/>
      <c r="CU2" s="502"/>
      <c r="CV2" s="502"/>
      <c r="CW2" s="502"/>
      <c r="CX2" s="502"/>
      <c r="CY2" s="502"/>
      <c r="CZ2" s="502"/>
      <c r="DA2" s="502"/>
      <c r="DB2" s="502"/>
      <c r="DC2" s="502"/>
      <c r="DD2" s="502"/>
      <c r="DE2" s="502"/>
      <c r="DF2" s="502"/>
      <c r="DG2" s="502"/>
      <c r="DH2" s="502"/>
      <c r="DI2" s="502"/>
      <c r="DJ2" s="502"/>
      <c r="DK2" s="502"/>
      <c r="DL2" s="502"/>
      <c r="DM2" s="502"/>
      <c r="DN2" s="502"/>
      <c r="DO2" s="502"/>
      <c r="DP2" s="502"/>
      <c r="DQ2" s="502"/>
      <c r="DR2" s="502"/>
      <c r="DS2" s="502"/>
      <c r="DT2" s="502"/>
      <c r="DU2" s="502"/>
      <c r="DV2" s="502"/>
      <c r="DW2" s="502"/>
      <c r="DX2" s="502"/>
      <c r="DY2" s="502"/>
      <c r="DZ2" s="502"/>
      <c r="EA2" s="502"/>
      <c r="EB2" s="502"/>
      <c r="EC2" s="502"/>
      <c r="ED2" s="502"/>
      <c r="EE2" s="502"/>
      <c r="EF2" s="502"/>
      <c r="EG2" s="502"/>
      <c r="EH2" s="502"/>
      <c r="EI2" s="502"/>
      <c r="EJ2" s="502"/>
      <c r="EK2" s="502"/>
      <c r="EL2" s="502"/>
      <c r="EM2" s="502"/>
      <c r="EN2" s="502"/>
      <c r="EO2" s="502"/>
      <c r="EP2" s="502"/>
      <c r="EQ2" s="502"/>
      <c r="ER2" s="502"/>
      <c r="ES2" s="502"/>
      <c r="ET2" s="502"/>
      <c r="EU2" s="502"/>
      <c r="EV2" s="502"/>
      <c r="EW2" s="502"/>
      <c r="EX2" s="502"/>
      <c r="EY2" s="502"/>
      <c r="EZ2" s="502"/>
      <c r="FA2" s="502"/>
      <c r="FB2" s="502"/>
      <c r="FC2" s="502"/>
      <c r="FD2" s="502"/>
      <c r="FE2" s="502"/>
      <c r="FG2" s="112"/>
    </row>
    <row r="4" spans="1:170" ht="10.15" customHeight="1" x14ac:dyDescent="0.2">
      <c r="A4" s="503" t="s">
        <v>2</v>
      </c>
      <c r="B4" s="503"/>
      <c r="C4" s="503"/>
      <c r="D4" s="503"/>
      <c r="E4" s="503"/>
      <c r="F4" s="503"/>
      <c r="G4" s="503"/>
      <c r="H4" s="503"/>
      <c r="I4" s="503"/>
      <c r="J4" s="503"/>
      <c r="K4" s="503"/>
      <c r="L4" s="503"/>
      <c r="M4" s="503"/>
      <c r="N4" s="503"/>
      <c r="O4" s="503"/>
      <c r="P4" s="503"/>
      <c r="Q4" s="503"/>
      <c r="R4" s="503"/>
      <c r="S4" s="503"/>
      <c r="T4" s="503"/>
      <c r="U4" s="503"/>
      <c r="V4" s="503"/>
      <c r="W4" s="503"/>
      <c r="X4" s="503"/>
      <c r="Y4" s="503"/>
      <c r="Z4" s="503"/>
      <c r="AA4" s="503"/>
      <c r="AB4" s="503"/>
      <c r="AC4" s="503"/>
      <c r="AD4" s="503"/>
      <c r="AE4" s="503"/>
      <c r="AF4" s="503"/>
      <c r="AG4" s="503"/>
      <c r="AH4" s="503"/>
      <c r="AI4" s="503"/>
      <c r="AJ4" s="503"/>
      <c r="AK4" s="503"/>
      <c r="AL4" s="503"/>
      <c r="AM4" s="503"/>
      <c r="AN4" s="503"/>
      <c r="AO4" s="503"/>
      <c r="AP4" s="503"/>
      <c r="AQ4" s="503"/>
      <c r="AR4" s="503"/>
      <c r="AS4" s="503"/>
      <c r="AT4" s="503"/>
      <c r="AU4" s="503"/>
      <c r="AV4" s="503"/>
      <c r="AW4" s="503"/>
      <c r="AX4" s="503"/>
      <c r="AY4" s="503"/>
      <c r="AZ4" s="503"/>
      <c r="BA4" s="503"/>
      <c r="BB4" s="503"/>
      <c r="BC4" s="503"/>
      <c r="BD4" s="503"/>
      <c r="BE4" s="503"/>
      <c r="BF4" s="503"/>
      <c r="BG4" s="503"/>
      <c r="BH4" s="503"/>
      <c r="BI4" s="503"/>
      <c r="BJ4" s="503"/>
      <c r="BK4" s="503"/>
      <c r="BL4" s="503"/>
      <c r="BM4" s="503"/>
      <c r="BN4" s="503"/>
      <c r="BO4" s="503"/>
      <c r="BP4" s="503"/>
      <c r="BQ4" s="503"/>
      <c r="BR4" s="503"/>
      <c r="BS4" s="503"/>
      <c r="BT4" s="503"/>
      <c r="BU4" s="503"/>
      <c r="BV4" s="503"/>
      <c r="BW4" s="504"/>
      <c r="BX4" s="496" t="s">
        <v>3</v>
      </c>
      <c r="BY4" s="497"/>
      <c r="BZ4" s="497"/>
      <c r="CA4" s="497"/>
      <c r="CB4" s="497"/>
      <c r="CC4" s="497"/>
      <c r="CD4" s="497"/>
      <c r="CE4" s="498"/>
      <c r="CF4" s="496" t="s">
        <v>98</v>
      </c>
      <c r="CG4" s="497"/>
      <c r="CH4" s="497"/>
      <c r="CI4" s="497"/>
      <c r="CJ4" s="497"/>
      <c r="CK4" s="497"/>
      <c r="CL4" s="497"/>
      <c r="CM4" s="497"/>
      <c r="CN4" s="497"/>
      <c r="CO4" s="497"/>
      <c r="CP4" s="497"/>
      <c r="CQ4" s="497"/>
      <c r="CR4" s="498"/>
      <c r="CS4" s="496" t="s">
        <v>99</v>
      </c>
      <c r="CT4" s="497"/>
      <c r="CU4" s="497"/>
      <c r="CV4" s="497"/>
      <c r="CW4" s="497"/>
      <c r="CX4" s="497"/>
      <c r="CY4" s="497"/>
      <c r="CZ4" s="497"/>
      <c r="DA4" s="497"/>
      <c r="DB4" s="497"/>
      <c r="DC4" s="497"/>
      <c r="DD4" s="497"/>
      <c r="DE4" s="498"/>
      <c r="DF4" s="512" t="s">
        <v>100</v>
      </c>
      <c r="DG4" s="513"/>
      <c r="DH4" s="513"/>
      <c r="DI4" s="513"/>
      <c r="DJ4" s="513"/>
      <c r="DK4" s="513"/>
      <c r="DL4" s="513"/>
      <c r="DM4" s="513"/>
      <c r="DN4" s="513"/>
      <c r="DO4" s="513"/>
      <c r="DP4" s="513"/>
      <c r="DQ4" s="513"/>
      <c r="DR4" s="513"/>
      <c r="DS4" s="513"/>
      <c r="DT4" s="513"/>
      <c r="DU4" s="513"/>
      <c r="DV4" s="513"/>
      <c r="DW4" s="513"/>
      <c r="DX4" s="513"/>
      <c r="DY4" s="513"/>
      <c r="DZ4" s="513"/>
      <c r="EA4" s="513"/>
      <c r="EB4" s="513"/>
      <c r="EC4" s="513"/>
      <c r="ED4" s="513"/>
      <c r="EE4" s="513"/>
      <c r="EF4" s="513"/>
      <c r="EG4" s="513"/>
      <c r="EH4" s="513"/>
      <c r="EI4" s="513"/>
      <c r="EJ4" s="513"/>
      <c r="EK4" s="513"/>
      <c r="EL4" s="513"/>
      <c r="EM4" s="513"/>
      <c r="EN4" s="513"/>
      <c r="EO4" s="513"/>
      <c r="EP4" s="513"/>
      <c r="EQ4" s="513"/>
      <c r="ER4" s="513"/>
      <c r="ES4" s="513"/>
      <c r="ET4" s="513"/>
      <c r="EU4" s="513"/>
      <c r="EV4" s="513"/>
      <c r="EW4" s="513"/>
      <c r="EX4" s="513"/>
      <c r="EY4" s="513"/>
      <c r="EZ4" s="513"/>
      <c r="FA4" s="513"/>
      <c r="FB4" s="513"/>
      <c r="FC4" s="513"/>
      <c r="FD4" s="513"/>
      <c r="FE4" s="514"/>
    </row>
    <row r="5" spans="1:170" ht="11.25" customHeight="1" x14ac:dyDescent="0.2">
      <c r="A5" s="505"/>
      <c r="B5" s="505"/>
      <c r="C5" s="505"/>
      <c r="D5" s="505"/>
      <c r="E5" s="505"/>
      <c r="F5" s="505"/>
      <c r="G5" s="505"/>
      <c r="H5" s="505"/>
      <c r="I5" s="505"/>
      <c r="J5" s="505"/>
      <c r="K5" s="505"/>
      <c r="L5" s="505"/>
      <c r="M5" s="505"/>
      <c r="N5" s="505"/>
      <c r="O5" s="505"/>
      <c r="P5" s="505"/>
      <c r="Q5" s="505"/>
      <c r="R5" s="505"/>
      <c r="S5" s="505"/>
      <c r="T5" s="505"/>
      <c r="U5" s="505"/>
      <c r="V5" s="505"/>
      <c r="W5" s="505"/>
      <c r="X5" s="505"/>
      <c r="Y5" s="505"/>
      <c r="Z5" s="505"/>
      <c r="AA5" s="505"/>
      <c r="AB5" s="505"/>
      <c r="AC5" s="505"/>
      <c r="AD5" s="505"/>
      <c r="AE5" s="505"/>
      <c r="AF5" s="505"/>
      <c r="AG5" s="505"/>
      <c r="AH5" s="505"/>
      <c r="AI5" s="505"/>
      <c r="AJ5" s="505"/>
      <c r="AK5" s="505"/>
      <c r="AL5" s="505"/>
      <c r="AM5" s="505"/>
      <c r="AN5" s="505"/>
      <c r="AO5" s="505"/>
      <c r="AP5" s="505"/>
      <c r="AQ5" s="505"/>
      <c r="AR5" s="505"/>
      <c r="AS5" s="505"/>
      <c r="AT5" s="505"/>
      <c r="AU5" s="505"/>
      <c r="AV5" s="505"/>
      <c r="AW5" s="505"/>
      <c r="AX5" s="505"/>
      <c r="AY5" s="505"/>
      <c r="AZ5" s="505"/>
      <c r="BA5" s="505"/>
      <c r="BB5" s="505"/>
      <c r="BC5" s="505"/>
      <c r="BD5" s="505"/>
      <c r="BE5" s="505"/>
      <c r="BF5" s="505"/>
      <c r="BG5" s="505"/>
      <c r="BH5" s="505"/>
      <c r="BI5" s="505"/>
      <c r="BJ5" s="505"/>
      <c r="BK5" s="505"/>
      <c r="BL5" s="505"/>
      <c r="BM5" s="505"/>
      <c r="BN5" s="505"/>
      <c r="BO5" s="505"/>
      <c r="BP5" s="505"/>
      <c r="BQ5" s="505"/>
      <c r="BR5" s="505"/>
      <c r="BS5" s="505"/>
      <c r="BT5" s="505"/>
      <c r="BU5" s="505"/>
      <c r="BV5" s="505"/>
      <c r="BW5" s="506"/>
      <c r="BX5" s="509"/>
      <c r="BY5" s="510"/>
      <c r="BZ5" s="510"/>
      <c r="CA5" s="510"/>
      <c r="CB5" s="510"/>
      <c r="CC5" s="510"/>
      <c r="CD5" s="510"/>
      <c r="CE5" s="511"/>
      <c r="CF5" s="509"/>
      <c r="CG5" s="510"/>
      <c r="CH5" s="510"/>
      <c r="CI5" s="510"/>
      <c r="CJ5" s="510"/>
      <c r="CK5" s="510"/>
      <c r="CL5" s="510"/>
      <c r="CM5" s="510"/>
      <c r="CN5" s="510"/>
      <c r="CO5" s="510"/>
      <c r="CP5" s="510"/>
      <c r="CQ5" s="510"/>
      <c r="CR5" s="511"/>
      <c r="CS5" s="509"/>
      <c r="CT5" s="510"/>
      <c r="CU5" s="510"/>
      <c r="CV5" s="510"/>
      <c r="CW5" s="510"/>
      <c r="CX5" s="510"/>
      <c r="CY5" s="510"/>
      <c r="CZ5" s="510"/>
      <c r="DA5" s="510"/>
      <c r="DB5" s="510"/>
      <c r="DC5" s="510"/>
      <c r="DD5" s="510"/>
      <c r="DE5" s="511"/>
      <c r="DF5" s="494" t="s">
        <v>88</v>
      </c>
      <c r="DG5" s="495"/>
      <c r="DH5" s="495"/>
      <c r="DI5" s="495"/>
      <c r="DJ5" s="495"/>
      <c r="DK5" s="495"/>
      <c r="DL5" s="491" t="s">
        <v>767</v>
      </c>
      <c r="DM5" s="491"/>
      <c r="DN5" s="491"/>
      <c r="DO5" s="492" t="s">
        <v>86</v>
      </c>
      <c r="DP5" s="492"/>
      <c r="DQ5" s="492"/>
      <c r="DR5" s="493"/>
      <c r="DS5" s="494" t="s">
        <v>88</v>
      </c>
      <c r="DT5" s="495"/>
      <c r="DU5" s="495"/>
      <c r="DV5" s="495"/>
      <c r="DW5" s="495"/>
      <c r="DX5" s="495"/>
      <c r="DY5" s="491" t="s">
        <v>773</v>
      </c>
      <c r="DZ5" s="491"/>
      <c r="EA5" s="491"/>
      <c r="EB5" s="492" t="s">
        <v>86</v>
      </c>
      <c r="EC5" s="492"/>
      <c r="ED5" s="492"/>
      <c r="EE5" s="493"/>
      <c r="EF5" s="494" t="s">
        <v>88</v>
      </c>
      <c r="EG5" s="495"/>
      <c r="EH5" s="495"/>
      <c r="EI5" s="495"/>
      <c r="EJ5" s="495"/>
      <c r="EK5" s="495"/>
      <c r="EL5" s="491" t="s">
        <v>779</v>
      </c>
      <c r="EM5" s="491"/>
      <c r="EN5" s="491"/>
      <c r="EO5" s="492" t="s">
        <v>86</v>
      </c>
      <c r="EP5" s="492"/>
      <c r="EQ5" s="492"/>
      <c r="ER5" s="493"/>
      <c r="ES5" s="496" t="s">
        <v>101</v>
      </c>
      <c r="ET5" s="497"/>
      <c r="EU5" s="497"/>
      <c r="EV5" s="497"/>
      <c r="EW5" s="497"/>
      <c r="EX5" s="497"/>
      <c r="EY5" s="497"/>
      <c r="EZ5" s="497"/>
      <c r="FA5" s="497"/>
      <c r="FB5" s="497"/>
      <c r="FC5" s="497"/>
      <c r="FD5" s="497"/>
      <c r="FE5" s="498"/>
    </row>
    <row r="6" spans="1:170" ht="81" customHeight="1" x14ac:dyDescent="0.2">
      <c r="A6" s="507"/>
      <c r="B6" s="507"/>
      <c r="C6" s="507"/>
      <c r="D6" s="507"/>
      <c r="E6" s="507"/>
      <c r="F6" s="507"/>
      <c r="G6" s="507"/>
      <c r="H6" s="507"/>
      <c r="I6" s="507"/>
      <c r="J6" s="507"/>
      <c r="K6" s="507"/>
      <c r="L6" s="507"/>
      <c r="M6" s="507"/>
      <c r="N6" s="507"/>
      <c r="O6" s="507"/>
      <c r="P6" s="507"/>
      <c r="Q6" s="507"/>
      <c r="R6" s="507"/>
      <c r="S6" s="507"/>
      <c r="T6" s="507"/>
      <c r="U6" s="507"/>
      <c r="V6" s="507"/>
      <c r="W6" s="507"/>
      <c r="X6" s="507"/>
      <c r="Y6" s="507"/>
      <c r="Z6" s="507"/>
      <c r="AA6" s="507"/>
      <c r="AB6" s="507"/>
      <c r="AC6" s="507"/>
      <c r="AD6" s="507"/>
      <c r="AE6" s="507"/>
      <c r="AF6" s="507"/>
      <c r="AG6" s="507"/>
      <c r="AH6" s="507"/>
      <c r="AI6" s="507"/>
      <c r="AJ6" s="507"/>
      <c r="AK6" s="507"/>
      <c r="AL6" s="507"/>
      <c r="AM6" s="507"/>
      <c r="AN6" s="507"/>
      <c r="AO6" s="507"/>
      <c r="AP6" s="507"/>
      <c r="AQ6" s="507"/>
      <c r="AR6" s="507"/>
      <c r="AS6" s="507"/>
      <c r="AT6" s="507"/>
      <c r="AU6" s="507"/>
      <c r="AV6" s="507"/>
      <c r="AW6" s="507"/>
      <c r="AX6" s="507"/>
      <c r="AY6" s="507"/>
      <c r="AZ6" s="507"/>
      <c r="BA6" s="507"/>
      <c r="BB6" s="507"/>
      <c r="BC6" s="507"/>
      <c r="BD6" s="507"/>
      <c r="BE6" s="507"/>
      <c r="BF6" s="507"/>
      <c r="BG6" s="507"/>
      <c r="BH6" s="507"/>
      <c r="BI6" s="507"/>
      <c r="BJ6" s="507"/>
      <c r="BK6" s="507"/>
      <c r="BL6" s="507"/>
      <c r="BM6" s="507"/>
      <c r="BN6" s="507"/>
      <c r="BO6" s="507"/>
      <c r="BP6" s="507"/>
      <c r="BQ6" s="507"/>
      <c r="BR6" s="507"/>
      <c r="BS6" s="507"/>
      <c r="BT6" s="507"/>
      <c r="BU6" s="507"/>
      <c r="BV6" s="507"/>
      <c r="BW6" s="508"/>
      <c r="BX6" s="499"/>
      <c r="BY6" s="500"/>
      <c r="BZ6" s="500"/>
      <c r="CA6" s="500"/>
      <c r="CB6" s="500"/>
      <c r="CC6" s="500"/>
      <c r="CD6" s="500"/>
      <c r="CE6" s="501"/>
      <c r="CF6" s="499"/>
      <c r="CG6" s="500"/>
      <c r="CH6" s="500"/>
      <c r="CI6" s="500"/>
      <c r="CJ6" s="500"/>
      <c r="CK6" s="500"/>
      <c r="CL6" s="500"/>
      <c r="CM6" s="500"/>
      <c r="CN6" s="500"/>
      <c r="CO6" s="500"/>
      <c r="CP6" s="500"/>
      <c r="CQ6" s="500"/>
      <c r="CR6" s="501"/>
      <c r="CS6" s="499"/>
      <c r="CT6" s="500"/>
      <c r="CU6" s="500"/>
      <c r="CV6" s="500"/>
      <c r="CW6" s="500"/>
      <c r="CX6" s="500"/>
      <c r="CY6" s="500"/>
      <c r="CZ6" s="500"/>
      <c r="DA6" s="500"/>
      <c r="DB6" s="500"/>
      <c r="DC6" s="500"/>
      <c r="DD6" s="500"/>
      <c r="DE6" s="501"/>
      <c r="DF6" s="515" t="s">
        <v>102</v>
      </c>
      <c r="DG6" s="516"/>
      <c r="DH6" s="516"/>
      <c r="DI6" s="516"/>
      <c r="DJ6" s="516"/>
      <c r="DK6" s="516"/>
      <c r="DL6" s="516"/>
      <c r="DM6" s="516"/>
      <c r="DN6" s="516"/>
      <c r="DO6" s="516"/>
      <c r="DP6" s="516"/>
      <c r="DQ6" s="516"/>
      <c r="DR6" s="517"/>
      <c r="DS6" s="515" t="s">
        <v>103</v>
      </c>
      <c r="DT6" s="516"/>
      <c r="DU6" s="516"/>
      <c r="DV6" s="516"/>
      <c r="DW6" s="516"/>
      <c r="DX6" s="516"/>
      <c r="DY6" s="516"/>
      <c r="DZ6" s="516"/>
      <c r="EA6" s="516"/>
      <c r="EB6" s="516"/>
      <c r="EC6" s="516"/>
      <c r="ED6" s="516"/>
      <c r="EE6" s="517"/>
      <c r="EF6" s="515" t="s">
        <v>104</v>
      </c>
      <c r="EG6" s="516"/>
      <c r="EH6" s="516"/>
      <c r="EI6" s="516"/>
      <c r="EJ6" s="516"/>
      <c r="EK6" s="516"/>
      <c r="EL6" s="516"/>
      <c r="EM6" s="516"/>
      <c r="EN6" s="516"/>
      <c r="EO6" s="516"/>
      <c r="EP6" s="516"/>
      <c r="EQ6" s="516"/>
      <c r="ER6" s="517"/>
      <c r="ES6" s="499"/>
      <c r="ET6" s="500"/>
      <c r="EU6" s="500"/>
      <c r="EV6" s="500"/>
      <c r="EW6" s="500"/>
      <c r="EX6" s="500"/>
      <c r="EY6" s="500"/>
      <c r="EZ6" s="500"/>
      <c r="FA6" s="500"/>
      <c r="FB6" s="500"/>
      <c r="FC6" s="500"/>
      <c r="FD6" s="500"/>
      <c r="FE6" s="501"/>
    </row>
    <row r="7" spans="1:170" ht="12" thickBot="1" x14ac:dyDescent="0.25">
      <c r="A7" s="518" t="s">
        <v>105</v>
      </c>
      <c r="B7" s="518"/>
      <c r="C7" s="518"/>
      <c r="D7" s="518"/>
      <c r="E7" s="518"/>
      <c r="F7" s="518"/>
      <c r="G7" s="518"/>
      <c r="H7" s="518"/>
      <c r="I7" s="518"/>
      <c r="J7" s="518"/>
      <c r="K7" s="518"/>
      <c r="L7" s="518"/>
      <c r="M7" s="518"/>
      <c r="N7" s="518"/>
      <c r="O7" s="518"/>
      <c r="P7" s="518"/>
      <c r="Q7" s="518"/>
      <c r="R7" s="518"/>
      <c r="S7" s="518"/>
      <c r="T7" s="518"/>
      <c r="U7" s="518"/>
      <c r="V7" s="518"/>
      <c r="W7" s="518"/>
      <c r="X7" s="518"/>
      <c r="Y7" s="518"/>
      <c r="Z7" s="518"/>
      <c r="AA7" s="518"/>
      <c r="AB7" s="518"/>
      <c r="AC7" s="518"/>
      <c r="AD7" s="518"/>
      <c r="AE7" s="518"/>
      <c r="AF7" s="518"/>
      <c r="AG7" s="518"/>
      <c r="AH7" s="518"/>
      <c r="AI7" s="518"/>
      <c r="AJ7" s="518"/>
      <c r="AK7" s="518"/>
      <c r="AL7" s="518"/>
      <c r="AM7" s="518"/>
      <c r="AN7" s="518"/>
      <c r="AO7" s="518"/>
      <c r="AP7" s="518"/>
      <c r="AQ7" s="518"/>
      <c r="AR7" s="518"/>
      <c r="AS7" s="518"/>
      <c r="AT7" s="518"/>
      <c r="AU7" s="518"/>
      <c r="AV7" s="518"/>
      <c r="AW7" s="518"/>
      <c r="AX7" s="518"/>
      <c r="AY7" s="518"/>
      <c r="AZ7" s="518"/>
      <c r="BA7" s="518"/>
      <c r="BB7" s="518"/>
      <c r="BC7" s="518"/>
      <c r="BD7" s="518"/>
      <c r="BE7" s="518"/>
      <c r="BF7" s="518"/>
      <c r="BG7" s="518"/>
      <c r="BH7" s="518"/>
      <c r="BI7" s="518"/>
      <c r="BJ7" s="518"/>
      <c r="BK7" s="518"/>
      <c r="BL7" s="518"/>
      <c r="BM7" s="518"/>
      <c r="BN7" s="518"/>
      <c r="BO7" s="518"/>
      <c r="BP7" s="518"/>
      <c r="BQ7" s="518"/>
      <c r="BR7" s="518"/>
      <c r="BS7" s="518"/>
      <c r="BT7" s="518"/>
      <c r="BU7" s="518"/>
      <c r="BV7" s="518"/>
      <c r="BW7" s="519"/>
      <c r="BX7" s="520" t="s">
        <v>106</v>
      </c>
      <c r="BY7" s="521"/>
      <c r="BZ7" s="521"/>
      <c r="CA7" s="521"/>
      <c r="CB7" s="521"/>
      <c r="CC7" s="521"/>
      <c r="CD7" s="521"/>
      <c r="CE7" s="522"/>
      <c r="CF7" s="520" t="s">
        <v>107</v>
      </c>
      <c r="CG7" s="521"/>
      <c r="CH7" s="521"/>
      <c r="CI7" s="521"/>
      <c r="CJ7" s="521"/>
      <c r="CK7" s="521"/>
      <c r="CL7" s="521"/>
      <c r="CM7" s="521"/>
      <c r="CN7" s="521"/>
      <c r="CO7" s="521"/>
      <c r="CP7" s="521"/>
      <c r="CQ7" s="521"/>
      <c r="CR7" s="522"/>
      <c r="CS7" s="520" t="s">
        <v>108</v>
      </c>
      <c r="CT7" s="521"/>
      <c r="CU7" s="521"/>
      <c r="CV7" s="521"/>
      <c r="CW7" s="521"/>
      <c r="CX7" s="521"/>
      <c r="CY7" s="521"/>
      <c r="CZ7" s="521"/>
      <c r="DA7" s="521"/>
      <c r="DB7" s="521"/>
      <c r="DC7" s="521"/>
      <c r="DD7" s="521"/>
      <c r="DE7" s="522"/>
      <c r="DF7" s="520" t="s">
        <v>109</v>
      </c>
      <c r="DG7" s="521"/>
      <c r="DH7" s="521"/>
      <c r="DI7" s="521"/>
      <c r="DJ7" s="521"/>
      <c r="DK7" s="521"/>
      <c r="DL7" s="521"/>
      <c r="DM7" s="521"/>
      <c r="DN7" s="521"/>
      <c r="DO7" s="521"/>
      <c r="DP7" s="521"/>
      <c r="DQ7" s="521"/>
      <c r="DR7" s="522"/>
      <c r="DS7" s="520" t="s">
        <v>110</v>
      </c>
      <c r="DT7" s="521"/>
      <c r="DU7" s="521"/>
      <c r="DV7" s="521"/>
      <c r="DW7" s="521"/>
      <c r="DX7" s="521"/>
      <c r="DY7" s="521"/>
      <c r="DZ7" s="521"/>
      <c r="EA7" s="521"/>
      <c r="EB7" s="521"/>
      <c r="EC7" s="521"/>
      <c r="ED7" s="521"/>
      <c r="EE7" s="522"/>
      <c r="EF7" s="520" t="s">
        <v>111</v>
      </c>
      <c r="EG7" s="521"/>
      <c r="EH7" s="521"/>
      <c r="EI7" s="521"/>
      <c r="EJ7" s="521"/>
      <c r="EK7" s="521"/>
      <c r="EL7" s="521"/>
      <c r="EM7" s="521"/>
      <c r="EN7" s="521"/>
      <c r="EO7" s="521"/>
      <c r="EP7" s="521"/>
      <c r="EQ7" s="521"/>
      <c r="ER7" s="522"/>
      <c r="ES7" s="523" t="s">
        <v>112</v>
      </c>
      <c r="ET7" s="524"/>
      <c r="EU7" s="524"/>
      <c r="EV7" s="524"/>
      <c r="EW7" s="524"/>
      <c r="EX7" s="524"/>
      <c r="EY7" s="524"/>
      <c r="EZ7" s="524"/>
      <c r="FA7" s="524"/>
      <c r="FB7" s="524"/>
      <c r="FC7" s="524"/>
      <c r="FD7" s="524"/>
      <c r="FE7" s="525"/>
    </row>
    <row r="8" spans="1:170" ht="12.75" customHeight="1" thickBot="1" x14ac:dyDescent="0.25">
      <c r="A8" s="526" t="s">
        <v>113</v>
      </c>
      <c r="B8" s="526"/>
      <c r="C8" s="526"/>
      <c r="D8" s="526"/>
      <c r="E8" s="526"/>
      <c r="F8" s="526"/>
      <c r="G8" s="526"/>
      <c r="H8" s="526"/>
      <c r="I8" s="526"/>
      <c r="J8" s="526"/>
      <c r="K8" s="526"/>
      <c r="L8" s="526"/>
      <c r="M8" s="526"/>
      <c r="N8" s="526"/>
      <c r="O8" s="526"/>
      <c r="P8" s="526"/>
      <c r="Q8" s="526"/>
      <c r="R8" s="526"/>
      <c r="S8" s="526"/>
      <c r="T8" s="526"/>
      <c r="U8" s="526"/>
      <c r="V8" s="526"/>
      <c r="W8" s="526"/>
      <c r="X8" s="526"/>
      <c r="Y8" s="526"/>
      <c r="Z8" s="526"/>
      <c r="AA8" s="526"/>
      <c r="AB8" s="526"/>
      <c r="AC8" s="526"/>
      <c r="AD8" s="526"/>
      <c r="AE8" s="526"/>
      <c r="AF8" s="526"/>
      <c r="AG8" s="526"/>
      <c r="AH8" s="526"/>
      <c r="AI8" s="526"/>
      <c r="AJ8" s="526"/>
      <c r="AK8" s="526"/>
      <c r="AL8" s="526"/>
      <c r="AM8" s="526"/>
      <c r="AN8" s="526"/>
      <c r="AO8" s="526"/>
      <c r="AP8" s="526"/>
      <c r="AQ8" s="526"/>
      <c r="AR8" s="526"/>
      <c r="AS8" s="526"/>
      <c r="AT8" s="526"/>
      <c r="AU8" s="526"/>
      <c r="AV8" s="526"/>
      <c r="AW8" s="526"/>
      <c r="AX8" s="526"/>
      <c r="AY8" s="526"/>
      <c r="AZ8" s="526"/>
      <c r="BA8" s="526"/>
      <c r="BB8" s="526"/>
      <c r="BC8" s="526"/>
      <c r="BD8" s="526"/>
      <c r="BE8" s="526"/>
      <c r="BF8" s="526"/>
      <c r="BG8" s="526"/>
      <c r="BH8" s="526"/>
      <c r="BI8" s="526"/>
      <c r="BJ8" s="526"/>
      <c r="BK8" s="526"/>
      <c r="BL8" s="526"/>
      <c r="BM8" s="526"/>
      <c r="BN8" s="526"/>
      <c r="BO8" s="526"/>
      <c r="BP8" s="526"/>
      <c r="BQ8" s="526"/>
      <c r="BR8" s="526"/>
      <c r="BS8" s="526"/>
      <c r="BT8" s="526"/>
      <c r="BU8" s="526"/>
      <c r="BV8" s="526"/>
      <c r="BW8" s="526"/>
      <c r="BX8" s="527" t="s">
        <v>114</v>
      </c>
      <c r="BY8" s="528"/>
      <c r="BZ8" s="528"/>
      <c r="CA8" s="528"/>
      <c r="CB8" s="528"/>
      <c r="CC8" s="528"/>
      <c r="CD8" s="528"/>
      <c r="CE8" s="529"/>
      <c r="CF8" s="530" t="s">
        <v>115</v>
      </c>
      <c r="CG8" s="531"/>
      <c r="CH8" s="531"/>
      <c r="CI8" s="531"/>
      <c r="CJ8" s="531"/>
      <c r="CK8" s="531"/>
      <c r="CL8" s="531"/>
      <c r="CM8" s="531"/>
      <c r="CN8" s="531"/>
      <c r="CO8" s="531"/>
      <c r="CP8" s="531"/>
      <c r="CQ8" s="531"/>
      <c r="CR8" s="532"/>
      <c r="CS8" s="530" t="s">
        <v>115</v>
      </c>
      <c r="CT8" s="531"/>
      <c r="CU8" s="531"/>
      <c r="CV8" s="531"/>
      <c r="CW8" s="531"/>
      <c r="CX8" s="531"/>
      <c r="CY8" s="531"/>
      <c r="CZ8" s="531"/>
      <c r="DA8" s="531"/>
      <c r="DB8" s="531"/>
      <c r="DC8" s="531"/>
      <c r="DD8" s="531"/>
      <c r="DE8" s="532"/>
      <c r="DF8" s="533">
        <f>DF9</f>
        <v>-268498.84999999998</v>
      </c>
      <c r="DG8" s="534"/>
      <c r="DH8" s="534"/>
      <c r="DI8" s="534"/>
      <c r="DJ8" s="534"/>
      <c r="DK8" s="534"/>
      <c r="DL8" s="534"/>
      <c r="DM8" s="534"/>
      <c r="DN8" s="534"/>
      <c r="DO8" s="534"/>
      <c r="DP8" s="534"/>
      <c r="DQ8" s="534"/>
      <c r="DR8" s="535"/>
      <c r="DS8" s="536"/>
      <c r="DT8" s="537"/>
      <c r="DU8" s="537"/>
      <c r="DV8" s="537"/>
      <c r="DW8" s="537"/>
      <c r="DX8" s="537"/>
      <c r="DY8" s="537"/>
      <c r="DZ8" s="537"/>
      <c r="EA8" s="537"/>
      <c r="EB8" s="537"/>
      <c r="EC8" s="537"/>
      <c r="ED8" s="537"/>
      <c r="EE8" s="538"/>
      <c r="EF8" s="536"/>
      <c r="EG8" s="537"/>
      <c r="EH8" s="537"/>
      <c r="EI8" s="537"/>
      <c r="EJ8" s="537"/>
      <c r="EK8" s="537"/>
      <c r="EL8" s="537"/>
      <c r="EM8" s="537"/>
      <c r="EN8" s="537"/>
      <c r="EO8" s="537"/>
      <c r="EP8" s="537"/>
      <c r="EQ8" s="537"/>
      <c r="ER8" s="538"/>
      <c r="ES8" s="539"/>
      <c r="ET8" s="540"/>
      <c r="EU8" s="540"/>
      <c r="EV8" s="540"/>
      <c r="EW8" s="540"/>
      <c r="EX8" s="540"/>
      <c r="EY8" s="540"/>
      <c r="EZ8" s="540"/>
      <c r="FA8" s="540"/>
      <c r="FB8" s="540"/>
      <c r="FC8" s="540"/>
      <c r="FD8" s="540"/>
      <c r="FE8" s="541"/>
      <c r="FL8" s="122"/>
      <c r="FN8" s="219" t="s">
        <v>397</v>
      </c>
    </row>
    <row r="9" spans="1:170" ht="12.75" customHeight="1" x14ac:dyDescent="0.2">
      <c r="A9" s="526" t="s">
        <v>113</v>
      </c>
      <c r="B9" s="526"/>
      <c r="C9" s="526"/>
      <c r="D9" s="526"/>
      <c r="E9" s="526"/>
      <c r="F9" s="526"/>
      <c r="G9" s="526"/>
      <c r="H9" s="526"/>
      <c r="I9" s="526"/>
      <c r="J9" s="526"/>
      <c r="K9" s="526"/>
      <c r="L9" s="526"/>
      <c r="M9" s="526"/>
      <c r="N9" s="526"/>
      <c r="O9" s="526"/>
      <c r="P9" s="526"/>
      <c r="Q9" s="526"/>
      <c r="R9" s="526"/>
      <c r="S9" s="526"/>
      <c r="T9" s="526"/>
      <c r="U9" s="526"/>
      <c r="V9" s="526"/>
      <c r="W9" s="526"/>
      <c r="X9" s="526"/>
      <c r="Y9" s="526"/>
      <c r="Z9" s="526"/>
      <c r="AA9" s="526"/>
      <c r="AB9" s="526"/>
      <c r="AC9" s="526"/>
      <c r="AD9" s="526"/>
      <c r="AE9" s="526"/>
      <c r="AF9" s="526"/>
      <c r="AG9" s="526"/>
      <c r="AH9" s="526"/>
      <c r="AI9" s="526"/>
      <c r="AJ9" s="526"/>
      <c r="AK9" s="526"/>
      <c r="AL9" s="526"/>
      <c r="AM9" s="526"/>
      <c r="AN9" s="526"/>
      <c r="AO9" s="526"/>
      <c r="AP9" s="526"/>
      <c r="AQ9" s="526"/>
      <c r="AR9" s="526"/>
      <c r="AS9" s="526"/>
      <c r="AT9" s="526"/>
      <c r="AU9" s="526"/>
      <c r="AV9" s="526"/>
      <c r="AW9" s="526"/>
      <c r="AX9" s="526"/>
      <c r="AY9" s="526"/>
      <c r="AZ9" s="526"/>
      <c r="BA9" s="526"/>
      <c r="BB9" s="526"/>
      <c r="BC9" s="526"/>
      <c r="BD9" s="526"/>
      <c r="BE9" s="526"/>
      <c r="BF9" s="526"/>
      <c r="BG9" s="526"/>
      <c r="BH9" s="526"/>
      <c r="BI9" s="526"/>
      <c r="BJ9" s="526"/>
      <c r="BK9" s="526"/>
      <c r="BL9" s="526"/>
      <c r="BM9" s="526"/>
      <c r="BN9" s="526"/>
      <c r="BO9" s="526"/>
      <c r="BP9" s="526"/>
      <c r="BQ9" s="526"/>
      <c r="BR9" s="526"/>
      <c r="BS9" s="526"/>
      <c r="BT9" s="526"/>
      <c r="BU9" s="526"/>
      <c r="BV9" s="526"/>
      <c r="BW9" s="526"/>
      <c r="BX9" s="527" t="s">
        <v>114</v>
      </c>
      <c r="BY9" s="528"/>
      <c r="BZ9" s="528"/>
      <c r="CA9" s="528"/>
      <c r="CB9" s="528"/>
      <c r="CC9" s="528"/>
      <c r="CD9" s="528"/>
      <c r="CE9" s="529"/>
      <c r="CF9" s="530" t="s">
        <v>115</v>
      </c>
      <c r="CG9" s="531"/>
      <c r="CH9" s="531"/>
      <c r="CI9" s="531"/>
      <c r="CJ9" s="531"/>
      <c r="CK9" s="531"/>
      <c r="CL9" s="531"/>
      <c r="CM9" s="531"/>
      <c r="CN9" s="531"/>
      <c r="CO9" s="531"/>
      <c r="CP9" s="531"/>
      <c r="CQ9" s="531"/>
      <c r="CR9" s="532"/>
      <c r="CS9" s="530" t="s">
        <v>115</v>
      </c>
      <c r="CT9" s="531"/>
      <c r="CU9" s="531"/>
      <c r="CV9" s="531"/>
      <c r="CW9" s="531"/>
      <c r="CX9" s="531"/>
      <c r="CY9" s="531"/>
      <c r="CZ9" s="531"/>
      <c r="DA9" s="531"/>
      <c r="DB9" s="531"/>
      <c r="DC9" s="531"/>
      <c r="DD9" s="531"/>
      <c r="DE9" s="532"/>
      <c r="DF9" s="533">
        <v>-268498.84999999998</v>
      </c>
      <c r="DG9" s="534"/>
      <c r="DH9" s="534"/>
      <c r="DI9" s="534"/>
      <c r="DJ9" s="534"/>
      <c r="DK9" s="534"/>
      <c r="DL9" s="534"/>
      <c r="DM9" s="534"/>
      <c r="DN9" s="534"/>
      <c r="DO9" s="534"/>
      <c r="DP9" s="534"/>
      <c r="DQ9" s="534"/>
      <c r="DR9" s="535"/>
      <c r="DS9" s="536"/>
      <c r="DT9" s="537"/>
      <c r="DU9" s="537"/>
      <c r="DV9" s="537"/>
      <c r="DW9" s="537"/>
      <c r="DX9" s="537"/>
      <c r="DY9" s="537"/>
      <c r="DZ9" s="537"/>
      <c r="EA9" s="537"/>
      <c r="EB9" s="537"/>
      <c r="EC9" s="537"/>
      <c r="ED9" s="537"/>
      <c r="EE9" s="538"/>
      <c r="EF9" s="536"/>
      <c r="EG9" s="537"/>
      <c r="EH9" s="537"/>
      <c r="EI9" s="537"/>
      <c r="EJ9" s="537"/>
      <c r="EK9" s="537"/>
      <c r="EL9" s="537"/>
      <c r="EM9" s="537"/>
      <c r="EN9" s="537"/>
      <c r="EO9" s="537"/>
      <c r="EP9" s="537"/>
      <c r="EQ9" s="537"/>
      <c r="ER9" s="538"/>
      <c r="ES9" s="539"/>
      <c r="ET9" s="540"/>
      <c r="EU9" s="540"/>
      <c r="EV9" s="540"/>
      <c r="EW9" s="540"/>
      <c r="EX9" s="540"/>
      <c r="EY9" s="540"/>
      <c r="EZ9" s="540"/>
      <c r="FA9" s="540"/>
      <c r="FB9" s="540"/>
      <c r="FC9" s="540"/>
      <c r="FD9" s="540"/>
      <c r="FE9" s="541"/>
      <c r="FL9" s="122"/>
      <c r="FN9" s="219" t="s">
        <v>397</v>
      </c>
    </row>
    <row r="10" spans="1:170" ht="12.75" customHeight="1" thickBot="1" x14ac:dyDescent="0.25">
      <c r="A10" s="526" t="s">
        <v>116</v>
      </c>
      <c r="B10" s="526"/>
      <c r="C10" s="526"/>
      <c r="D10" s="526"/>
      <c r="E10" s="526"/>
      <c r="F10" s="526"/>
      <c r="G10" s="526"/>
      <c r="H10" s="526"/>
      <c r="I10" s="526"/>
      <c r="J10" s="526"/>
      <c r="K10" s="526"/>
      <c r="L10" s="526"/>
      <c r="M10" s="526"/>
      <c r="N10" s="526"/>
      <c r="O10" s="526"/>
      <c r="P10" s="526"/>
      <c r="Q10" s="526"/>
      <c r="R10" s="526"/>
      <c r="S10" s="526"/>
      <c r="T10" s="526"/>
      <c r="U10" s="526"/>
      <c r="V10" s="526"/>
      <c r="W10" s="526"/>
      <c r="X10" s="526"/>
      <c r="Y10" s="526"/>
      <c r="Z10" s="526"/>
      <c r="AA10" s="526"/>
      <c r="AB10" s="526"/>
      <c r="AC10" s="526"/>
      <c r="AD10" s="526"/>
      <c r="AE10" s="526"/>
      <c r="AF10" s="526"/>
      <c r="AG10" s="526"/>
      <c r="AH10" s="526"/>
      <c r="AI10" s="526"/>
      <c r="AJ10" s="526"/>
      <c r="AK10" s="526"/>
      <c r="AL10" s="526"/>
      <c r="AM10" s="526"/>
      <c r="AN10" s="526"/>
      <c r="AO10" s="526"/>
      <c r="AP10" s="526"/>
      <c r="AQ10" s="526"/>
      <c r="AR10" s="526"/>
      <c r="AS10" s="526"/>
      <c r="AT10" s="526"/>
      <c r="AU10" s="526"/>
      <c r="AV10" s="526"/>
      <c r="AW10" s="526"/>
      <c r="AX10" s="526"/>
      <c r="AY10" s="526"/>
      <c r="AZ10" s="526"/>
      <c r="BA10" s="526"/>
      <c r="BB10" s="526"/>
      <c r="BC10" s="526"/>
      <c r="BD10" s="526"/>
      <c r="BE10" s="526"/>
      <c r="BF10" s="526"/>
      <c r="BG10" s="526"/>
      <c r="BH10" s="526"/>
      <c r="BI10" s="526"/>
      <c r="BJ10" s="526"/>
      <c r="BK10" s="526"/>
      <c r="BL10" s="526"/>
      <c r="BM10" s="526"/>
      <c r="BN10" s="526"/>
      <c r="BO10" s="526"/>
      <c r="BP10" s="526"/>
      <c r="BQ10" s="526"/>
      <c r="BR10" s="526"/>
      <c r="BS10" s="526"/>
      <c r="BT10" s="526"/>
      <c r="BU10" s="526"/>
      <c r="BV10" s="526"/>
      <c r="BW10" s="526"/>
      <c r="BX10" s="542" t="s">
        <v>117</v>
      </c>
      <c r="BY10" s="543"/>
      <c r="BZ10" s="543"/>
      <c r="CA10" s="543"/>
      <c r="CB10" s="543"/>
      <c r="CC10" s="543"/>
      <c r="CD10" s="543"/>
      <c r="CE10" s="544"/>
      <c r="CF10" s="545" t="s">
        <v>115</v>
      </c>
      <c r="CG10" s="545"/>
      <c r="CH10" s="545"/>
      <c r="CI10" s="545"/>
      <c r="CJ10" s="545"/>
      <c r="CK10" s="545"/>
      <c r="CL10" s="545"/>
      <c r="CM10" s="545"/>
      <c r="CN10" s="545"/>
      <c r="CO10" s="545"/>
      <c r="CP10" s="545"/>
      <c r="CQ10" s="545"/>
      <c r="CR10" s="545"/>
      <c r="CS10" s="545" t="s">
        <v>115</v>
      </c>
      <c r="CT10" s="545"/>
      <c r="CU10" s="545"/>
      <c r="CV10" s="545"/>
      <c r="CW10" s="545"/>
      <c r="CX10" s="545"/>
      <c r="CY10" s="545"/>
      <c r="CZ10" s="545"/>
      <c r="DA10" s="545"/>
      <c r="DB10" s="545"/>
      <c r="DC10" s="545"/>
      <c r="DD10" s="545"/>
      <c r="DE10" s="545"/>
      <c r="DF10" s="546">
        <f>DF8+DF11-DF42-DF107+DF103</f>
        <v>0</v>
      </c>
      <c r="DG10" s="547"/>
      <c r="DH10" s="547"/>
      <c r="DI10" s="547"/>
      <c r="DJ10" s="547"/>
      <c r="DK10" s="547"/>
      <c r="DL10" s="547"/>
      <c r="DM10" s="547"/>
      <c r="DN10" s="547"/>
      <c r="DO10" s="547"/>
      <c r="DP10" s="547"/>
      <c r="DQ10" s="547"/>
      <c r="DR10" s="547"/>
      <c r="DS10" s="546">
        <f>DS8+DS11-DS42-DS107+DS103</f>
        <v>0</v>
      </c>
      <c r="DT10" s="547"/>
      <c r="DU10" s="547"/>
      <c r="DV10" s="547"/>
      <c r="DW10" s="547"/>
      <c r="DX10" s="547"/>
      <c r="DY10" s="547"/>
      <c r="DZ10" s="547"/>
      <c r="EA10" s="547"/>
      <c r="EB10" s="547"/>
      <c r="EC10" s="547"/>
      <c r="ED10" s="547"/>
      <c r="EE10" s="547"/>
      <c r="EF10" s="546">
        <f>EF8+EF11-EF42-EF107+EF103</f>
        <v>0</v>
      </c>
      <c r="EG10" s="547"/>
      <c r="EH10" s="547"/>
      <c r="EI10" s="547"/>
      <c r="EJ10" s="547"/>
      <c r="EK10" s="547"/>
      <c r="EL10" s="547"/>
      <c r="EM10" s="547"/>
      <c r="EN10" s="547"/>
      <c r="EO10" s="547"/>
      <c r="EP10" s="547"/>
      <c r="EQ10" s="547"/>
      <c r="ER10" s="547"/>
      <c r="ES10" s="548"/>
      <c r="ET10" s="549"/>
      <c r="EU10" s="549"/>
      <c r="EV10" s="549"/>
      <c r="EW10" s="549"/>
      <c r="EX10" s="549"/>
      <c r="EY10" s="549"/>
      <c r="EZ10" s="549"/>
      <c r="FA10" s="549"/>
      <c r="FB10" s="549"/>
      <c r="FC10" s="549"/>
      <c r="FD10" s="549"/>
      <c r="FE10" s="550"/>
      <c r="FL10" s="122"/>
      <c r="FN10" s="219" t="s">
        <v>400</v>
      </c>
    </row>
    <row r="11" spans="1:170" ht="12" thickBot="1" x14ac:dyDescent="0.25">
      <c r="A11" s="572" t="s">
        <v>118</v>
      </c>
      <c r="B11" s="572"/>
      <c r="C11" s="572"/>
      <c r="D11" s="572"/>
      <c r="E11" s="572"/>
      <c r="F11" s="572"/>
      <c r="G11" s="572"/>
      <c r="H11" s="572"/>
      <c r="I11" s="572"/>
      <c r="J11" s="572"/>
      <c r="K11" s="572"/>
      <c r="L11" s="572"/>
      <c r="M11" s="572"/>
      <c r="N11" s="572"/>
      <c r="O11" s="572"/>
      <c r="P11" s="572"/>
      <c r="Q11" s="572"/>
      <c r="R11" s="572"/>
      <c r="S11" s="572"/>
      <c r="T11" s="572"/>
      <c r="U11" s="572"/>
      <c r="V11" s="572"/>
      <c r="W11" s="572"/>
      <c r="X11" s="572"/>
      <c r="Y11" s="572"/>
      <c r="Z11" s="572"/>
      <c r="AA11" s="572"/>
      <c r="AB11" s="572"/>
      <c r="AC11" s="572"/>
      <c r="AD11" s="572"/>
      <c r="AE11" s="572"/>
      <c r="AF11" s="572"/>
      <c r="AG11" s="572"/>
      <c r="AH11" s="572"/>
      <c r="AI11" s="572"/>
      <c r="AJ11" s="572"/>
      <c r="AK11" s="572"/>
      <c r="AL11" s="572"/>
      <c r="AM11" s="572"/>
      <c r="AN11" s="572"/>
      <c r="AO11" s="572"/>
      <c r="AP11" s="572"/>
      <c r="AQ11" s="572"/>
      <c r="AR11" s="572"/>
      <c r="AS11" s="572"/>
      <c r="AT11" s="572"/>
      <c r="AU11" s="572"/>
      <c r="AV11" s="572"/>
      <c r="AW11" s="572"/>
      <c r="AX11" s="572"/>
      <c r="AY11" s="572"/>
      <c r="AZ11" s="572"/>
      <c r="BA11" s="572"/>
      <c r="BB11" s="572"/>
      <c r="BC11" s="572"/>
      <c r="BD11" s="572"/>
      <c r="BE11" s="572"/>
      <c r="BF11" s="572"/>
      <c r="BG11" s="572"/>
      <c r="BH11" s="572"/>
      <c r="BI11" s="572"/>
      <c r="BJ11" s="572"/>
      <c r="BK11" s="572"/>
      <c r="BL11" s="572"/>
      <c r="BM11" s="572"/>
      <c r="BN11" s="572"/>
      <c r="BO11" s="572"/>
      <c r="BP11" s="572"/>
      <c r="BQ11" s="572"/>
      <c r="BR11" s="572"/>
      <c r="BS11" s="572"/>
      <c r="BT11" s="572"/>
      <c r="BU11" s="572"/>
      <c r="BV11" s="572"/>
      <c r="BW11" s="572"/>
      <c r="BX11" s="573" t="s">
        <v>119</v>
      </c>
      <c r="BY11" s="574"/>
      <c r="BZ11" s="574"/>
      <c r="CA11" s="574"/>
      <c r="CB11" s="574"/>
      <c r="CC11" s="574"/>
      <c r="CD11" s="574"/>
      <c r="CE11" s="575"/>
      <c r="CF11" s="576"/>
      <c r="CG11" s="574"/>
      <c r="CH11" s="574"/>
      <c r="CI11" s="574"/>
      <c r="CJ11" s="574"/>
      <c r="CK11" s="574"/>
      <c r="CL11" s="574"/>
      <c r="CM11" s="574"/>
      <c r="CN11" s="574"/>
      <c r="CO11" s="574"/>
      <c r="CP11" s="574"/>
      <c r="CQ11" s="574"/>
      <c r="CR11" s="575"/>
      <c r="CS11" s="577"/>
      <c r="CT11" s="578"/>
      <c r="CU11" s="578"/>
      <c r="CV11" s="578"/>
      <c r="CW11" s="578"/>
      <c r="CX11" s="578"/>
      <c r="CY11" s="578"/>
      <c r="CZ11" s="578"/>
      <c r="DA11" s="578"/>
      <c r="DB11" s="578"/>
      <c r="DC11" s="578"/>
      <c r="DD11" s="578"/>
      <c r="DE11" s="579"/>
      <c r="DF11" s="551">
        <f>DF15+DF25+DF27+DF31+DF35+DF12</f>
        <v>14041610.99</v>
      </c>
      <c r="DG11" s="552"/>
      <c r="DH11" s="552"/>
      <c r="DI11" s="552"/>
      <c r="DJ11" s="552"/>
      <c r="DK11" s="552"/>
      <c r="DL11" s="552"/>
      <c r="DM11" s="552"/>
      <c r="DN11" s="552"/>
      <c r="DO11" s="552"/>
      <c r="DP11" s="552"/>
      <c r="DQ11" s="552"/>
      <c r="DR11" s="553"/>
      <c r="DS11" s="551">
        <f>DS12++DS34+DS15+DS25+DS27+DS31+DS35+DS37</f>
        <v>8071000</v>
      </c>
      <c r="DT11" s="552"/>
      <c r="DU11" s="552"/>
      <c r="DV11" s="552"/>
      <c r="DW11" s="552"/>
      <c r="DX11" s="552"/>
      <c r="DY11" s="552"/>
      <c r="DZ11" s="552"/>
      <c r="EA11" s="552"/>
      <c r="EB11" s="552"/>
      <c r="EC11" s="552"/>
      <c r="ED11" s="552"/>
      <c r="EE11" s="553"/>
      <c r="EF11" s="551">
        <f>EF12++EF34+EF15+EF25+EF27+EF31+EF35+EF37</f>
        <v>8071000</v>
      </c>
      <c r="EG11" s="552"/>
      <c r="EH11" s="552"/>
      <c r="EI11" s="552"/>
      <c r="EJ11" s="552"/>
      <c r="EK11" s="552"/>
      <c r="EL11" s="552"/>
      <c r="EM11" s="552"/>
      <c r="EN11" s="552"/>
      <c r="EO11" s="552"/>
      <c r="EP11" s="552"/>
      <c r="EQ11" s="552"/>
      <c r="ER11" s="553"/>
      <c r="ES11" s="554"/>
      <c r="ET11" s="555"/>
      <c r="EU11" s="555"/>
      <c r="EV11" s="555"/>
      <c r="EW11" s="555"/>
      <c r="EX11" s="555"/>
      <c r="EY11" s="555"/>
      <c r="EZ11" s="555"/>
      <c r="FA11" s="555"/>
      <c r="FB11" s="555"/>
      <c r="FC11" s="555"/>
      <c r="FD11" s="555"/>
      <c r="FE11" s="556"/>
    </row>
    <row r="12" spans="1:170" ht="22.5" customHeight="1" x14ac:dyDescent="0.2">
      <c r="A12" s="557" t="s">
        <v>120</v>
      </c>
      <c r="B12" s="558"/>
      <c r="C12" s="558"/>
      <c r="D12" s="558"/>
      <c r="E12" s="558"/>
      <c r="F12" s="558"/>
      <c r="G12" s="558"/>
      <c r="H12" s="558"/>
      <c r="I12" s="558"/>
      <c r="J12" s="558"/>
      <c r="K12" s="558"/>
      <c r="L12" s="558"/>
      <c r="M12" s="558"/>
      <c r="N12" s="558"/>
      <c r="O12" s="558"/>
      <c r="P12" s="558"/>
      <c r="Q12" s="558"/>
      <c r="R12" s="558"/>
      <c r="S12" s="558"/>
      <c r="T12" s="558"/>
      <c r="U12" s="558"/>
      <c r="V12" s="558"/>
      <c r="W12" s="558"/>
      <c r="X12" s="558"/>
      <c r="Y12" s="558"/>
      <c r="Z12" s="558"/>
      <c r="AA12" s="558"/>
      <c r="AB12" s="558"/>
      <c r="AC12" s="558"/>
      <c r="AD12" s="558"/>
      <c r="AE12" s="558"/>
      <c r="AF12" s="558"/>
      <c r="AG12" s="558"/>
      <c r="AH12" s="558"/>
      <c r="AI12" s="558"/>
      <c r="AJ12" s="558"/>
      <c r="AK12" s="558"/>
      <c r="AL12" s="558"/>
      <c r="AM12" s="558"/>
      <c r="AN12" s="558"/>
      <c r="AO12" s="558"/>
      <c r="AP12" s="558"/>
      <c r="AQ12" s="558"/>
      <c r="AR12" s="558"/>
      <c r="AS12" s="558"/>
      <c r="AT12" s="558"/>
      <c r="AU12" s="558"/>
      <c r="AV12" s="558"/>
      <c r="AW12" s="558"/>
      <c r="AX12" s="558"/>
      <c r="AY12" s="558"/>
      <c r="AZ12" s="558"/>
      <c r="BA12" s="558"/>
      <c r="BB12" s="558"/>
      <c r="BC12" s="558"/>
      <c r="BD12" s="558"/>
      <c r="BE12" s="558"/>
      <c r="BF12" s="558"/>
      <c r="BG12" s="558"/>
      <c r="BH12" s="558"/>
      <c r="BI12" s="558"/>
      <c r="BJ12" s="558"/>
      <c r="BK12" s="558"/>
      <c r="BL12" s="558"/>
      <c r="BM12" s="558"/>
      <c r="BN12" s="558"/>
      <c r="BO12" s="558"/>
      <c r="BP12" s="558"/>
      <c r="BQ12" s="558"/>
      <c r="BR12" s="558"/>
      <c r="BS12" s="558"/>
      <c r="BT12" s="558"/>
      <c r="BU12" s="558"/>
      <c r="BV12" s="558"/>
      <c r="BW12" s="558"/>
      <c r="BX12" s="559" t="s">
        <v>121</v>
      </c>
      <c r="BY12" s="560"/>
      <c r="BZ12" s="560"/>
      <c r="CA12" s="560"/>
      <c r="CB12" s="560"/>
      <c r="CC12" s="560"/>
      <c r="CD12" s="560"/>
      <c r="CE12" s="561"/>
      <c r="CF12" s="562" t="s">
        <v>122</v>
      </c>
      <c r="CG12" s="560"/>
      <c r="CH12" s="560"/>
      <c r="CI12" s="560"/>
      <c r="CJ12" s="560"/>
      <c r="CK12" s="560"/>
      <c r="CL12" s="560"/>
      <c r="CM12" s="560"/>
      <c r="CN12" s="560"/>
      <c r="CO12" s="560"/>
      <c r="CP12" s="560"/>
      <c r="CQ12" s="560"/>
      <c r="CR12" s="561"/>
      <c r="CS12" s="563" t="s">
        <v>363</v>
      </c>
      <c r="CT12" s="564"/>
      <c r="CU12" s="564"/>
      <c r="CV12" s="564"/>
      <c r="CW12" s="564"/>
      <c r="CX12" s="564"/>
      <c r="CY12" s="564"/>
      <c r="CZ12" s="564"/>
      <c r="DA12" s="564"/>
      <c r="DB12" s="564"/>
      <c r="DC12" s="564"/>
      <c r="DD12" s="564"/>
      <c r="DE12" s="565"/>
      <c r="DF12" s="566">
        <f>DF13</f>
        <v>0</v>
      </c>
      <c r="DG12" s="567"/>
      <c r="DH12" s="567"/>
      <c r="DI12" s="567"/>
      <c r="DJ12" s="567"/>
      <c r="DK12" s="567"/>
      <c r="DL12" s="567"/>
      <c r="DM12" s="567"/>
      <c r="DN12" s="567"/>
      <c r="DO12" s="567"/>
      <c r="DP12" s="567"/>
      <c r="DQ12" s="567"/>
      <c r="DR12" s="568"/>
      <c r="DS12" s="566">
        <f t="shared" ref="DS12" si="0">DS13</f>
        <v>0</v>
      </c>
      <c r="DT12" s="567"/>
      <c r="DU12" s="567"/>
      <c r="DV12" s="567"/>
      <c r="DW12" s="567"/>
      <c r="DX12" s="567"/>
      <c r="DY12" s="567"/>
      <c r="DZ12" s="567"/>
      <c r="EA12" s="567"/>
      <c r="EB12" s="567"/>
      <c r="EC12" s="567"/>
      <c r="ED12" s="567"/>
      <c r="EE12" s="568"/>
      <c r="EF12" s="566">
        <f t="shared" ref="EF12" si="1">EF13</f>
        <v>0</v>
      </c>
      <c r="EG12" s="567"/>
      <c r="EH12" s="567"/>
      <c r="EI12" s="567"/>
      <c r="EJ12" s="567"/>
      <c r="EK12" s="567"/>
      <c r="EL12" s="567"/>
      <c r="EM12" s="567"/>
      <c r="EN12" s="567"/>
      <c r="EO12" s="567"/>
      <c r="EP12" s="567"/>
      <c r="EQ12" s="567"/>
      <c r="ER12" s="568"/>
      <c r="ES12" s="569"/>
      <c r="ET12" s="570"/>
      <c r="EU12" s="570"/>
      <c r="EV12" s="570"/>
      <c r="EW12" s="570"/>
      <c r="EX12" s="570"/>
      <c r="EY12" s="570"/>
      <c r="EZ12" s="570"/>
      <c r="FA12" s="570"/>
      <c r="FB12" s="570"/>
      <c r="FC12" s="570"/>
      <c r="FD12" s="570"/>
      <c r="FE12" s="571"/>
      <c r="FI12" s="122"/>
    </row>
    <row r="13" spans="1:170" ht="12" customHeight="1" x14ac:dyDescent="0.2">
      <c r="A13" s="601" t="s">
        <v>6</v>
      </c>
      <c r="B13" s="601"/>
      <c r="C13" s="601"/>
      <c r="D13" s="601"/>
      <c r="E13" s="601"/>
      <c r="F13" s="601"/>
      <c r="G13" s="601"/>
      <c r="H13" s="601"/>
      <c r="I13" s="601"/>
      <c r="J13" s="601"/>
      <c r="K13" s="601"/>
      <c r="L13" s="601"/>
      <c r="M13" s="601"/>
      <c r="N13" s="601"/>
      <c r="O13" s="601"/>
      <c r="P13" s="601"/>
      <c r="Q13" s="601"/>
      <c r="R13" s="601"/>
      <c r="S13" s="601"/>
      <c r="T13" s="601"/>
      <c r="U13" s="601"/>
      <c r="V13" s="601"/>
      <c r="W13" s="601"/>
      <c r="X13" s="601"/>
      <c r="Y13" s="601"/>
      <c r="Z13" s="601"/>
      <c r="AA13" s="601"/>
      <c r="AB13" s="601"/>
      <c r="AC13" s="601"/>
      <c r="AD13" s="601"/>
      <c r="AE13" s="601"/>
      <c r="AF13" s="601"/>
      <c r="AG13" s="601"/>
      <c r="AH13" s="601"/>
      <c r="AI13" s="601"/>
      <c r="AJ13" s="601"/>
      <c r="AK13" s="601"/>
      <c r="AL13" s="601"/>
      <c r="AM13" s="601"/>
      <c r="AN13" s="601"/>
      <c r="AO13" s="601"/>
      <c r="AP13" s="601"/>
      <c r="AQ13" s="601"/>
      <c r="AR13" s="601"/>
      <c r="AS13" s="601"/>
      <c r="AT13" s="601"/>
      <c r="AU13" s="601"/>
      <c r="AV13" s="601"/>
      <c r="AW13" s="601"/>
      <c r="AX13" s="601"/>
      <c r="AY13" s="601"/>
      <c r="AZ13" s="601"/>
      <c r="BA13" s="601"/>
      <c r="BB13" s="601"/>
      <c r="BC13" s="601"/>
      <c r="BD13" s="601"/>
      <c r="BE13" s="601"/>
      <c r="BF13" s="601"/>
      <c r="BG13" s="601"/>
      <c r="BH13" s="601"/>
      <c r="BI13" s="601"/>
      <c r="BJ13" s="601"/>
      <c r="BK13" s="601"/>
      <c r="BL13" s="601"/>
      <c r="BM13" s="601"/>
      <c r="BN13" s="601"/>
      <c r="BO13" s="601"/>
      <c r="BP13" s="601"/>
      <c r="BQ13" s="601"/>
      <c r="BR13" s="601"/>
      <c r="BS13" s="601"/>
      <c r="BT13" s="601"/>
      <c r="BU13" s="601"/>
      <c r="BV13" s="601"/>
      <c r="BW13" s="601"/>
      <c r="BX13" s="542" t="s">
        <v>123</v>
      </c>
      <c r="BY13" s="543"/>
      <c r="BZ13" s="543"/>
      <c r="CA13" s="543"/>
      <c r="CB13" s="543"/>
      <c r="CC13" s="543"/>
      <c r="CD13" s="543"/>
      <c r="CE13" s="544"/>
      <c r="CF13" s="605"/>
      <c r="CG13" s="543"/>
      <c r="CH13" s="543"/>
      <c r="CI13" s="543"/>
      <c r="CJ13" s="543"/>
      <c r="CK13" s="543"/>
      <c r="CL13" s="543"/>
      <c r="CM13" s="543"/>
      <c r="CN13" s="543"/>
      <c r="CO13" s="543"/>
      <c r="CP13" s="543"/>
      <c r="CQ13" s="543"/>
      <c r="CR13" s="544"/>
      <c r="CS13" s="607" t="s">
        <v>363</v>
      </c>
      <c r="CT13" s="608"/>
      <c r="CU13" s="608"/>
      <c r="CV13" s="608"/>
      <c r="CW13" s="608"/>
      <c r="CX13" s="608"/>
      <c r="CY13" s="608"/>
      <c r="CZ13" s="608"/>
      <c r="DA13" s="608"/>
      <c r="DB13" s="608"/>
      <c r="DC13" s="608"/>
      <c r="DD13" s="608"/>
      <c r="DE13" s="609"/>
      <c r="DF13" s="580"/>
      <c r="DG13" s="581"/>
      <c r="DH13" s="581"/>
      <c r="DI13" s="581"/>
      <c r="DJ13" s="581"/>
      <c r="DK13" s="581"/>
      <c r="DL13" s="581"/>
      <c r="DM13" s="581"/>
      <c r="DN13" s="581"/>
      <c r="DO13" s="581"/>
      <c r="DP13" s="581"/>
      <c r="DQ13" s="581"/>
      <c r="DR13" s="582"/>
      <c r="DS13" s="580">
        <v>0</v>
      </c>
      <c r="DT13" s="581"/>
      <c r="DU13" s="581"/>
      <c r="DV13" s="581"/>
      <c r="DW13" s="581"/>
      <c r="DX13" s="581"/>
      <c r="DY13" s="581"/>
      <c r="DZ13" s="581"/>
      <c r="EA13" s="581"/>
      <c r="EB13" s="581"/>
      <c r="EC13" s="581"/>
      <c r="ED13" s="581"/>
      <c r="EE13" s="582"/>
      <c r="EF13" s="580">
        <f>DS13</f>
        <v>0</v>
      </c>
      <c r="EG13" s="581"/>
      <c r="EH13" s="581"/>
      <c r="EI13" s="581"/>
      <c r="EJ13" s="581"/>
      <c r="EK13" s="581"/>
      <c r="EL13" s="581"/>
      <c r="EM13" s="581"/>
      <c r="EN13" s="581"/>
      <c r="EO13" s="581"/>
      <c r="EP13" s="581"/>
      <c r="EQ13" s="581"/>
      <c r="ER13" s="582"/>
      <c r="ES13" s="548"/>
      <c r="ET13" s="549"/>
      <c r="EU13" s="549"/>
      <c r="EV13" s="549"/>
      <c r="EW13" s="549"/>
      <c r="EX13" s="549"/>
      <c r="EY13" s="549"/>
      <c r="EZ13" s="549"/>
      <c r="FA13" s="549"/>
      <c r="FB13" s="549"/>
      <c r="FC13" s="549"/>
      <c r="FD13" s="549"/>
      <c r="FE13" s="550"/>
      <c r="FI13" s="106"/>
    </row>
    <row r="14" spans="1:170" ht="9" customHeight="1" thickBot="1" x14ac:dyDescent="0.25">
      <c r="A14" s="589"/>
      <c r="B14" s="589"/>
      <c r="C14" s="589"/>
      <c r="D14" s="589"/>
      <c r="E14" s="589"/>
      <c r="F14" s="589"/>
      <c r="G14" s="589"/>
      <c r="H14" s="589"/>
      <c r="I14" s="589"/>
      <c r="J14" s="589"/>
      <c r="K14" s="589"/>
      <c r="L14" s="589"/>
      <c r="M14" s="589"/>
      <c r="N14" s="589"/>
      <c r="O14" s="589"/>
      <c r="P14" s="589"/>
      <c r="Q14" s="589"/>
      <c r="R14" s="589"/>
      <c r="S14" s="589"/>
      <c r="T14" s="589"/>
      <c r="U14" s="589"/>
      <c r="V14" s="589"/>
      <c r="W14" s="589"/>
      <c r="X14" s="589"/>
      <c r="Y14" s="589"/>
      <c r="Z14" s="589"/>
      <c r="AA14" s="589"/>
      <c r="AB14" s="589"/>
      <c r="AC14" s="589"/>
      <c r="AD14" s="589"/>
      <c r="AE14" s="589"/>
      <c r="AF14" s="589"/>
      <c r="AG14" s="589"/>
      <c r="AH14" s="589"/>
      <c r="AI14" s="589"/>
      <c r="AJ14" s="589"/>
      <c r="AK14" s="589"/>
      <c r="AL14" s="589"/>
      <c r="AM14" s="589"/>
      <c r="AN14" s="589"/>
      <c r="AO14" s="589"/>
      <c r="AP14" s="589"/>
      <c r="AQ14" s="589"/>
      <c r="AR14" s="589"/>
      <c r="AS14" s="589"/>
      <c r="AT14" s="589"/>
      <c r="AU14" s="589"/>
      <c r="AV14" s="589"/>
      <c r="AW14" s="589"/>
      <c r="AX14" s="589"/>
      <c r="AY14" s="589"/>
      <c r="AZ14" s="589"/>
      <c r="BA14" s="589"/>
      <c r="BB14" s="589"/>
      <c r="BC14" s="589"/>
      <c r="BD14" s="589"/>
      <c r="BE14" s="589"/>
      <c r="BF14" s="589"/>
      <c r="BG14" s="589"/>
      <c r="BH14" s="589"/>
      <c r="BI14" s="589"/>
      <c r="BJ14" s="589"/>
      <c r="BK14" s="589"/>
      <c r="BL14" s="589"/>
      <c r="BM14" s="589"/>
      <c r="BN14" s="589"/>
      <c r="BO14" s="589"/>
      <c r="BP14" s="589"/>
      <c r="BQ14" s="589"/>
      <c r="BR14" s="589"/>
      <c r="BS14" s="589"/>
      <c r="BT14" s="589"/>
      <c r="BU14" s="589"/>
      <c r="BV14" s="589"/>
      <c r="BW14" s="590"/>
      <c r="BX14" s="602"/>
      <c r="BY14" s="603"/>
      <c r="BZ14" s="603"/>
      <c r="CA14" s="603"/>
      <c r="CB14" s="603"/>
      <c r="CC14" s="603"/>
      <c r="CD14" s="603"/>
      <c r="CE14" s="604"/>
      <c r="CF14" s="606"/>
      <c r="CG14" s="603"/>
      <c r="CH14" s="603"/>
      <c r="CI14" s="603"/>
      <c r="CJ14" s="603"/>
      <c r="CK14" s="603"/>
      <c r="CL14" s="603"/>
      <c r="CM14" s="603"/>
      <c r="CN14" s="603"/>
      <c r="CO14" s="603"/>
      <c r="CP14" s="603"/>
      <c r="CQ14" s="603"/>
      <c r="CR14" s="604"/>
      <c r="CS14" s="610"/>
      <c r="CT14" s="611"/>
      <c r="CU14" s="611"/>
      <c r="CV14" s="611"/>
      <c r="CW14" s="611"/>
      <c r="CX14" s="611"/>
      <c r="CY14" s="611"/>
      <c r="CZ14" s="611"/>
      <c r="DA14" s="611"/>
      <c r="DB14" s="611"/>
      <c r="DC14" s="611"/>
      <c r="DD14" s="611"/>
      <c r="DE14" s="612"/>
      <c r="DF14" s="583"/>
      <c r="DG14" s="584"/>
      <c r="DH14" s="584"/>
      <c r="DI14" s="584"/>
      <c r="DJ14" s="584"/>
      <c r="DK14" s="584"/>
      <c r="DL14" s="584"/>
      <c r="DM14" s="584"/>
      <c r="DN14" s="584"/>
      <c r="DO14" s="584"/>
      <c r="DP14" s="584"/>
      <c r="DQ14" s="584"/>
      <c r="DR14" s="585"/>
      <c r="DS14" s="583"/>
      <c r="DT14" s="584"/>
      <c r="DU14" s="584"/>
      <c r="DV14" s="584"/>
      <c r="DW14" s="584"/>
      <c r="DX14" s="584"/>
      <c r="DY14" s="584"/>
      <c r="DZ14" s="584"/>
      <c r="EA14" s="584"/>
      <c r="EB14" s="584"/>
      <c r="EC14" s="584"/>
      <c r="ED14" s="584"/>
      <c r="EE14" s="585"/>
      <c r="EF14" s="583"/>
      <c r="EG14" s="584"/>
      <c r="EH14" s="584"/>
      <c r="EI14" s="584"/>
      <c r="EJ14" s="584"/>
      <c r="EK14" s="584"/>
      <c r="EL14" s="584"/>
      <c r="EM14" s="584"/>
      <c r="EN14" s="584"/>
      <c r="EO14" s="584"/>
      <c r="EP14" s="584"/>
      <c r="EQ14" s="584"/>
      <c r="ER14" s="585"/>
      <c r="ES14" s="586"/>
      <c r="ET14" s="587"/>
      <c r="EU14" s="587"/>
      <c r="EV14" s="587"/>
      <c r="EW14" s="587"/>
      <c r="EX14" s="587"/>
      <c r="EY14" s="587"/>
      <c r="EZ14" s="587"/>
      <c r="FA14" s="587"/>
      <c r="FB14" s="587"/>
      <c r="FC14" s="587"/>
      <c r="FD14" s="587"/>
      <c r="FE14" s="588"/>
    </row>
    <row r="15" spans="1:170" ht="11.1" customHeight="1" x14ac:dyDescent="0.2">
      <c r="A15" s="591" t="s">
        <v>124</v>
      </c>
      <c r="B15" s="592"/>
      <c r="C15" s="592"/>
      <c r="D15" s="592"/>
      <c r="E15" s="592"/>
      <c r="F15" s="592"/>
      <c r="G15" s="592"/>
      <c r="H15" s="592"/>
      <c r="I15" s="592"/>
      <c r="J15" s="592"/>
      <c r="K15" s="592"/>
      <c r="L15" s="592"/>
      <c r="M15" s="592"/>
      <c r="N15" s="592"/>
      <c r="O15" s="592"/>
      <c r="P15" s="592"/>
      <c r="Q15" s="592"/>
      <c r="R15" s="592"/>
      <c r="S15" s="592"/>
      <c r="T15" s="592"/>
      <c r="U15" s="592"/>
      <c r="V15" s="592"/>
      <c r="W15" s="592"/>
      <c r="X15" s="592"/>
      <c r="Y15" s="592"/>
      <c r="Z15" s="592"/>
      <c r="AA15" s="592"/>
      <c r="AB15" s="592"/>
      <c r="AC15" s="592"/>
      <c r="AD15" s="592"/>
      <c r="AE15" s="592"/>
      <c r="AF15" s="592"/>
      <c r="AG15" s="592"/>
      <c r="AH15" s="592"/>
      <c r="AI15" s="592"/>
      <c r="AJ15" s="592"/>
      <c r="AK15" s="592"/>
      <c r="AL15" s="592"/>
      <c r="AM15" s="592"/>
      <c r="AN15" s="592"/>
      <c r="AO15" s="592"/>
      <c r="AP15" s="592"/>
      <c r="AQ15" s="592"/>
      <c r="AR15" s="592"/>
      <c r="AS15" s="592"/>
      <c r="AT15" s="592"/>
      <c r="AU15" s="592"/>
      <c r="AV15" s="592"/>
      <c r="AW15" s="592"/>
      <c r="AX15" s="592"/>
      <c r="AY15" s="592"/>
      <c r="AZ15" s="592"/>
      <c r="BA15" s="592"/>
      <c r="BB15" s="592"/>
      <c r="BC15" s="592"/>
      <c r="BD15" s="592"/>
      <c r="BE15" s="592"/>
      <c r="BF15" s="592"/>
      <c r="BG15" s="592"/>
      <c r="BH15" s="592"/>
      <c r="BI15" s="592"/>
      <c r="BJ15" s="592"/>
      <c r="BK15" s="592"/>
      <c r="BL15" s="592"/>
      <c r="BM15" s="592"/>
      <c r="BN15" s="592"/>
      <c r="BO15" s="592"/>
      <c r="BP15" s="592"/>
      <c r="BQ15" s="592"/>
      <c r="BR15" s="592"/>
      <c r="BS15" s="592"/>
      <c r="BT15" s="592"/>
      <c r="BU15" s="592"/>
      <c r="BV15" s="592"/>
      <c r="BW15" s="593"/>
      <c r="BX15" s="527" t="s">
        <v>125</v>
      </c>
      <c r="BY15" s="528"/>
      <c r="BZ15" s="528"/>
      <c r="CA15" s="528"/>
      <c r="CB15" s="528"/>
      <c r="CC15" s="528"/>
      <c r="CD15" s="528"/>
      <c r="CE15" s="529"/>
      <c r="CF15" s="594" t="s">
        <v>126</v>
      </c>
      <c r="CG15" s="528"/>
      <c r="CH15" s="528"/>
      <c r="CI15" s="528"/>
      <c r="CJ15" s="528"/>
      <c r="CK15" s="528"/>
      <c r="CL15" s="528"/>
      <c r="CM15" s="528"/>
      <c r="CN15" s="528"/>
      <c r="CO15" s="528"/>
      <c r="CP15" s="528"/>
      <c r="CQ15" s="528"/>
      <c r="CR15" s="529"/>
      <c r="CS15" s="595"/>
      <c r="CT15" s="596"/>
      <c r="CU15" s="596"/>
      <c r="CV15" s="596"/>
      <c r="CW15" s="596"/>
      <c r="CX15" s="596"/>
      <c r="CY15" s="596"/>
      <c r="CZ15" s="596"/>
      <c r="DA15" s="596"/>
      <c r="DB15" s="596"/>
      <c r="DC15" s="596"/>
      <c r="DD15" s="596"/>
      <c r="DE15" s="597"/>
      <c r="DF15" s="598">
        <f>DF16+DF22</f>
        <v>13324550</v>
      </c>
      <c r="DG15" s="599"/>
      <c r="DH15" s="599"/>
      <c r="DI15" s="599"/>
      <c r="DJ15" s="599"/>
      <c r="DK15" s="599"/>
      <c r="DL15" s="599"/>
      <c r="DM15" s="599"/>
      <c r="DN15" s="599"/>
      <c r="DO15" s="599"/>
      <c r="DP15" s="599"/>
      <c r="DQ15" s="599"/>
      <c r="DR15" s="600"/>
      <c r="DS15" s="598">
        <f>DS16+DS22</f>
        <v>8071000</v>
      </c>
      <c r="DT15" s="599"/>
      <c r="DU15" s="599"/>
      <c r="DV15" s="599"/>
      <c r="DW15" s="599"/>
      <c r="DX15" s="599"/>
      <c r="DY15" s="599"/>
      <c r="DZ15" s="599"/>
      <c r="EA15" s="599"/>
      <c r="EB15" s="599"/>
      <c r="EC15" s="599"/>
      <c r="ED15" s="599"/>
      <c r="EE15" s="600"/>
      <c r="EF15" s="598">
        <f>EF16+EF22</f>
        <v>8071000</v>
      </c>
      <c r="EG15" s="599"/>
      <c r="EH15" s="599"/>
      <c r="EI15" s="599"/>
      <c r="EJ15" s="599"/>
      <c r="EK15" s="599"/>
      <c r="EL15" s="599"/>
      <c r="EM15" s="599"/>
      <c r="EN15" s="599"/>
      <c r="EO15" s="599"/>
      <c r="EP15" s="599"/>
      <c r="EQ15" s="599"/>
      <c r="ER15" s="600"/>
      <c r="ES15" s="539"/>
      <c r="ET15" s="540"/>
      <c r="EU15" s="540"/>
      <c r="EV15" s="540"/>
      <c r="EW15" s="540"/>
      <c r="EX15" s="540"/>
      <c r="EY15" s="540"/>
      <c r="EZ15" s="540"/>
      <c r="FA15" s="540"/>
      <c r="FB15" s="540"/>
      <c r="FC15" s="540"/>
      <c r="FD15" s="540"/>
      <c r="FE15" s="541"/>
    </row>
    <row r="16" spans="1:170" ht="33.75" customHeight="1" x14ac:dyDescent="0.2">
      <c r="A16" s="613" t="s">
        <v>127</v>
      </c>
      <c r="B16" s="614"/>
      <c r="C16" s="614"/>
      <c r="D16" s="614"/>
      <c r="E16" s="614"/>
      <c r="F16" s="614"/>
      <c r="G16" s="614"/>
      <c r="H16" s="614"/>
      <c r="I16" s="614"/>
      <c r="J16" s="614"/>
      <c r="K16" s="614"/>
      <c r="L16" s="614"/>
      <c r="M16" s="614"/>
      <c r="N16" s="614"/>
      <c r="O16" s="614"/>
      <c r="P16" s="614"/>
      <c r="Q16" s="614"/>
      <c r="R16" s="614"/>
      <c r="S16" s="614"/>
      <c r="T16" s="614"/>
      <c r="U16" s="614"/>
      <c r="V16" s="614"/>
      <c r="W16" s="614"/>
      <c r="X16" s="614"/>
      <c r="Y16" s="614"/>
      <c r="Z16" s="614"/>
      <c r="AA16" s="614"/>
      <c r="AB16" s="614"/>
      <c r="AC16" s="614"/>
      <c r="AD16" s="614"/>
      <c r="AE16" s="614"/>
      <c r="AF16" s="614"/>
      <c r="AG16" s="614"/>
      <c r="AH16" s="614"/>
      <c r="AI16" s="614"/>
      <c r="AJ16" s="614"/>
      <c r="AK16" s="614"/>
      <c r="AL16" s="614"/>
      <c r="AM16" s="614"/>
      <c r="AN16" s="614"/>
      <c r="AO16" s="614"/>
      <c r="AP16" s="614"/>
      <c r="AQ16" s="614"/>
      <c r="AR16" s="614"/>
      <c r="AS16" s="614"/>
      <c r="AT16" s="614"/>
      <c r="AU16" s="614"/>
      <c r="AV16" s="614"/>
      <c r="AW16" s="614"/>
      <c r="AX16" s="614"/>
      <c r="AY16" s="614"/>
      <c r="AZ16" s="614"/>
      <c r="BA16" s="614"/>
      <c r="BB16" s="614"/>
      <c r="BC16" s="614"/>
      <c r="BD16" s="614"/>
      <c r="BE16" s="614"/>
      <c r="BF16" s="614"/>
      <c r="BG16" s="614"/>
      <c r="BH16" s="614"/>
      <c r="BI16" s="614"/>
      <c r="BJ16" s="614"/>
      <c r="BK16" s="614"/>
      <c r="BL16" s="614"/>
      <c r="BM16" s="614"/>
      <c r="BN16" s="614"/>
      <c r="BO16" s="614"/>
      <c r="BP16" s="614"/>
      <c r="BQ16" s="614"/>
      <c r="BR16" s="614"/>
      <c r="BS16" s="614"/>
      <c r="BT16" s="614"/>
      <c r="BU16" s="614"/>
      <c r="BV16" s="614"/>
      <c r="BW16" s="614"/>
      <c r="BX16" s="615" t="s">
        <v>128</v>
      </c>
      <c r="BY16" s="616"/>
      <c r="BZ16" s="616"/>
      <c r="CA16" s="616"/>
      <c r="CB16" s="616"/>
      <c r="CC16" s="616"/>
      <c r="CD16" s="616"/>
      <c r="CE16" s="617"/>
      <c r="CF16" s="618" t="s">
        <v>126</v>
      </c>
      <c r="CG16" s="616"/>
      <c r="CH16" s="616"/>
      <c r="CI16" s="616"/>
      <c r="CJ16" s="616"/>
      <c r="CK16" s="616"/>
      <c r="CL16" s="616"/>
      <c r="CM16" s="616"/>
      <c r="CN16" s="616"/>
      <c r="CO16" s="616"/>
      <c r="CP16" s="616"/>
      <c r="CQ16" s="616"/>
      <c r="CR16" s="617"/>
      <c r="CS16" s="619" t="s">
        <v>364</v>
      </c>
      <c r="CT16" s="619"/>
      <c r="CU16" s="619"/>
      <c r="CV16" s="619"/>
      <c r="CW16" s="619"/>
      <c r="CX16" s="619"/>
      <c r="CY16" s="619"/>
      <c r="CZ16" s="619"/>
      <c r="DA16" s="619"/>
      <c r="DB16" s="619"/>
      <c r="DC16" s="619"/>
      <c r="DD16" s="619"/>
      <c r="DE16" s="619"/>
      <c r="DF16" s="620">
        <f>DF17+DF18+DF19+DF20</f>
        <v>0</v>
      </c>
      <c r="DG16" s="621"/>
      <c r="DH16" s="621"/>
      <c r="DI16" s="621"/>
      <c r="DJ16" s="621"/>
      <c r="DK16" s="621"/>
      <c r="DL16" s="621"/>
      <c r="DM16" s="621"/>
      <c r="DN16" s="621"/>
      <c r="DO16" s="621"/>
      <c r="DP16" s="621"/>
      <c r="DQ16" s="621"/>
      <c r="DR16" s="622"/>
      <c r="DS16" s="623">
        <f>DS17+DS18+DS19+DS20</f>
        <v>0</v>
      </c>
      <c r="DT16" s="624"/>
      <c r="DU16" s="624"/>
      <c r="DV16" s="624"/>
      <c r="DW16" s="624"/>
      <c r="DX16" s="624"/>
      <c r="DY16" s="624"/>
      <c r="DZ16" s="624"/>
      <c r="EA16" s="624"/>
      <c r="EB16" s="624"/>
      <c r="EC16" s="624"/>
      <c r="ED16" s="624"/>
      <c r="EE16" s="625"/>
      <c r="EF16" s="623">
        <f>EF17+EF18+EF19+EF20</f>
        <v>0</v>
      </c>
      <c r="EG16" s="624"/>
      <c r="EH16" s="624"/>
      <c r="EI16" s="624"/>
      <c r="EJ16" s="624"/>
      <c r="EK16" s="624"/>
      <c r="EL16" s="624"/>
      <c r="EM16" s="624"/>
      <c r="EN16" s="624"/>
      <c r="EO16" s="624"/>
      <c r="EP16" s="624"/>
      <c r="EQ16" s="624"/>
      <c r="ER16" s="625"/>
      <c r="ES16" s="626"/>
      <c r="ET16" s="627"/>
      <c r="EU16" s="627"/>
      <c r="EV16" s="627"/>
      <c r="EW16" s="627"/>
      <c r="EX16" s="627"/>
      <c r="EY16" s="627"/>
      <c r="EZ16" s="627"/>
      <c r="FA16" s="627"/>
      <c r="FB16" s="627"/>
      <c r="FC16" s="627"/>
      <c r="FD16" s="627"/>
      <c r="FE16" s="628"/>
    </row>
    <row r="17" spans="1:161" s="219" customFormat="1" ht="33.75" customHeight="1" x14ac:dyDescent="0.2">
      <c r="A17" s="613" t="s">
        <v>129</v>
      </c>
      <c r="B17" s="614"/>
      <c r="C17" s="614"/>
      <c r="D17" s="614"/>
      <c r="E17" s="614"/>
      <c r="F17" s="614"/>
      <c r="G17" s="614"/>
      <c r="H17" s="614"/>
      <c r="I17" s="614"/>
      <c r="J17" s="614"/>
      <c r="K17" s="614"/>
      <c r="L17" s="614"/>
      <c r="M17" s="614"/>
      <c r="N17" s="614"/>
      <c r="O17" s="614"/>
      <c r="P17" s="614"/>
      <c r="Q17" s="614"/>
      <c r="R17" s="614"/>
      <c r="S17" s="614"/>
      <c r="T17" s="614"/>
      <c r="U17" s="614"/>
      <c r="V17" s="614"/>
      <c r="W17" s="614"/>
      <c r="X17" s="614"/>
      <c r="Y17" s="614"/>
      <c r="Z17" s="614"/>
      <c r="AA17" s="614"/>
      <c r="AB17" s="614"/>
      <c r="AC17" s="614"/>
      <c r="AD17" s="614"/>
      <c r="AE17" s="614"/>
      <c r="AF17" s="614"/>
      <c r="AG17" s="614"/>
      <c r="AH17" s="614"/>
      <c r="AI17" s="614"/>
      <c r="AJ17" s="614"/>
      <c r="AK17" s="614"/>
      <c r="AL17" s="614"/>
      <c r="AM17" s="614"/>
      <c r="AN17" s="614"/>
      <c r="AO17" s="614"/>
      <c r="AP17" s="614"/>
      <c r="AQ17" s="614"/>
      <c r="AR17" s="614"/>
      <c r="AS17" s="614"/>
      <c r="AT17" s="614"/>
      <c r="AU17" s="614"/>
      <c r="AV17" s="614"/>
      <c r="AW17" s="614"/>
      <c r="AX17" s="614"/>
      <c r="AY17" s="614"/>
      <c r="AZ17" s="614"/>
      <c r="BA17" s="614"/>
      <c r="BB17" s="614"/>
      <c r="BC17" s="614"/>
      <c r="BD17" s="614"/>
      <c r="BE17" s="614"/>
      <c r="BF17" s="614"/>
      <c r="BG17" s="614"/>
      <c r="BH17" s="614"/>
      <c r="BI17" s="614"/>
      <c r="BJ17" s="614"/>
      <c r="BK17" s="614"/>
      <c r="BL17" s="614"/>
      <c r="BM17" s="614"/>
      <c r="BN17" s="614"/>
      <c r="BO17" s="614"/>
      <c r="BP17" s="614"/>
      <c r="BQ17" s="614"/>
      <c r="BR17" s="614"/>
      <c r="BS17" s="614"/>
      <c r="BT17" s="614"/>
      <c r="BU17" s="614"/>
      <c r="BV17" s="614"/>
      <c r="BW17" s="614"/>
      <c r="BX17" s="632" t="s">
        <v>130</v>
      </c>
      <c r="BY17" s="633"/>
      <c r="BZ17" s="633"/>
      <c r="CA17" s="633"/>
      <c r="CB17" s="633"/>
      <c r="CC17" s="633"/>
      <c r="CD17" s="633"/>
      <c r="CE17" s="634"/>
      <c r="CF17" s="635" t="s">
        <v>126</v>
      </c>
      <c r="CG17" s="633"/>
      <c r="CH17" s="633"/>
      <c r="CI17" s="633"/>
      <c r="CJ17" s="633"/>
      <c r="CK17" s="633"/>
      <c r="CL17" s="633"/>
      <c r="CM17" s="633"/>
      <c r="CN17" s="633"/>
      <c r="CO17" s="633"/>
      <c r="CP17" s="633"/>
      <c r="CQ17" s="633"/>
      <c r="CR17" s="634"/>
      <c r="CS17" s="619" t="s">
        <v>364</v>
      </c>
      <c r="CT17" s="619"/>
      <c r="CU17" s="619"/>
      <c r="CV17" s="619"/>
      <c r="CW17" s="619"/>
      <c r="CX17" s="619"/>
      <c r="CY17" s="619"/>
      <c r="CZ17" s="619"/>
      <c r="DA17" s="619"/>
      <c r="DB17" s="619"/>
      <c r="DC17" s="619"/>
      <c r="DD17" s="619"/>
      <c r="DE17" s="619"/>
      <c r="DF17" s="629"/>
      <c r="DG17" s="630"/>
      <c r="DH17" s="630"/>
      <c r="DI17" s="630"/>
      <c r="DJ17" s="630"/>
      <c r="DK17" s="630"/>
      <c r="DL17" s="630"/>
      <c r="DM17" s="630"/>
      <c r="DN17" s="630"/>
      <c r="DO17" s="630"/>
      <c r="DP17" s="630"/>
      <c r="DQ17" s="630"/>
      <c r="DR17" s="631"/>
      <c r="DS17" s="629"/>
      <c r="DT17" s="630"/>
      <c r="DU17" s="630"/>
      <c r="DV17" s="630"/>
      <c r="DW17" s="630"/>
      <c r="DX17" s="630"/>
      <c r="DY17" s="630"/>
      <c r="DZ17" s="630"/>
      <c r="EA17" s="630"/>
      <c r="EB17" s="630"/>
      <c r="EC17" s="630"/>
      <c r="ED17" s="630"/>
      <c r="EE17" s="631"/>
      <c r="EF17" s="629"/>
      <c r="EG17" s="630"/>
      <c r="EH17" s="630"/>
      <c r="EI17" s="630"/>
      <c r="EJ17" s="630"/>
      <c r="EK17" s="630"/>
      <c r="EL17" s="630"/>
      <c r="EM17" s="630"/>
      <c r="EN17" s="630"/>
      <c r="EO17" s="630"/>
      <c r="EP17" s="630"/>
      <c r="EQ17" s="630"/>
      <c r="ER17" s="631"/>
      <c r="ES17" s="626"/>
      <c r="ET17" s="627"/>
      <c r="EU17" s="627"/>
      <c r="EV17" s="627"/>
      <c r="EW17" s="627"/>
      <c r="EX17" s="627"/>
      <c r="EY17" s="627"/>
      <c r="EZ17" s="627"/>
      <c r="FA17" s="627"/>
      <c r="FB17" s="627"/>
      <c r="FC17" s="627"/>
      <c r="FD17" s="627"/>
      <c r="FE17" s="628"/>
    </row>
    <row r="18" spans="1:161" s="219" customFormat="1" ht="24.75" customHeight="1" x14ac:dyDescent="0.2">
      <c r="A18" s="613" t="s">
        <v>131</v>
      </c>
      <c r="B18" s="614"/>
      <c r="C18" s="614"/>
      <c r="D18" s="614"/>
      <c r="E18" s="614"/>
      <c r="F18" s="614"/>
      <c r="G18" s="614"/>
      <c r="H18" s="614"/>
      <c r="I18" s="614"/>
      <c r="J18" s="614"/>
      <c r="K18" s="614"/>
      <c r="L18" s="614"/>
      <c r="M18" s="614"/>
      <c r="N18" s="614"/>
      <c r="O18" s="614"/>
      <c r="P18" s="614"/>
      <c r="Q18" s="614"/>
      <c r="R18" s="614"/>
      <c r="S18" s="614"/>
      <c r="T18" s="614"/>
      <c r="U18" s="614"/>
      <c r="V18" s="614"/>
      <c r="W18" s="614"/>
      <c r="X18" s="614"/>
      <c r="Y18" s="614"/>
      <c r="Z18" s="614"/>
      <c r="AA18" s="614"/>
      <c r="AB18" s="614"/>
      <c r="AC18" s="614"/>
      <c r="AD18" s="614"/>
      <c r="AE18" s="614"/>
      <c r="AF18" s="614"/>
      <c r="AG18" s="614"/>
      <c r="AH18" s="614"/>
      <c r="AI18" s="614"/>
      <c r="AJ18" s="614"/>
      <c r="AK18" s="614"/>
      <c r="AL18" s="614"/>
      <c r="AM18" s="614"/>
      <c r="AN18" s="614"/>
      <c r="AO18" s="614"/>
      <c r="AP18" s="614"/>
      <c r="AQ18" s="614"/>
      <c r="AR18" s="614"/>
      <c r="AS18" s="614"/>
      <c r="AT18" s="614"/>
      <c r="AU18" s="614"/>
      <c r="AV18" s="614"/>
      <c r="AW18" s="614"/>
      <c r="AX18" s="614"/>
      <c r="AY18" s="614"/>
      <c r="AZ18" s="614"/>
      <c r="BA18" s="614"/>
      <c r="BB18" s="614"/>
      <c r="BC18" s="614"/>
      <c r="BD18" s="614"/>
      <c r="BE18" s="614"/>
      <c r="BF18" s="614"/>
      <c r="BG18" s="614"/>
      <c r="BH18" s="614"/>
      <c r="BI18" s="614"/>
      <c r="BJ18" s="614"/>
      <c r="BK18" s="614"/>
      <c r="BL18" s="614"/>
      <c r="BM18" s="614"/>
      <c r="BN18" s="614"/>
      <c r="BO18" s="614"/>
      <c r="BP18" s="614"/>
      <c r="BQ18" s="614"/>
      <c r="BR18" s="614"/>
      <c r="BS18" s="614"/>
      <c r="BT18" s="614"/>
      <c r="BU18" s="614"/>
      <c r="BV18" s="614"/>
      <c r="BW18" s="614"/>
      <c r="BX18" s="632" t="s">
        <v>132</v>
      </c>
      <c r="BY18" s="633"/>
      <c r="BZ18" s="633"/>
      <c r="CA18" s="633"/>
      <c r="CB18" s="633"/>
      <c r="CC18" s="633"/>
      <c r="CD18" s="633"/>
      <c r="CE18" s="634"/>
      <c r="CF18" s="635" t="s">
        <v>126</v>
      </c>
      <c r="CG18" s="633"/>
      <c r="CH18" s="633"/>
      <c r="CI18" s="633"/>
      <c r="CJ18" s="633"/>
      <c r="CK18" s="633"/>
      <c r="CL18" s="633"/>
      <c r="CM18" s="633"/>
      <c r="CN18" s="633"/>
      <c r="CO18" s="633"/>
      <c r="CP18" s="633"/>
      <c r="CQ18" s="633"/>
      <c r="CR18" s="634"/>
      <c r="CS18" s="619" t="s">
        <v>364</v>
      </c>
      <c r="CT18" s="619"/>
      <c r="CU18" s="619"/>
      <c r="CV18" s="619"/>
      <c r="CW18" s="619"/>
      <c r="CX18" s="619"/>
      <c r="CY18" s="619"/>
      <c r="CZ18" s="619"/>
      <c r="DA18" s="619"/>
      <c r="DB18" s="619"/>
      <c r="DC18" s="619"/>
      <c r="DD18" s="619"/>
      <c r="DE18" s="619"/>
      <c r="DF18" s="629"/>
      <c r="DG18" s="630"/>
      <c r="DH18" s="630"/>
      <c r="DI18" s="630"/>
      <c r="DJ18" s="630"/>
      <c r="DK18" s="630"/>
      <c r="DL18" s="630"/>
      <c r="DM18" s="630"/>
      <c r="DN18" s="630"/>
      <c r="DO18" s="630"/>
      <c r="DP18" s="630"/>
      <c r="DQ18" s="630"/>
      <c r="DR18" s="631"/>
      <c r="DS18" s="629"/>
      <c r="DT18" s="630"/>
      <c r="DU18" s="630"/>
      <c r="DV18" s="630"/>
      <c r="DW18" s="630"/>
      <c r="DX18" s="630"/>
      <c r="DY18" s="630"/>
      <c r="DZ18" s="630"/>
      <c r="EA18" s="630"/>
      <c r="EB18" s="630"/>
      <c r="EC18" s="630"/>
      <c r="ED18" s="630"/>
      <c r="EE18" s="631"/>
      <c r="EF18" s="629"/>
      <c r="EG18" s="630"/>
      <c r="EH18" s="630"/>
      <c r="EI18" s="630"/>
      <c r="EJ18" s="630"/>
      <c r="EK18" s="630"/>
      <c r="EL18" s="630"/>
      <c r="EM18" s="630"/>
      <c r="EN18" s="630"/>
      <c r="EO18" s="630"/>
      <c r="EP18" s="630"/>
      <c r="EQ18" s="630"/>
      <c r="ER18" s="631"/>
      <c r="ES18" s="626"/>
      <c r="ET18" s="627"/>
      <c r="EU18" s="627"/>
      <c r="EV18" s="627"/>
      <c r="EW18" s="627"/>
      <c r="EX18" s="627"/>
      <c r="EY18" s="627"/>
      <c r="EZ18" s="627"/>
      <c r="FA18" s="627"/>
      <c r="FB18" s="627"/>
      <c r="FC18" s="627"/>
      <c r="FD18" s="627"/>
      <c r="FE18" s="628"/>
    </row>
    <row r="19" spans="1:161" s="219" customFormat="1" ht="26.25" customHeight="1" x14ac:dyDescent="0.2">
      <c r="A19" s="613" t="s">
        <v>133</v>
      </c>
      <c r="B19" s="614"/>
      <c r="C19" s="614"/>
      <c r="D19" s="614"/>
      <c r="E19" s="614"/>
      <c r="F19" s="614"/>
      <c r="G19" s="614"/>
      <c r="H19" s="614"/>
      <c r="I19" s="614"/>
      <c r="J19" s="614"/>
      <c r="K19" s="614"/>
      <c r="L19" s="614"/>
      <c r="M19" s="614"/>
      <c r="N19" s="614"/>
      <c r="O19" s="614"/>
      <c r="P19" s="614"/>
      <c r="Q19" s="614"/>
      <c r="R19" s="614"/>
      <c r="S19" s="614"/>
      <c r="T19" s="614"/>
      <c r="U19" s="614"/>
      <c r="V19" s="614"/>
      <c r="W19" s="614"/>
      <c r="X19" s="614"/>
      <c r="Y19" s="614"/>
      <c r="Z19" s="614"/>
      <c r="AA19" s="614"/>
      <c r="AB19" s="614"/>
      <c r="AC19" s="614"/>
      <c r="AD19" s="614"/>
      <c r="AE19" s="614"/>
      <c r="AF19" s="614"/>
      <c r="AG19" s="614"/>
      <c r="AH19" s="614"/>
      <c r="AI19" s="614"/>
      <c r="AJ19" s="614"/>
      <c r="AK19" s="614"/>
      <c r="AL19" s="614"/>
      <c r="AM19" s="614"/>
      <c r="AN19" s="614"/>
      <c r="AO19" s="614"/>
      <c r="AP19" s="614"/>
      <c r="AQ19" s="614"/>
      <c r="AR19" s="614"/>
      <c r="AS19" s="614"/>
      <c r="AT19" s="614"/>
      <c r="AU19" s="614"/>
      <c r="AV19" s="614"/>
      <c r="AW19" s="614"/>
      <c r="AX19" s="614"/>
      <c r="AY19" s="614"/>
      <c r="AZ19" s="614"/>
      <c r="BA19" s="614"/>
      <c r="BB19" s="614"/>
      <c r="BC19" s="614"/>
      <c r="BD19" s="614"/>
      <c r="BE19" s="614"/>
      <c r="BF19" s="614"/>
      <c r="BG19" s="614"/>
      <c r="BH19" s="614"/>
      <c r="BI19" s="614"/>
      <c r="BJ19" s="614"/>
      <c r="BK19" s="614"/>
      <c r="BL19" s="614"/>
      <c r="BM19" s="614"/>
      <c r="BN19" s="614"/>
      <c r="BO19" s="614"/>
      <c r="BP19" s="614"/>
      <c r="BQ19" s="614"/>
      <c r="BR19" s="614"/>
      <c r="BS19" s="614"/>
      <c r="BT19" s="614"/>
      <c r="BU19" s="614"/>
      <c r="BV19" s="614"/>
      <c r="BW19" s="614"/>
      <c r="BX19" s="632" t="s">
        <v>134</v>
      </c>
      <c r="BY19" s="633"/>
      <c r="BZ19" s="633"/>
      <c r="CA19" s="633"/>
      <c r="CB19" s="633"/>
      <c r="CC19" s="633"/>
      <c r="CD19" s="633"/>
      <c r="CE19" s="634"/>
      <c r="CF19" s="635" t="s">
        <v>126</v>
      </c>
      <c r="CG19" s="633"/>
      <c r="CH19" s="633"/>
      <c r="CI19" s="633"/>
      <c r="CJ19" s="633"/>
      <c r="CK19" s="633"/>
      <c r="CL19" s="633"/>
      <c r="CM19" s="633"/>
      <c r="CN19" s="633"/>
      <c r="CO19" s="633"/>
      <c r="CP19" s="633"/>
      <c r="CQ19" s="633"/>
      <c r="CR19" s="634"/>
      <c r="CS19" s="619" t="s">
        <v>364</v>
      </c>
      <c r="CT19" s="619"/>
      <c r="CU19" s="619"/>
      <c r="CV19" s="619"/>
      <c r="CW19" s="619"/>
      <c r="CX19" s="619"/>
      <c r="CY19" s="619"/>
      <c r="CZ19" s="619"/>
      <c r="DA19" s="619"/>
      <c r="DB19" s="619"/>
      <c r="DC19" s="619"/>
      <c r="DD19" s="619"/>
      <c r="DE19" s="619"/>
      <c r="DF19" s="629"/>
      <c r="DG19" s="630"/>
      <c r="DH19" s="630"/>
      <c r="DI19" s="630"/>
      <c r="DJ19" s="630"/>
      <c r="DK19" s="630"/>
      <c r="DL19" s="630"/>
      <c r="DM19" s="630"/>
      <c r="DN19" s="630"/>
      <c r="DO19" s="630"/>
      <c r="DP19" s="630"/>
      <c r="DQ19" s="630"/>
      <c r="DR19" s="631"/>
      <c r="DS19" s="629"/>
      <c r="DT19" s="630"/>
      <c r="DU19" s="630"/>
      <c r="DV19" s="630"/>
      <c r="DW19" s="630"/>
      <c r="DX19" s="630"/>
      <c r="DY19" s="630"/>
      <c r="DZ19" s="630"/>
      <c r="EA19" s="630"/>
      <c r="EB19" s="630"/>
      <c r="EC19" s="630"/>
      <c r="ED19" s="630"/>
      <c r="EE19" s="631"/>
      <c r="EF19" s="629"/>
      <c r="EG19" s="630"/>
      <c r="EH19" s="630"/>
      <c r="EI19" s="630"/>
      <c r="EJ19" s="630"/>
      <c r="EK19" s="630"/>
      <c r="EL19" s="630"/>
      <c r="EM19" s="630"/>
      <c r="EN19" s="630"/>
      <c r="EO19" s="630"/>
      <c r="EP19" s="630"/>
      <c r="EQ19" s="630"/>
      <c r="ER19" s="631"/>
      <c r="ES19" s="212"/>
      <c r="ET19" s="213"/>
      <c r="EU19" s="213"/>
      <c r="EV19" s="213"/>
      <c r="EW19" s="213"/>
      <c r="EX19" s="213"/>
      <c r="EY19" s="213"/>
      <c r="EZ19" s="213"/>
      <c r="FA19" s="213"/>
      <c r="FB19" s="213"/>
      <c r="FC19" s="213"/>
      <c r="FD19" s="213"/>
      <c r="FE19" s="214"/>
    </row>
    <row r="20" spans="1:161" s="219" customFormat="1" ht="27" customHeight="1" x14ac:dyDescent="0.2">
      <c r="A20" s="613" t="s">
        <v>135</v>
      </c>
      <c r="B20" s="614"/>
      <c r="C20" s="614"/>
      <c r="D20" s="614"/>
      <c r="E20" s="614"/>
      <c r="F20" s="614"/>
      <c r="G20" s="614"/>
      <c r="H20" s="614"/>
      <c r="I20" s="614"/>
      <c r="J20" s="614"/>
      <c r="K20" s="614"/>
      <c r="L20" s="614"/>
      <c r="M20" s="614"/>
      <c r="N20" s="614"/>
      <c r="O20" s="614"/>
      <c r="P20" s="614"/>
      <c r="Q20" s="614"/>
      <c r="R20" s="614"/>
      <c r="S20" s="614"/>
      <c r="T20" s="614"/>
      <c r="U20" s="614"/>
      <c r="V20" s="614"/>
      <c r="W20" s="614"/>
      <c r="X20" s="614"/>
      <c r="Y20" s="614"/>
      <c r="Z20" s="614"/>
      <c r="AA20" s="614"/>
      <c r="AB20" s="614"/>
      <c r="AC20" s="614"/>
      <c r="AD20" s="614"/>
      <c r="AE20" s="614"/>
      <c r="AF20" s="614"/>
      <c r="AG20" s="614"/>
      <c r="AH20" s="614"/>
      <c r="AI20" s="614"/>
      <c r="AJ20" s="614"/>
      <c r="AK20" s="614"/>
      <c r="AL20" s="614"/>
      <c r="AM20" s="614"/>
      <c r="AN20" s="614"/>
      <c r="AO20" s="614"/>
      <c r="AP20" s="614"/>
      <c r="AQ20" s="614"/>
      <c r="AR20" s="614"/>
      <c r="AS20" s="614"/>
      <c r="AT20" s="614"/>
      <c r="AU20" s="614"/>
      <c r="AV20" s="614"/>
      <c r="AW20" s="614"/>
      <c r="AX20" s="614"/>
      <c r="AY20" s="614"/>
      <c r="AZ20" s="614"/>
      <c r="BA20" s="614"/>
      <c r="BB20" s="614"/>
      <c r="BC20" s="614"/>
      <c r="BD20" s="614"/>
      <c r="BE20" s="614"/>
      <c r="BF20" s="614"/>
      <c r="BG20" s="614"/>
      <c r="BH20" s="614"/>
      <c r="BI20" s="614"/>
      <c r="BJ20" s="614"/>
      <c r="BK20" s="614"/>
      <c r="BL20" s="614"/>
      <c r="BM20" s="614"/>
      <c r="BN20" s="614"/>
      <c r="BO20" s="614"/>
      <c r="BP20" s="614"/>
      <c r="BQ20" s="614"/>
      <c r="BR20" s="614"/>
      <c r="BS20" s="614"/>
      <c r="BT20" s="614"/>
      <c r="BU20" s="614"/>
      <c r="BV20" s="614"/>
      <c r="BW20" s="614"/>
      <c r="BX20" s="632" t="s">
        <v>136</v>
      </c>
      <c r="BY20" s="633"/>
      <c r="BZ20" s="633"/>
      <c r="CA20" s="633"/>
      <c r="CB20" s="633"/>
      <c r="CC20" s="633"/>
      <c r="CD20" s="633"/>
      <c r="CE20" s="634"/>
      <c r="CF20" s="635" t="s">
        <v>126</v>
      </c>
      <c r="CG20" s="633"/>
      <c r="CH20" s="633"/>
      <c r="CI20" s="633"/>
      <c r="CJ20" s="633"/>
      <c r="CK20" s="633"/>
      <c r="CL20" s="633"/>
      <c r="CM20" s="633"/>
      <c r="CN20" s="633"/>
      <c r="CO20" s="633"/>
      <c r="CP20" s="633"/>
      <c r="CQ20" s="633"/>
      <c r="CR20" s="634"/>
      <c r="CS20" s="619" t="s">
        <v>364</v>
      </c>
      <c r="CT20" s="619"/>
      <c r="CU20" s="619"/>
      <c r="CV20" s="619"/>
      <c r="CW20" s="619"/>
      <c r="CX20" s="619"/>
      <c r="CY20" s="619"/>
      <c r="CZ20" s="619"/>
      <c r="DA20" s="619"/>
      <c r="DB20" s="619"/>
      <c r="DC20" s="619"/>
      <c r="DD20" s="619"/>
      <c r="DE20" s="619"/>
      <c r="DF20" s="629"/>
      <c r="DG20" s="630"/>
      <c r="DH20" s="630"/>
      <c r="DI20" s="630"/>
      <c r="DJ20" s="630"/>
      <c r="DK20" s="630"/>
      <c r="DL20" s="630"/>
      <c r="DM20" s="630"/>
      <c r="DN20" s="630"/>
      <c r="DO20" s="630"/>
      <c r="DP20" s="630"/>
      <c r="DQ20" s="630"/>
      <c r="DR20" s="631"/>
      <c r="DS20" s="629"/>
      <c r="DT20" s="630"/>
      <c r="DU20" s="630"/>
      <c r="DV20" s="630"/>
      <c r="DW20" s="630"/>
      <c r="DX20" s="630"/>
      <c r="DY20" s="630"/>
      <c r="DZ20" s="630"/>
      <c r="EA20" s="630"/>
      <c r="EB20" s="630"/>
      <c r="EC20" s="630"/>
      <c r="ED20" s="630"/>
      <c r="EE20" s="631"/>
      <c r="EF20" s="629"/>
      <c r="EG20" s="630"/>
      <c r="EH20" s="630"/>
      <c r="EI20" s="630"/>
      <c r="EJ20" s="630"/>
      <c r="EK20" s="630"/>
      <c r="EL20" s="630"/>
      <c r="EM20" s="630"/>
      <c r="EN20" s="630"/>
      <c r="EO20" s="630"/>
      <c r="EP20" s="630"/>
      <c r="EQ20" s="630"/>
      <c r="ER20" s="631"/>
      <c r="ES20" s="212"/>
      <c r="ET20" s="213"/>
      <c r="EU20" s="213"/>
      <c r="EV20" s="213"/>
      <c r="EW20" s="213"/>
      <c r="EX20" s="213"/>
      <c r="EY20" s="213"/>
      <c r="EZ20" s="213"/>
      <c r="FA20" s="213"/>
      <c r="FB20" s="213"/>
      <c r="FC20" s="213"/>
      <c r="FD20" s="213"/>
      <c r="FE20" s="214"/>
    </row>
    <row r="21" spans="1:161" s="219" customFormat="1" ht="26.25" customHeight="1" x14ac:dyDescent="0.2">
      <c r="A21" s="613" t="s">
        <v>376</v>
      </c>
      <c r="B21" s="613"/>
      <c r="C21" s="613"/>
      <c r="D21" s="613"/>
      <c r="E21" s="613"/>
      <c r="F21" s="613"/>
      <c r="G21" s="613"/>
      <c r="H21" s="613"/>
      <c r="I21" s="613"/>
      <c r="J21" s="613"/>
      <c r="K21" s="613"/>
      <c r="L21" s="613"/>
      <c r="M21" s="613"/>
      <c r="N21" s="613"/>
      <c r="O21" s="613"/>
      <c r="P21" s="613"/>
      <c r="Q21" s="613"/>
      <c r="R21" s="613"/>
      <c r="S21" s="613"/>
      <c r="T21" s="613"/>
      <c r="U21" s="613"/>
      <c r="V21" s="613"/>
      <c r="W21" s="613"/>
      <c r="X21" s="613"/>
      <c r="Y21" s="613"/>
      <c r="Z21" s="613"/>
      <c r="AA21" s="613"/>
      <c r="AB21" s="613"/>
      <c r="AC21" s="613"/>
      <c r="AD21" s="613"/>
      <c r="AE21" s="613"/>
      <c r="AF21" s="613"/>
      <c r="AG21" s="613"/>
      <c r="AH21" s="613"/>
      <c r="AI21" s="613"/>
      <c r="AJ21" s="613"/>
      <c r="AK21" s="613"/>
      <c r="AL21" s="613"/>
      <c r="AM21" s="613"/>
      <c r="AN21" s="613"/>
      <c r="AO21" s="613"/>
      <c r="AP21" s="613"/>
      <c r="AQ21" s="613"/>
      <c r="AR21" s="613"/>
      <c r="AS21" s="613"/>
      <c r="AT21" s="613"/>
      <c r="AU21" s="613"/>
      <c r="AV21" s="613"/>
      <c r="AW21" s="613"/>
      <c r="AX21" s="613"/>
      <c r="AY21" s="613"/>
      <c r="AZ21" s="613"/>
      <c r="BA21" s="613"/>
      <c r="BB21" s="613"/>
      <c r="BC21" s="613"/>
      <c r="BD21" s="613"/>
      <c r="BE21" s="613"/>
      <c r="BF21" s="613"/>
      <c r="BG21" s="613"/>
      <c r="BH21" s="613"/>
      <c r="BI21" s="613"/>
      <c r="BJ21" s="613"/>
      <c r="BK21" s="613"/>
      <c r="BL21" s="613"/>
      <c r="BM21" s="613"/>
      <c r="BN21" s="613"/>
      <c r="BO21" s="613"/>
      <c r="BP21" s="613"/>
      <c r="BQ21" s="613"/>
      <c r="BR21" s="613"/>
      <c r="BS21" s="613"/>
      <c r="BT21" s="613"/>
      <c r="BU21" s="613"/>
      <c r="BV21" s="613"/>
      <c r="BW21" s="642"/>
      <c r="BX21" s="632" t="s">
        <v>377</v>
      </c>
      <c r="BY21" s="633"/>
      <c r="BZ21" s="633"/>
      <c r="CA21" s="633"/>
      <c r="CB21" s="633"/>
      <c r="CC21" s="633"/>
      <c r="CD21" s="633"/>
      <c r="CE21" s="634"/>
      <c r="CF21" s="635" t="s">
        <v>126</v>
      </c>
      <c r="CG21" s="633"/>
      <c r="CH21" s="633"/>
      <c r="CI21" s="633"/>
      <c r="CJ21" s="633"/>
      <c r="CK21" s="633"/>
      <c r="CL21" s="633"/>
      <c r="CM21" s="633"/>
      <c r="CN21" s="633"/>
      <c r="CO21" s="633"/>
      <c r="CP21" s="633"/>
      <c r="CQ21" s="633"/>
      <c r="CR21" s="634"/>
      <c r="CS21" s="643" t="s">
        <v>364</v>
      </c>
      <c r="CT21" s="644"/>
      <c r="CU21" s="644"/>
      <c r="CV21" s="644"/>
      <c r="CW21" s="644"/>
      <c r="CX21" s="644"/>
      <c r="CY21" s="644"/>
      <c r="CZ21" s="644"/>
      <c r="DA21" s="644"/>
      <c r="DB21" s="644"/>
      <c r="DC21" s="644"/>
      <c r="DD21" s="644"/>
      <c r="DE21" s="645"/>
      <c r="DF21" s="629"/>
      <c r="DG21" s="630"/>
      <c r="DH21" s="630"/>
      <c r="DI21" s="630"/>
      <c r="DJ21" s="630"/>
      <c r="DK21" s="630"/>
      <c r="DL21" s="630"/>
      <c r="DM21" s="630"/>
      <c r="DN21" s="630"/>
      <c r="DO21" s="630"/>
      <c r="DP21" s="630"/>
      <c r="DQ21" s="630"/>
      <c r="DR21" s="631"/>
      <c r="DS21" s="629"/>
      <c r="DT21" s="630"/>
      <c r="DU21" s="630"/>
      <c r="DV21" s="630"/>
      <c r="DW21" s="630"/>
      <c r="DX21" s="630"/>
      <c r="DY21" s="630"/>
      <c r="DZ21" s="630"/>
      <c r="EA21" s="630"/>
      <c r="EB21" s="630"/>
      <c r="EC21" s="630"/>
      <c r="ED21" s="630"/>
      <c r="EE21" s="631"/>
      <c r="EF21" s="629"/>
      <c r="EG21" s="630"/>
      <c r="EH21" s="630"/>
      <c r="EI21" s="630"/>
      <c r="EJ21" s="630"/>
      <c r="EK21" s="630"/>
      <c r="EL21" s="630"/>
      <c r="EM21" s="630"/>
      <c r="EN21" s="630"/>
      <c r="EO21" s="630"/>
      <c r="EP21" s="630"/>
      <c r="EQ21" s="630"/>
      <c r="ER21" s="631"/>
      <c r="ES21" s="626"/>
      <c r="ET21" s="627"/>
      <c r="EU21" s="627"/>
      <c r="EV21" s="627"/>
      <c r="EW21" s="627"/>
      <c r="EX21" s="627"/>
      <c r="EY21" s="627"/>
      <c r="EZ21" s="627"/>
      <c r="FA21" s="627"/>
      <c r="FB21" s="627"/>
      <c r="FC21" s="627"/>
      <c r="FD21" s="627"/>
      <c r="FE21" s="628"/>
    </row>
    <row r="22" spans="1:161" s="219" customFormat="1" ht="25.5" customHeight="1" x14ac:dyDescent="0.2">
      <c r="A22" s="613" t="s">
        <v>8</v>
      </c>
      <c r="B22" s="613"/>
      <c r="C22" s="613"/>
      <c r="D22" s="613"/>
      <c r="E22" s="613"/>
      <c r="F22" s="613"/>
      <c r="G22" s="613"/>
      <c r="H22" s="613"/>
      <c r="I22" s="613"/>
      <c r="J22" s="613"/>
      <c r="K22" s="613"/>
      <c r="L22" s="613"/>
      <c r="M22" s="613"/>
      <c r="N22" s="613"/>
      <c r="O22" s="613"/>
      <c r="P22" s="613"/>
      <c r="Q22" s="613"/>
      <c r="R22" s="613"/>
      <c r="S22" s="613"/>
      <c r="T22" s="613"/>
      <c r="U22" s="613"/>
      <c r="V22" s="613"/>
      <c r="W22" s="613"/>
      <c r="X22" s="613"/>
      <c r="Y22" s="613"/>
      <c r="Z22" s="613"/>
      <c r="AA22" s="613"/>
      <c r="AB22" s="613"/>
      <c r="AC22" s="613"/>
      <c r="AD22" s="613"/>
      <c r="AE22" s="613"/>
      <c r="AF22" s="613"/>
      <c r="AG22" s="613"/>
      <c r="AH22" s="613"/>
      <c r="AI22" s="613"/>
      <c r="AJ22" s="613"/>
      <c r="AK22" s="613"/>
      <c r="AL22" s="613"/>
      <c r="AM22" s="613"/>
      <c r="AN22" s="613"/>
      <c r="AO22" s="613"/>
      <c r="AP22" s="613"/>
      <c r="AQ22" s="613"/>
      <c r="AR22" s="613"/>
      <c r="AS22" s="613"/>
      <c r="AT22" s="613"/>
      <c r="AU22" s="613"/>
      <c r="AV22" s="613"/>
      <c r="AW22" s="613"/>
      <c r="AX22" s="613"/>
      <c r="AY22" s="613"/>
      <c r="AZ22" s="613"/>
      <c r="BA22" s="613"/>
      <c r="BB22" s="613"/>
      <c r="BC22" s="613"/>
      <c r="BD22" s="613"/>
      <c r="BE22" s="613"/>
      <c r="BF22" s="613"/>
      <c r="BG22" s="613"/>
      <c r="BH22" s="613"/>
      <c r="BI22" s="613"/>
      <c r="BJ22" s="613"/>
      <c r="BK22" s="613"/>
      <c r="BL22" s="613"/>
      <c r="BM22" s="613"/>
      <c r="BN22" s="613"/>
      <c r="BO22" s="613"/>
      <c r="BP22" s="613"/>
      <c r="BQ22" s="613"/>
      <c r="BR22" s="613"/>
      <c r="BS22" s="613"/>
      <c r="BT22" s="613"/>
      <c r="BU22" s="613"/>
      <c r="BV22" s="613"/>
      <c r="BW22" s="613"/>
      <c r="BX22" s="632" t="s">
        <v>137</v>
      </c>
      <c r="BY22" s="633"/>
      <c r="BZ22" s="633"/>
      <c r="CA22" s="633"/>
      <c r="CB22" s="633"/>
      <c r="CC22" s="633"/>
      <c r="CD22" s="633"/>
      <c r="CE22" s="634"/>
      <c r="CF22" s="635" t="s">
        <v>126</v>
      </c>
      <c r="CG22" s="633"/>
      <c r="CH22" s="633"/>
      <c r="CI22" s="633"/>
      <c r="CJ22" s="633"/>
      <c r="CK22" s="633"/>
      <c r="CL22" s="633"/>
      <c r="CM22" s="633"/>
      <c r="CN22" s="633"/>
      <c r="CO22" s="633"/>
      <c r="CP22" s="633"/>
      <c r="CQ22" s="633"/>
      <c r="CR22" s="634"/>
      <c r="CS22" s="636"/>
      <c r="CT22" s="637"/>
      <c r="CU22" s="637"/>
      <c r="CV22" s="637"/>
      <c r="CW22" s="637"/>
      <c r="CX22" s="637"/>
      <c r="CY22" s="637"/>
      <c r="CZ22" s="637"/>
      <c r="DA22" s="637"/>
      <c r="DB22" s="637"/>
      <c r="DC22" s="637"/>
      <c r="DD22" s="637"/>
      <c r="DE22" s="638"/>
      <c r="DF22" s="639">
        <f>DF23+DF24</f>
        <v>13324550</v>
      </c>
      <c r="DG22" s="640"/>
      <c r="DH22" s="640"/>
      <c r="DI22" s="640"/>
      <c r="DJ22" s="640"/>
      <c r="DK22" s="640"/>
      <c r="DL22" s="640"/>
      <c r="DM22" s="640"/>
      <c r="DN22" s="640"/>
      <c r="DO22" s="640"/>
      <c r="DP22" s="640"/>
      <c r="DQ22" s="640"/>
      <c r="DR22" s="641"/>
      <c r="DS22" s="639">
        <f t="shared" ref="DS22" si="2">SUM(DS23:EE24)</f>
        <v>8071000</v>
      </c>
      <c r="DT22" s="640"/>
      <c r="DU22" s="640"/>
      <c r="DV22" s="640"/>
      <c r="DW22" s="640"/>
      <c r="DX22" s="640"/>
      <c r="DY22" s="640"/>
      <c r="DZ22" s="640"/>
      <c r="EA22" s="640"/>
      <c r="EB22" s="640"/>
      <c r="EC22" s="640"/>
      <c r="ED22" s="640"/>
      <c r="EE22" s="641"/>
      <c r="EF22" s="639">
        <f t="shared" ref="EF22" si="3">SUM(EF23:ER24)</f>
        <v>8071000</v>
      </c>
      <c r="EG22" s="640"/>
      <c r="EH22" s="640"/>
      <c r="EI22" s="640"/>
      <c r="EJ22" s="640"/>
      <c r="EK22" s="640"/>
      <c r="EL22" s="640"/>
      <c r="EM22" s="640"/>
      <c r="EN22" s="640"/>
      <c r="EO22" s="640"/>
      <c r="EP22" s="640"/>
      <c r="EQ22" s="640"/>
      <c r="ER22" s="641"/>
      <c r="ES22" s="626"/>
      <c r="ET22" s="627"/>
      <c r="EU22" s="627"/>
      <c r="EV22" s="627"/>
      <c r="EW22" s="627"/>
      <c r="EX22" s="627"/>
      <c r="EY22" s="627"/>
      <c r="EZ22" s="627"/>
      <c r="FA22" s="627"/>
      <c r="FB22" s="627"/>
      <c r="FC22" s="627"/>
      <c r="FD22" s="627"/>
      <c r="FE22" s="628"/>
    </row>
    <row r="23" spans="1:161" s="219" customFormat="1" x14ac:dyDescent="0.2">
      <c r="A23" s="613" t="s">
        <v>138</v>
      </c>
      <c r="B23" s="613"/>
      <c r="C23" s="613"/>
      <c r="D23" s="613"/>
      <c r="E23" s="613"/>
      <c r="F23" s="613"/>
      <c r="G23" s="613"/>
      <c r="H23" s="613"/>
      <c r="I23" s="613"/>
      <c r="J23" s="613"/>
      <c r="K23" s="613"/>
      <c r="L23" s="613"/>
      <c r="M23" s="613"/>
      <c r="N23" s="613"/>
      <c r="O23" s="613"/>
      <c r="P23" s="613"/>
      <c r="Q23" s="613"/>
      <c r="R23" s="613"/>
      <c r="S23" s="613"/>
      <c r="T23" s="613"/>
      <c r="U23" s="613"/>
      <c r="V23" s="613"/>
      <c r="W23" s="613"/>
      <c r="X23" s="613"/>
      <c r="Y23" s="613"/>
      <c r="Z23" s="613"/>
      <c r="AA23" s="613"/>
      <c r="AB23" s="613"/>
      <c r="AC23" s="613"/>
      <c r="AD23" s="613"/>
      <c r="AE23" s="613"/>
      <c r="AF23" s="613"/>
      <c r="AG23" s="613"/>
      <c r="AH23" s="613"/>
      <c r="AI23" s="613"/>
      <c r="AJ23" s="613"/>
      <c r="AK23" s="613"/>
      <c r="AL23" s="613"/>
      <c r="AM23" s="613"/>
      <c r="AN23" s="613"/>
      <c r="AO23" s="613"/>
      <c r="AP23" s="613"/>
      <c r="AQ23" s="613"/>
      <c r="AR23" s="613"/>
      <c r="AS23" s="613"/>
      <c r="AT23" s="613"/>
      <c r="AU23" s="613"/>
      <c r="AV23" s="613"/>
      <c r="AW23" s="613"/>
      <c r="AX23" s="613"/>
      <c r="AY23" s="613"/>
      <c r="AZ23" s="613"/>
      <c r="BA23" s="613"/>
      <c r="BB23" s="613"/>
      <c r="BC23" s="613"/>
      <c r="BD23" s="613"/>
      <c r="BE23" s="613"/>
      <c r="BF23" s="613"/>
      <c r="BG23" s="613"/>
      <c r="BH23" s="613"/>
      <c r="BI23" s="613"/>
      <c r="BJ23" s="613"/>
      <c r="BK23" s="613"/>
      <c r="BL23" s="613"/>
      <c r="BM23" s="613"/>
      <c r="BN23" s="613"/>
      <c r="BO23" s="613"/>
      <c r="BP23" s="613"/>
      <c r="BQ23" s="613"/>
      <c r="BR23" s="613"/>
      <c r="BS23" s="613"/>
      <c r="BT23" s="613"/>
      <c r="BU23" s="613"/>
      <c r="BV23" s="613"/>
      <c r="BW23" s="613"/>
      <c r="BX23" s="632" t="s">
        <v>139</v>
      </c>
      <c r="BY23" s="633"/>
      <c r="BZ23" s="633"/>
      <c r="CA23" s="633"/>
      <c r="CB23" s="633"/>
      <c r="CC23" s="633"/>
      <c r="CD23" s="633"/>
      <c r="CE23" s="634"/>
      <c r="CF23" s="635" t="s">
        <v>126</v>
      </c>
      <c r="CG23" s="633"/>
      <c r="CH23" s="633"/>
      <c r="CI23" s="633"/>
      <c r="CJ23" s="633"/>
      <c r="CK23" s="633"/>
      <c r="CL23" s="633"/>
      <c r="CM23" s="633"/>
      <c r="CN23" s="633"/>
      <c r="CO23" s="633"/>
      <c r="CP23" s="633"/>
      <c r="CQ23" s="633"/>
      <c r="CR23" s="634"/>
      <c r="CS23" s="643" t="s">
        <v>364</v>
      </c>
      <c r="CT23" s="644"/>
      <c r="CU23" s="644"/>
      <c r="CV23" s="644"/>
      <c r="CW23" s="644"/>
      <c r="CX23" s="644"/>
      <c r="CY23" s="644"/>
      <c r="CZ23" s="644"/>
      <c r="DA23" s="644"/>
      <c r="DB23" s="644"/>
      <c r="DC23" s="644"/>
      <c r="DD23" s="644"/>
      <c r="DE23" s="645"/>
      <c r="DF23" s="636">
        <v>13324550</v>
      </c>
      <c r="DG23" s="637"/>
      <c r="DH23" s="637"/>
      <c r="DI23" s="637"/>
      <c r="DJ23" s="637"/>
      <c r="DK23" s="637"/>
      <c r="DL23" s="637"/>
      <c r="DM23" s="637"/>
      <c r="DN23" s="637"/>
      <c r="DO23" s="637"/>
      <c r="DP23" s="637"/>
      <c r="DQ23" s="637"/>
      <c r="DR23" s="638"/>
      <c r="DS23" s="636">
        <v>8071000</v>
      </c>
      <c r="DT23" s="637"/>
      <c r="DU23" s="637"/>
      <c r="DV23" s="637"/>
      <c r="DW23" s="637"/>
      <c r="DX23" s="637"/>
      <c r="DY23" s="637"/>
      <c r="DZ23" s="637"/>
      <c r="EA23" s="637"/>
      <c r="EB23" s="637"/>
      <c r="EC23" s="637"/>
      <c r="ED23" s="637"/>
      <c r="EE23" s="638"/>
      <c r="EF23" s="636">
        <f>DS23</f>
        <v>8071000</v>
      </c>
      <c r="EG23" s="637"/>
      <c r="EH23" s="637"/>
      <c r="EI23" s="637"/>
      <c r="EJ23" s="637"/>
      <c r="EK23" s="637"/>
      <c r="EL23" s="637"/>
      <c r="EM23" s="637"/>
      <c r="EN23" s="637"/>
      <c r="EO23" s="637"/>
      <c r="EP23" s="637"/>
      <c r="EQ23" s="637"/>
      <c r="ER23" s="638"/>
      <c r="ES23" s="212"/>
      <c r="ET23" s="213"/>
      <c r="EU23" s="213"/>
      <c r="EV23" s="213"/>
      <c r="EW23" s="213"/>
      <c r="EX23" s="213"/>
      <c r="EY23" s="213"/>
      <c r="EZ23" s="213"/>
      <c r="FA23" s="213"/>
      <c r="FB23" s="213"/>
      <c r="FC23" s="213"/>
      <c r="FD23" s="213"/>
      <c r="FE23" s="214"/>
    </row>
    <row r="24" spans="1:161" s="219" customFormat="1" ht="26.25" customHeight="1" x14ac:dyDescent="0.2">
      <c r="A24" s="613" t="s">
        <v>396</v>
      </c>
      <c r="B24" s="613"/>
      <c r="C24" s="613"/>
      <c r="D24" s="613"/>
      <c r="E24" s="613"/>
      <c r="F24" s="613"/>
      <c r="G24" s="613"/>
      <c r="H24" s="613"/>
      <c r="I24" s="613"/>
      <c r="J24" s="613"/>
      <c r="K24" s="613"/>
      <c r="L24" s="613"/>
      <c r="M24" s="613"/>
      <c r="N24" s="613"/>
      <c r="O24" s="613"/>
      <c r="P24" s="613"/>
      <c r="Q24" s="613"/>
      <c r="R24" s="613"/>
      <c r="S24" s="613"/>
      <c r="T24" s="613"/>
      <c r="U24" s="613"/>
      <c r="V24" s="613"/>
      <c r="W24" s="613"/>
      <c r="X24" s="613"/>
      <c r="Y24" s="613"/>
      <c r="Z24" s="613"/>
      <c r="AA24" s="613"/>
      <c r="AB24" s="613"/>
      <c r="AC24" s="613"/>
      <c r="AD24" s="613"/>
      <c r="AE24" s="613"/>
      <c r="AF24" s="613"/>
      <c r="AG24" s="613"/>
      <c r="AH24" s="613"/>
      <c r="AI24" s="613"/>
      <c r="AJ24" s="613"/>
      <c r="AK24" s="613"/>
      <c r="AL24" s="613"/>
      <c r="AM24" s="613"/>
      <c r="AN24" s="613"/>
      <c r="AO24" s="613"/>
      <c r="AP24" s="613"/>
      <c r="AQ24" s="613"/>
      <c r="AR24" s="613"/>
      <c r="AS24" s="613"/>
      <c r="AT24" s="613"/>
      <c r="AU24" s="613"/>
      <c r="AV24" s="613"/>
      <c r="AW24" s="613"/>
      <c r="AX24" s="613"/>
      <c r="AY24" s="613"/>
      <c r="AZ24" s="613"/>
      <c r="BA24" s="613"/>
      <c r="BB24" s="613"/>
      <c r="BC24" s="613"/>
      <c r="BD24" s="613"/>
      <c r="BE24" s="613"/>
      <c r="BF24" s="613"/>
      <c r="BG24" s="613"/>
      <c r="BH24" s="613"/>
      <c r="BI24" s="613"/>
      <c r="BJ24" s="613"/>
      <c r="BK24" s="613"/>
      <c r="BL24" s="613"/>
      <c r="BM24" s="613"/>
      <c r="BN24" s="613"/>
      <c r="BO24" s="613"/>
      <c r="BP24" s="613"/>
      <c r="BQ24" s="613"/>
      <c r="BR24" s="613"/>
      <c r="BS24" s="613"/>
      <c r="BT24" s="613"/>
      <c r="BU24" s="613"/>
      <c r="BV24" s="613"/>
      <c r="BW24" s="613"/>
      <c r="BX24" s="632" t="s">
        <v>140</v>
      </c>
      <c r="BY24" s="633"/>
      <c r="BZ24" s="633"/>
      <c r="CA24" s="633"/>
      <c r="CB24" s="633"/>
      <c r="CC24" s="633"/>
      <c r="CD24" s="633"/>
      <c r="CE24" s="634"/>
      <c r="CF24" s="635" t="s">
        <v>126</v>
      </c>
      <c r="CG24" s="633"/>
      <c r="CH24" s="633"/>
      <c r="CI24" s="633"/>
      <c r="CJ24" s="633"/>
      <c r="CK24" s="633"/>
      <c r="CL24" s="633"/>
      <c r="CM24" s="633"/>
      <c r="CN24" s="633"/>
      <c r="CO24" s="633"/>
      <c r="CP24" s="633"/>
      <c r="CQ24" s="633"/>
      <c r="CR24" s="634"/>
      <c r="CS24" s="215"/>
      <c r="CT24" s="216"/>
      <c r="CU24" s="216"/>
      <c r="CV24" s="216"/>
      <c r="CW24" s="216"/>
      <c r="CX24" s="216"/>
      <c r="CY24" s="216"/>
      <c r="CZ24" s="216"/>
      <c r="DA24" s="216"/>
      <c r="DB24" s="216"/>
      <c r="DC24" s="216"/>
      <c r="DD24" s="216"/>
      <c r="DE24" s="217"/>
      <c r="DF24" s="636"/>
      <c r="DG24" s="637"/>
      <c r="DH24" s="637"/>
      <c r="DI24" s="637"/>
      <c r="DJ24" s="637"/>
      <c r="DK24" s="637"/>
      <c r="DL24" s="637"/>
      <c r="DM24" s="637"/>
      <c r="DN24" s="637"/>
      <c r="DO24" s="637"/>
      <c r="DP24" s="637"/>
      <c r="DQ24" s="637"/>
      <c r="DR24" s="638"/>
      <c r="DS24" s="646"/>
      <c r="DT24" s="647"/>
      <c r="DU24" s="647"/>
      <c r="DV24" s="647"/>
      <c r="DW24" s="647"/>
      <c r="DX24" s="647"/>
      <c r="DY24" s="647"/>
      <c r="DZ24" s="647"/>
      <c r="EA24" s="647"/>
      <c r="EB24" s="647"/>
      <c r="EC24" s="647"/>
      <c r="ED24" s="647"/>
      <c r="EE24" s="648"/>
      <c r="EF24" s="646"/>
      <c r="EG24" s="647"/>
      <c r="EH24" s="647"/>
      <c r="EI24" s="647"/>
      <c r="EJ24" s="647"/>
      <c r="EK24" s="647"/>
      <c r="EL24" s="647"/>
      <c r="EM24" s="647"/>
      <c r="EN24" s="647"/>
      <c r="EO24" s="647"/>
      <c r="EP24" s="647"/>
      <c r="EQ24" s="647"/>
      <c r="ER24" s="648"/>
      <c r="ES24" s="212"/>
      <c r="ET24" s="213"/>
      <c r="EU24" s="213"/>
      <c r="EV24" s="213"/>
      <c r="EW24" s="213"/>
      <c r="EX24" s="213"/>
      <c r="EY24" s="213"/>
      <c r="EZ24" s="213"/>
      <c r="FA24" s="213"/>
      <c r="FB24" s="213"/>
      <c r="FC24" s="213"/>
      <c r="FD24" s="213"/>
      <c r="FE24" s="214"/>
    </row>
    <row r="25" spans="1:161" s="219" customFormat="1" x14ac:dyDescent="0.2">
      <c r="A25" s="659" t="s">
        <v>141</v>
      </c>
      <c r="B25" s="660"/>
      <c r="C25" s="660"/>
      <c r="D25" s="660"/>
      <c r="E25" s="660"/>
      <c r="F25" s="660"/>
      <c r="G25" s="660"/>
      <c r="H25" s="660"/>
      <c r="I25" s="660"/>
      <c r="J25" s="660"/>
      <c r="K25" s="660"/>
      <c r="L25" s="660"/>
      <c r="M25" s="660"/>
      <c r="N25" s="660"/>
      <c r="O25" s="660"/>
      <c r="P25" s="660"/>
      <c r="Q25" s="660"/>
      <c r="R25" s="660"/>
      <c r="S25" s="660"/>
      <c r="T25" s="660"/>
      <c r="U25" s="660"/>
      <c r="V25" s="660"/>
      <c r="W25" s="660"/>
      <c r="X25" s="660"/>
      <c r="Y25" s="660"/>
      <c r="Z25" s="660"/>
      <c r="AA25" s="660"/>
      <c r="AB25" s="660"/>
      <c r="AC25" s="660"/>
      <c r="AD25" s="660"/>
      <c r="AE25" s="660"/>
      <c r="AF25" s="660"/>
      <c r="AG25" s="660"/>
      <c r="AH25" s="660"/>
      <c r="AI25" s="660"/>
      <c r="AJ25" s="660"/>
      <c r="AK25" s="660"/>
      <c r="AL25" s="660"/>
      <c r="AM25" s="660"/>
      <c r="AN25" s="660"/>
      <c r="AO25" s="660"/>
      <c r="AP25" s="660"/>
      <c r="AQ25" s="660"/>
      <c r="AR25" s="660"/>
      <c r="AS25" s="660"/>
      <c r="AT25" s="660"/>
      <c r="AU25" s="660"/>
      <c r="AV25" s="660"/>
      <c r="AW25" s="660"/>
      <c r="AX25" s="660"/>
      <c r="AY25" s="660"/>
      <c r="AZ25" s="660"/>
      <c r="BA25" s="660"/>
      <c r="BB25" s="660"/>
      <c r="BC25" s="660"/>
      <c r="BD25" s="660"/>
      <c r="BE25" s="660"/>
      <c r="BF25" s="660"/>
      <c r="BG25" s="660"/>
      <c r="BH25" s="660"/>
      <c r="BI25" s="660"/>
      <c r="BJ25" s="660"/>
      <c r="BK25" s="660"/>
      <c r="BL25" s="660"/>
      <c r="BM25" s="660"/>
      <c r="BN25" s="660"/>
      <c r="BO25" s="660"/>
      <c r="BP25" s="660"/>
      <c r="BQ25" s="660"/>
      <c r="BR25" s="660"/>
      <c r="BS25" s="660"/>
      <c r="BT25" s="660"/>
      <c r="BU25" s="660"/>
      <c r="BV25" s="660"/>
      <c r="BW25" s="661"/>
      <c r="BX25" s="615" t="s">
        <v>142</v>
      </c>
      <c r="BY25" s="616"/>
      <c r="BZ25" s="616"/>
      <c r="CA25" s="616"/>
      <c r="CB25" s="616"/>
      <c r="CC25" s="616"/>
      <c r="CD25" s="616"/>
      <c r="CE25" s="617"/>
      <c r="CF25" s="618" t="s">
        <v>143</v>
      </c>
      <c r="CG25" s="616"/>
      <c r="CH25" s="616"/>
      <c r="CI25" s="616"/>
      <c r="CJ25" s="616"/>
      <c r="CK25" s="616"/>
      <c r="CL25" s="616"/>
      <c r="CM25" s="616"/>
      <c r="CN25" s="616"/>
      <c r="CO25" s="616"/>
      <c r="CP25" s="616"/>
      <c r="CQ25" s="616"/>
      <c r="CR25" s="617"/>
      <c r="CS25" s="646"/>
      <c r="CT25" s="647"/>
      <c r="CU25" s="647"/>
      <c r="CV25" s="647"/>
      <c r="CW25" s="647"/>
      <c r="CX25" s="647"/>
      <c r="CY25" s="647"/>
      <c r="CZ25" s="647"/>
      <c r="DA25" s="647"/>
      <c r="DB25" s="647"/>
      <c r="DC25" s="647"/>
      <c r="DD25" s="647"/>
      <c r="DE25" s="648"/>
      <c r="DF25" s="636"/>
      <c r="DG25" s="637"/>
      <c r="DH25" s="637"/>
      <c r="DI25" s="637"/>
      <c r="DJ25" s="637"/>
      <c r="DK25" s="637"/>
      <c r="DL25" s="637"/>
      <c r="DM25" s="637"/>
      <c r="DN25" s="637"/>
      <c r="DO25" s="637"/>
      <c r="DP25" s="637"/>
      <c r="DQ25" s="637"/>
      <c r="DR25" s="638"/>
      <c r="DS25" s="649"/>
      <c r="DT25" s="650"/>
      <c r="DU25" s="650"/>
      <c r="DV25" s="650"/>
      <c r="DW25" s="650"/>
      <c r="DX25" s="650"/>
      <c r="DY25" s="650"/>
      <c r="DZ25" s="650"/>
      <c r="EA25" s="650"/>
      <c r="EB25" s="650"/>
      <c r="EC25" s="650"/>
      <c r="ED25" s="650"/>
      <c r="EE25" s="651"/>
      <c r="EF25" s="649"/>
      <c r="EG25" s="650"/>
      <c r="EH25" s="650"/>
      <c r="EI25" s="650"/>
      <c r="EJ25" s="650"/>
      <c r="EK25" s="650"/>
      <c r="EL25" s="650"/>
      <c r="EM25" s="650"/>
      <c r="EN25" s="650"/>
      <c r="EO25" s="650"/>
      <c r="EP25" s="650"/>
      <c r="EQ25" s="650"/>
      <c r="ER25" s="651"/>
      <c r="ES25" s="626"/>
      <c r="ET25" s="627"/>
      <c r="EU25" s="627"/>
      <c r="EV25" s="627"/>
      <c r="EW25" s="627"/>
      <c r="EX25" s="627"/>
      <c r="EY25" s="627"/>
      <c r="EZ25" s="627"/>
      <c r="FA25" s="627"/>
      <c r="FB25" s="627"/>
      <c r="FC25" s="627"/>
      <c r="FD25" s="627"/>
      <c r="FE25" s="628"/>
    </row>
    <row r="26" spans="1:161" s="219" customFormat="1" ht="11.1" customHeight="1" x14ac:dyDescent="0.2">
      <c r="A26" s="652" t="s">
        <v>6</v>
      </c>
      <c r="B26" s="652"/>
      <c r="C26" s="652"/>
      <c r="D26" s="652"/>
      <c r="E26" s="652"/>
      <c r="F26" s="652"/>
      <c r="G26" s="652"/>
      <c r="H26" s="652"/>
      <c r="I26" s="652"/>
      <c r="J26" s="652"/>
      <c r="K26" s="652"/>
      <c r="L26" s="652"/>
      <c r="M26" s="652"/>
      <c r="N26" s="652"/>
      <c r="O26" s="652"/>
      <c r="P26" s="652"/>
      <c r="Q26" s="652"/>
      <c r="R26" s="652"/>
      <c r="S26" s="652"/>
      <c r="T26" s="652"/>
      <c r="U26" s="652"/>
      <c r="V26" s="652"/>
      <c r="W26" s="652"/>
      <c r="X26" s="652"/>
      <c r="Y26" s="652"/>
      <c r="Z26" s="652"/>
      <c r="AA26" s="652"/>
      <c r="AB26" s="652"/>
      <c r="AC26" s="652"/>
      <c r="AD26" s="652"/>
      <c r="AE26" s="652"/>
      <c r="AF26" s="652"/>
      <c r="AG26" s="652"/>
      <c r="AH26" s="652"/>
      <c r="AI26" s="652"/>
      <c r="AJ26" s="652"/>
      <c r="AK26" s="652"/>
      <c r="AL26" s="652"/>
      <c r="AM26" s="652"/>
      <c r="AN26" s="652"/>
      <c r="AO26" s="652"/>
      <c r="AP26" s="652"/>
      <c r="AQ26" s="652"/>
      <c r="AR26" s="652"/>
      <c r="AS26" s="652"/>
      <c r="AT26" s="652"/>
      <c r="AU26" s="652"/>
      <c r="AV26" s="652"/>
      <c r="AW26" s="652"/>
      <c r="AX26" s="652"/>
      <c r="AY26" s="652"/>
      <c r="AZ26" s="652"/>
      <c r="BA26" s="652"/>
      <c r="BB26" s="652"/>
      <c r="BC26" s="652"/>
      <c r="BD26" s="652"/>
      <c r="BE26" s="652"/>
      <c r="BF26" s="652"/>
      <c r="BG26" s="652"/>
      <c r="BH26" s="652"/>
      <c r="BI26" s="652"/>
      <c r="BJ26" s="652"/>
      <c r="BK26" s="652"/>
      <c r="BL26" s="652"/>
      <c r="BM26" s="652"/>
      <c r="BN26" s="652"/>
      <c r="BO26" s="652"/>
      <c r="BP26" s="652"/>
      <c r="BQ26" s="652"/>
      <c r="BR26" s="652"/>
      <c r="BS26" s="652"/>
      <c r="BT26" s="652"/>
      <c r="BU26" s="652"/>
      <c r="BV26" s="652"/>
      <c r="BW26" s="652"/>
      <c r="BX26" s="542" t="s">
        <v>144</v>
      </c>
      <c r="BY26" s="543"/>
      <c r="BZ26" s="543"/>
      <c r="CA26" s="543"/>
      <c r="CB26" s="543"/>
      <c r="CC26" s="543"/>
      <c r="CD26" s="543"/>
      <c r="CE26" s="544"/>
      <c r="CF26" s="605" t="s">
        <v>143</v>
      </c>
      <c r="CG26" s="543"/>
      <c r="CH26" s="543"/>
      <c r="CI26" s="543"/>
      <c r="CJ26" s="543"/>
      <c r="CK26" s="543"/>
      <c r="CL26" s="543"/>
      <c r="CM26" s="543"/>
      <c r="CN26" s="543"/>
      <c r="CO26" s="543"/>
      <c r="CP26" s="543"/>
      <c r="CQ26" s="543"/>
      <c r="CR26" s="544"/>
      <c r="CS26" s="653"/>
      <c r="CT26" s="654"/>
      <c r="CU26" s="654"/>
      <c r="CV26" s="654"/>
      <c r="CW26" s="654"/>
      <c r="CX26" s="654"/>
      <c r="CY26" s="654"/>
      <c r="CZ26" s="654"/>
      <c r="DA26" s="654"/>
      <c r="DB26" s="654"/>
      <c r="DC26" s="654"/>
      <c r="DD26" s="654"/>
      <c r="DE26" s="655"/>
      <c r="DF26" s="656"/>
      <c r="DG26" s="657"/>
      <c r="DH26" s="657"/>
      <c r="DI26" s="657"/>
      <c r="DJ26" s="657"/>
      <c r="DK26" s="657"/>
      <c r="DL26" s="657"/>
      <c r="DM26" s="657"/>
      <c r="DN26" s="657"/>
      <c r="DO26" s="657"/>
      <c r="DP26" s="657"/>
      <c r="DQ26" s="657"/>
      <c r="DR26" s="658"/>
      <c r="DS26" s="653"/>
      <c r="DT26" s="654"/>
      <c r="DU26" s="654"/>
      <c r="DV26" s="654"/>
      <c r="DW26" s="654"/>
      <c r="DX26" s="654"/>
      <c r="DY26" s="654"/>
      <c r="DZ26" s="654"/>
      <c r="EA26" s="654"/>
      <c r="EB26" s="654"/>
      <c r="EC26" s="654"/>
      <c r="ED26" s="654"/>
      <c r="EE26" s="655"/>
      <c r="EF26" s="653"/>
      <c r="EG26" s="654"/>
      <c r="EH26" s="654"/>
      <c r="EI26" s="654"/>
      <c r="EJ26" s="654"/>
      <c r="EK26" s="654"/>
      <c r="EL26" s="654"/>
      <c r="EM26" s="654"/>
      <c r="EN26" s="654"/>
      <c r="EO26" s="654"/>
      <c r="EP26" s="654"/>
      <c r="EQ26" s="654"/>
      <c r="ER26" s="655"/>
      <c r="ES26" s="548"/>
      <c r="ET26" s="549"/>
      <c r="EU26" s="549"/>
      <c r="EV26" s="549"/>
      <c r="EW26" s="549"/>
      <c r="EX26" s="549"/>
      <c r="EY26" s="549"/>
      <c r="EZ26" s="549"/>
      <c r="FA26" s="549"/>
      <c r="FB26" s="549"/>
      <c r="FC26" s="549"/>
      <c r="FD26" s="549"/>
      <c r="FE26" s="550"/>
    </row>
    <row r="27" spans="1:161" s="219" customFormat="1" x14ac:dyDescent="0.2">
      <c r="A27" s="659" t="s">
        <v>145</v>
      </c>
      <c r="B27" s="660"/>
      <c r="C27" s="660"/>
      <c r="D27" s="660"/>
      <c r="E27" s="660"/>
      <c r="F27" s="660"/>
      <c r="G27" s="660"/>
      <c r="H27" s="660"/>
      <c r="I27" s="660"/>
      <c r="J27" s="660"/>
      <c r="K27" s="660"/>
      <c r="L27" s="660"/>
      <c r="M27" s="660"/>
      <c r="N27" s="660"/>
      <c r="O27" s="660"/>
      <c r="P27" s="660"/>
      <c r="Q27" s="660"/>
      <c r="R27" s="660"/>
      <c r="S27" s="660"/>
      <c r="T27" s="660"/>
      <c r="U27" s="660"/>
      <c r="V27" s="660"/>
      <c r="W27" s="660"/>
      <c r="X27" s="660"/>
      <c r="Y27" s="660"/>
      <c r="Z27" s="660"/>
      <c r="AA27" s="660"/>
      <c r="AB27" s="660"/>
      <c r="AC27" s="660"/>
      <c r="AD27" s="660"/>
      <c r="AE27" s="660"/>
      <c r="AF27" s="660"/>
      <c r="AG27" s="660"/>
      <c r="AH27" s="660"/>
      <c r="AI27" s="660"/>
      <c r="AJ27" s="660"/>
      <c r="AK27" s="660"/>
      <c r="AL27" s="660"/>
      <c r="AM27" s="660"/>
      <c r="AN27" s="660"/>
      <c r="AO27" s="660"/>
      <c r="AP27" s="660"/>
      <c r="AQ27" s="660"/>
      <c r="AR27" s="660"/>
      <c r="AS27" s="660"/>
      <c r="AT27" s="660"/>
      <c r="AU27" s="660"/>
      <c r="AV27" s="660"/>
      <c r="AW27" s="660"/>
      <c r="AX27" s="660"/>
      <c r="AY27" s="660"/>
      <c r="AZ27" s="660"/>
      <c r="BA27" s="660"/>
      <c r="BB27" s="660"/>
      <c r="BC27" s="660"/>
      <c r="BD27" s="660"/>
      <c r="BE27" s="660"/>
      <c r="BF27" s="660"/>
      <c r="BG27" s="660"/>
      <c r="BH27" s="660"/>
      <c r="BI27" s="660"/>
      <c r="BJ27" s="660"/>
      <c r="BK27" s="660"/>
      <c r="BL27" s="660"/>
      <c r="BM27" s="660"/>
      <c r="BN27" s="660"/>
      <c r="BO27" s="660"/>
      <c r="BP27" s="660"/>
      <c r="BQ27" s="660"/>
      <c r="BR27" s="660"/>
      <c r="BS27" s="660"/>
      <c r="BT27" s="660"/>
      <c r="BU27" s="660"/>
      <c r="BV27" s="660"/>
      <c r="BW27" s="661"/>
      <c r="BX27" s="615" t="s">
        <v>146</v>
      </c>
      <c r="BY27" s="616"/>
      <c r="BZ27" s="616"/>
      <c r="CA27" s="616"/>
      <c r="CB27" s="616"/>
      <c r="CC27" s="616"/>
      <c r="CD27" s="616"/>
      <c r="CE27" s="617"/>
      <c r="CF27" s="618" t="s">
        <v>147</v>
      </c>
      <c r="CG27" s="616"/>
      <c r="CH27" s="616"/>
      <c r="CI27" s="616"/>
      <c r="CJ27" s="616"/>
      <c r="CK27" s="616"/>
      <c r="CL27" s="616"/>
      <c r="CM27" s="616"/>
      <c r="CN27" s="616"/>
      <c r="CO27" s="616"/>
      <c r="CP27" s="616"/>
      <c r="CQ27" s="616"/>
      <c r="CR27" s="617"/>
      <c r="CS27" s="619" t="s">
        <v>365</v>
      </c>
      <c r="CT27" s="619"/>
      <c r="CU27" s="619"/>
      <c r="CV27" s="619"/>
      <c r="CW27" s="619"/>
      <c r="CX27" s="619"/>
      <c r="CY27" s="619"/>
      <c r="CZ27" s="619"/>
      <c r="DA27" s="619"/>
      <c r="DB27" s="619"/>
      <c r="DC27" s="619"/>
      <c r="DD27" s="619"/>
      <c r="DE27" s="619"/>
      <c r="DF27" s="639">
        <f>DF28+DF30</f>
        <v>0</v>
      </c>
      <c r="DG27" s="640"/>
      <c r="DH27" s="640"/>
      <c r="DI27" s="640"/>
      <c r="DJ27" s="640"/>
      <c r="DK27" s="640"/>
      <c r="DL27" s="640"/>
      <c r="DM27" s="640"/>
      <c r="DN27" s="640"/>
      <c r="DO27" s="640"/>
      <c r="DP27" s="640"/>
      <c r="DQ27" s="640"/>
      <c r="DR27" s="641"/>
      <c r="DS27" s="639">
        <f t="shared" ref="DS27" si="4">DS28</f>
        <v>0</v>
      </c>
      <c r="DT27" s="640"/>
      <c r="DU27" s="640"/>
      <c r="DV27" s="640"/>
      <c r="DW27" s="640"/>
      <c r="DX27" s="640"/>
      <c r="DY27" s="640"/>
      <c r="DZ27" s="640"/>
      <c r="EA27" s="640"/>
      <c r="EB27" s="640"/>
      <c r="EC27" s="640"/>
      <c r="ED27" s="640"/>
      <c r="EE27" s="641"/>
      <c r="EF27" s="639">
        <f t="shared" ref="EF27" si="5">EF28</f>
        <v>0</v>
      </c>
      <c r="EG27" s="640"/>
      <c r="EH27" s="640"/>
      <c r="EI27" s="640"/>
      <c r="EJ27" s="640"/>
      <c r="EK27" s="640"/>
      <c r="EL27" s="640"/>
      <c r="EM27" s="640"/>
      <c r="EN27" s="640"/>
      <c r="EO27" s="640"/>
      <c r="EP27" s="640"/>
      <c r="EQ27" s="640"/>
      <c r="ER27" s="641"/>
      <c r="ES27" s="626"/>
      <c r="ET27" s="627"/>
      <c r="EU27" s="627"/>
      <c r="EV27" s="627"/>
      <c r="EW27" s="627"/>
      <c r="EX27" s="627"/>
      <c r="EY27" s="627"/>
      <c r="EZ27" s="627"/>
      <c r="FA27" s="627"/>
      <c r="FB27" s="627"/>
      <c r="FC27" s="627"/>
      <c r="FD27" s="627"/>
      <c r="FE27" s="628"/>
    </row>
    <row r="28" spans="1:161" s="219" customFormat="1" ht="11.1" customHeight="1" x14ac:dyDescent="0.2">
      <c r="A28" s="652" t="s">
        <v>6</v>
      </c>
      <c r="B28" s="652"/>
      <c r="C28" s="652"/>
      <c r="D28" s="652"/>
      <c r="E28" s="652"/>
      <c r="F28" s="652"/>
      <c r="G28" s="652"/>
      <c r="H28" s="652"/>
      <c r="I28" s="652"/>
      <c r="J28" s="652"/>
      <c r="K28" s="652"/>
      <c r="L28" s="652"/>
      <c r="M28" s="652"/>
      <c r="N28" s="652"/>
      <c r="O28" s="652"/>
      <c r="P28" s="652"/>
      <c r="Q28" s="652"/>
      <c r="R28" s="652"/>
      <c r="S28" s="652"/>
      <c r="T28" s="652"/>
      <c r="U28" s="652"/>
      <c r="V28" s="652"/>
      <c r="W28" s="652"/>
      <c r="X28" s="652"/>
      <c r="Y28" s="652"/>
      <c r="Z28" s="652"/>
      <c r="AA28" s="652"/>
      <c r="AB28" s="652"/>
      <c r="AC28" s="652"/>
      <c r="AD28" s="652"/>
      <c r="AE28" s="652"/>
      <c r="AF28" s="652"/>
      <c r="AG28" s="652"/>
      <c r="AH28" s="652"/>
      <c r="AI28" s="652"/>
      <c r="AJ28" s="652"/>
      <c r="AK28" s="652"/>
      <c r="AL28" s="652"/>
      <c r="AM28" s="652"/>
      <c r="AN28" s="652"/>
      <c r="AO28" s="652"/>
      <c r="AP28" s="652"/>
      <c r="AQ28" s="652"/>
      <c r="AR28" s="652"/>
      <c r="AS28" s="652"/>
      <c r="AT28" s="652"/>
      <c r="AU28" s="652"/>
      <c r="AV28" s="652"/>
      <c r="AW28" s="652"/>
      <c r="AX28" s="652"/>
      <c r="AY28" s="652"/>
      <c r="AZ28" s="652"/>
      <c r="BA28" s="652"/>
      <c r="BB28" s="652"/>
      <c r="BC28" s="652"/>
      <c r="BD28" s="652"/>
      <c r="BE28" s="652"/>
      <c r="BF28" s="652"/>
      <c r="BG28" s="652"/>
      <c r="BH28" s="652"/>
      <c r="BI28" s="652"/>
      <c r="BJ28" s="652"/>
      <c r="BK28" s="652"/>
      <c r="BL28" s="652"/>
      <c r="BM28" s="652"/>
      <c r="BN28" s="652"/>
      <c r="BO28" s="652"/>
      <c r="BP28" s="652"/>
      <c r="BQ28" s="652"/>
      <c r="BR28" s="652"/>
      <c r="BS28" s="652"/>
      <c r="BT28" s="652"/>
      <c r="BU28" s="652"/>
      <c r="BV28" s="652"/>
      <c r="BW28" s="652"/>
      <c r="BX28" s="542" t="s">
        <v>366</v>
      </c>
      <c r="BY28" s="543"/>
      <c r="BZ28" s="543"/>
      <c r="CA28" s="543"/>
      <c r="CB28" s="543"/>
      <c r="CC28" s="543"/>
      <c r="CD28" s="543"/>
      <c r="CE28" s="544"/>
      <c r="CF28" s="605"/>
      <c r="CG28" s="543"/>
      <c r="CH28" s="543"/>
      <c r="CI28" s="543"/>
      <c r="CJ28" s="543"/>
      <c r="CK28" s="543"/>
      <c r="CL28" s="543"/>
      <c r="CM28" s="543"/>
      <c r="CN28" s="543"/>
      <c r="CO28" s="543"/>
      <c r="CP28" s="543"/>
      <c r="CQ28" s="543"/>
      <c r="CR28" s="544"/>
      <c r="CS28" s="662" t="s">
        <v>365</v>
      </c>
      <c r="CT28" s="662"/>
      <c r="CU28" s="662"/>
      <c r="CV28" s="662"/>
      <c r="CW28" s="662"/>
      <c r="CX28" s="662"/>
      <c r="CY28" s="662"/>
      <c r="CZ28" s="662"/>
      <c r="DA28" s="662"/>
      <c r="DB28" s="662"/>
      <c r="DC28" s="662"/>
      <c r="DD28" s="662"/>
      <c r="DE28" s="662"/>
      <c r="DF28" s="580"/>
      <c r="DG28" s="581"/>
      <c r="DH28" s="581"/>
      <c r="DI28" s="581"/>
      <c r="DJ28" s="581"/>
      <c r="DK28" s="581"/>
      <c r="DL28" s="581"/>
      <c r="DM28" s="581"/>
      <c r="DN28" s="581"/>
      <c r="DO28" s="581"/>
      <c r="DP28" s="581"/>
      <c r="DQ28" s="581"/>
      <c r="DR28" s="582"/>
      <c r="DS28" s="580">
        <f>DF28</f>
        <v>0</v>
      </c>
      <c r="DT28" s="581"/>
      <c r="DU28" s="581"/>
      <c r="DV28" s="581"/>
      <c r="DW28" s="581"/>
      <c r="DX28" s="581"/>
      <c r="DY28" s="581"/>
      <c r="DZ28" s="581"/>
      <c r="EA28" s="581"/>
      <c r="EB28" s="581"/>
      <c r="EC28" s="581"/>
      <c r="ED28" s="581"/>
      <c r="EE28" s="582"/>
      <c r="EF28" s="580">
        <f>DS28</f>
        <v>0</v>
      </c>
      <c r="EG28" s="581"/>
      <c r="EH28" s="581"/>
      <c r="EI28" s="581"/>
      <c r="EJ28" s="581"/>
      <c r="EK28" s="581"/>
      <c r="EL28" s="581"/>
      <c r="EM28" s="581"/>
      <c r="EN28" s="581"/>
      <c r="EO28" s="581"/>
      <c r="EP28" s="581"/>
      <c r="EQ28" s="581"/>
      <c r="ER28" s="582"/>
      <c r="ES28" s="548"/>
      <c r="ET28" s="549"/>
      <c r="EU28" s="549"/>
      <c r="EV28" s="549"/>
      <c r="EW28" s="549"/>
      <c r="EX28" s="549"/>
      <c r="EY28" s="549"/>
      <c r="EZ28" s="549"/>
      <c r="FA28" s="549"/>
      <c r="FB28" s="549"/>
      <c r="FC28" s="549"/>
      <c r="FD28" s="549"/>
      <c r="FE28" s="550"/>
    </row>
    <row r="29" spans="1:161" s="219" customFormat="1" ht="12" customHeight="1" x14ac:dyDescent="0.2">
      <c r="A29" s="660" t="s">
        <v>148</v>
      </c>
      <c r="B29" s="660"/>
      <c r="C29" s="660"/>
      <c r="D29" s="660"/>
      <c r="E29" s="660"/>
      <c r="F29" s="660"/>
      <c r="G29" s="660"/>
      <c r="H29" s="660"/>
      <c r="I29" s="660"/>
      <c r="J29" s="660"/>
      <c r="K29" s="660"/>
      <c r="L29" s="660"/>
      <c r="M29" s="660"/>
      <c r="N29" s="660"/>
      <c r="O29" s="660"/>
      <c r="P29" s="660"/>
      <c r="Q29" s="660"/>
      <c r="R29" s="660"/>
      <c r="S29" s="660"/>
      <c r="T29" s="660"/>
      <c r="U29" s="660"/>
      <c r="V29" s="660"/>
      <c r="W29" s="660"/>
      <c r="X29" s="660"/>
      <c r="Y29" s="660"/>
      <c r="Z29" s="660"/>
      <c r="AA29" s="660"/>
      <c r="AB29" s="660"/>
      <c r="AC29" s="660"/>
      <c r="AD29" s="660"/>
      <c r="AE29" s="660"/>
      <c r="AF29" s="660"/>
      <c r="AG29" s="660"/>
      <c r="AH29" s="660"/>
      <c r="AI29" s="660"/>
      <c r="AJ29" s="660"/>
      <c r="AK29" s="660"/>
      <c r="AL29" s="660"/>
      <c r="AM29" s="660"/>
      <c r="AN29" s="660"/>
      <c r="AO29" s="660"/>
      <c r="AP29" s="660"/>
      <c r="AQ29" s="660"/>
      <c r="AR29" s="660"/>
      <c r="AS29" s="660"/>
      <c r="AT29" s="660"/>
      <c r="AU29" s="660"/>
      <c r="AV29" s="660"/>
      <c r="AW29" s="660"/>
      <c r="AX29" s="660"/>
      <c r="AY29" s="660"/>
      <c r="AZ29" s="660"/>
      <c r="BA29" s="660"/>
      <c r="BB29" s="660"/>
      <c r="BC29" s="660"/>
      <c r="BD29" s="660"/>
      <c r="BE29" s="660"/>
      <c r="BF29" s="660"/>
      <c r="BG29" s="660"/>
      <c r="BH29" s="660"/>
      <c r="BI29" s="660"/>
      <c r="BJ29" s="660"/>
      <c r="BK29" s="660"/>
      <c r="BL29" s="660"/>
      <c r="BM29" s="660"/>
      <c r="BN29" s="660"/>
      <c r="BO29" s="660"/>
      <c r="BP29" s="660"/>
      <c r="BQ29" s="660"/>
      <c r="BR29" s="660"/>
      <c r="BS29" s="660"/>
      <c r="BT29" s="660"/>
      <c r="BU29" s="660"/>
      <c r="BV29" s="660"/>
      <c r="BW29" s="661"/>
      <c r="BX29" s="559"/>
      <c r="BY29" s="560"/>
      <c r="BZ29" s="560"/>
      <c r="CA29" s="560"/>
      <c r="CB29" s="560"/>
      <c r="CC29" s="560"/>
      <c r="CD29" s="560"/>
      <c r="CE29" s="561"/>
      <c r="CF29" s="562"/>
      <c r="CG29" s="560"/>
      <c r="CH29" s="560"/>
      <c r="CI29" s="560"/>
      <c r="CJ29" s="560"/>
      <c r="CK29" s="560"/>
      <c r="CL29" s="560"/>
      <c r="CM29" s="560"/>
      <c r="CN29" s="560"/>
      <c r="CO29" s="560"/>
      <c r="CP29" s="560"/>
      <c r="CQ29" s="560"/>
      <c r="CR29" s="561"/>
      <c r="CS29" s="662"/>
      <c r="CT29" s="662"/>
      <c r="CU29" s="662"/>
      <c r="CV29" s="662"/>
      <c r="CW29" s="662"/>
      <c r="CX29" s="662"/>
      <c r="CY29" s="662"/>
      <c r="CZ29" s="662"/>
      <c r="DA29" s="662"/>
      <c r="DB29" s="662"/>
      <c r="DC29" s="662"/>
      <c r="DD29" s="662"/>
      <c r="DE29" s="662"/>
      <c r="DF29" s="663"/>
      <c r="DG29" s="664"/>
      <c r="DH29" s="664"/>
      <c r="DI29" s="664"/>
      <c r="DJ29" s="664"/>
      <c r="DK29" s="664"/>
      <c r="DL29" s="664"/>
      <c r="DM29" s="664"/>
      <c r="DN29" s="664"/>
      <c r="DO29" s="664"/>
      <c r="DP29" s="664"/>
      <c r="DQ29" s="664"/>
      <c r="DR29" s="665"/>
      <c r="DS29" s="663"/>
      <c r="DT29" s="664"/>
      <c r="DU29" s="664"/>
      <c r="DV29" s="664"/>
      <c r="DW29" s="664"/>
      <c r="DX29" s="664"/>
      <c r="DY29" s="664"/>
      <c r="DZ29" s="664"/>
      <c r="EA29" s="664"/>
      <c r="EB29" s="664"/>
      <c r="EC29" s="664"/>
      <c r="ED29" s="664"/>
      <c r="EE29" s="665"/>
      <c r="EF29" s="663"/>
      <c r="EG29" s="664"/>
      <c r="EH29" s="664"/>
      <c r="EI29" s="664"/>
      <c r="EJ29" s="664"/>
      <c r="EK29" s="664"/>
      <c r="EL29" s="664"/>
      <c r="EM29" s="664"/>
      <c r="EN29" s="664"/>
      <c r="EO29" s="664"/>
      <c r="EP29" s="664"/>
      <c r="EQ29" s="664"/>
      <c r="ER29" s="665"/>
      <c r="ES29" s="569"/>
      <c r="ET29" s="570"/>
      <c r="EU29" s="570"/>
      <c r="EV29" s="570"/>
      <c r="EW29" s="570"/>
      <c r="EX29" s="570"/>
      <c r="EY29" s="570"/>
      <c r="EZ29" s="570"/>
      <c r="FA29" s="570"/>
      <c r="FB29" s="570"/>
      <c r="FC29" s="570"/>
      <c r="FD29" s="570"/>
      <c r="FE29" s="571"/>
    </row>
    <row r="30" spans="1:161" s="219" customFormat="1" ht="71.25" customHeight="1" x14ac:dyDescent="0.2">
      <c r="A30" s="613" t="s">
        <v>378</v>
      </c>
      <c r="B30" s="613"/>
      <c r="C30" s="613"/>
      <c r="D30" s="613"/>
      <c r="E30" s="613"/>
      <c r="F30" s="613"/>
      <c r="G30" s="613"/>
      <c r="H30" s="613"/>
      <c r="I30" s="613"/>
      <c r="J30" s="613"/>
      <c r="K30" s="613"/>
      <c r="L30" s="613"/>
      <c r="M30" s="613"/>
      <c r="N30" s="613"/>
      <c r="O30" s="613"/>
      <c r="P30" s="613"/>
      <c r="Q30" s="613"/>
      <c r="R30" s="613"/>
      <c r="S30" s="613"/>
      <c r="T30" s="613"/>
      <c r="U30" s="613"/>
      <c r="V30" s="613"/>
      <c r="W30" s="613"/>
      <c r="X30" s="613"/>
      <c r="Y30" s="613"/>
      <c r="Z30" s="613"/>
      <c r="AA30" s="613"/>
      <c r="AB30" s="613"/>
      <c r="AC30" s="613"/>
      <c r="AD30" s="613"/>
      <c r="AE30" s="613"/>
      <c r="AF30" s="613"/>
      <c r="AG30" s="613"/>
      <c r="AH30" s="613"/>
      <c r="AI30" s="613"/>
      <c r="AJ30" s="613"/>
      <c r="AK30" s="613"/>
      <c r="AL30" s="613"/>
      <c r="AM30" s="613"/>
      <c r="AN30" s="613"/>
      <c r="AO30" s="613"/>
      <c r="AP30" s="613"/>
      <c r="AQ30" s="613"/>
      <c r="AR30" s="613"/>
      <c r="AS30" s="613"/>
      <c r="AT30" s="613"/>
      <c r="AU30" s="613"/>
      <c r="AV30" s="613"/>
      <c r="AW30" s="613"/>
      <c r="AX30" s="613"/>
      <c r="AY30" s="613"/>
      <c r="AZ30" s="613"/>
      <c r="BA30" s="613"/>
      <c r="BB30" s="613"/>
      <c r="BC30" s="613"/>
      <c r="BD30" s="613"/>
      <c r="BE30" s="613"/>
      <c r="BF30" s="613"/>
      <c r="BG30" s="613"/>
      <c r="BH30" s="613"/>
      <c r="BI30" s="613"/>
      <c r="BJ30" s="613"/>
      <c r="BK30" s="613"/>
      <c r="BL30" s="613"/>
      <c r="BM30" s="613"/>
      <c r="BN30" s="613"/>
      <c r="BO30" s="613"/>
      <c r="BP30" s="613"/>
      <c r="BQ30" s="613"/>
      <c r="BR30" s="613"/>
      <c r="BS30" s="613"/>
      <c r="BT30" s="613"/>
      <c r="BU30" s="613"/>
      <c r="BV30" s="613"/>
      <c r="BW30" s="642"/>
      <c r="BX30" s="615" t="s">
        <v>405</v>
      </c>
      <c r="BY30" s="616"/>
      <c r="BZ30" s="616"/>
      <c r="CA30" s="616"/>
      <c r="CB30" s="616"/>
      <c r="CC30" s="616"/>
      <c r="CD30" s="616"/>
      <c r="CE30" s="617"/>
      <c r="CF30" s="618"/>
      <c r="CG30" s="616"/>
      <c r="CH30" s="616"/>
      <c r="CI30" s="616"/>
      <c r="CJ30" s="616"/>
      <c r="CK30" s="616"/>
      <c r="CL30" s="616"/>
      <c r="CM30" s="616"/>
      <c r="CN30" s="616"/>
      <c r="CO30" s="616"/>
      <c r="CP30" s="616"/>
      <c r="CQ30" s="210"/>
      <c r="CR30" s="211"/>
      <c r="CS30" s="643" t="s">
        <v>365</v>
      </c>
      <c r="CT30" s="644"/>
      <c r="CU30" s="644"/>
      <c r="CV30" s="644"/>
      <c r="CW30" s="644"/>
      <c r="CX30" s="644"/>
      <c r="CY30" s="644"/>
      <c r="CZ30" s="644"/>
      <c r="DA30" s="644"/>
      <c r="DB30" s="644"/>
      <c r="DC30" s="644"/>
      <c r="DD30" s="644"/>
      <c r="DE30" s="645"/>
      <c r="DF30" s="649"/>
      <c r="DG30" s="650"/>
      <c r="DH30" s="650"/>
      <c r="DI30" s="650"/>
      <c r="DJ30" s="650"/>
      <c r="DK30" s="650"/>
      <c r="DL30" s="650"/>
      <c r="DM30" s="650"/>
      <c r="DN30" s="650"/>
      <c r="DO30" s="650"/>
      <c r="DP30" s="650"/>
      <c r="DQ30" s="650"/>
      <c r="DR30" s="651"/>
      <c r="DS30" s="649"/>
      <c r="DT30" s="650"/>
      <c r="DU30" s="650"/>
      <c r="DV30" s="650"/>
      <c r="DW30" s="650"/>
      <c r="DX30" s="650"/>
      <c r="DY30" s="650"/>
      <c r="DZ30" s="650"/>
      <c r="EA30" s="650"/>
      <c r="EB30" s="650"/>
      <c r="EC30" s="650"/>
      <c r="ED30" s="650"/>
      <c r="EE30" s="651"/>
      <c r="EF30" s="649"/>
      <c r="EG30" s="650"/>
      <c r="EH30" s="650"/>
      <c r="EI30" s="650"/>
      <c r="EJ30" s="650"/>
      <c r="EK30" s="650"/>
      <c r="EL30" s="650"/>
      <c r="EM30" s="650"/>
      <c r="EN30" s="650"/>
      <c r="EO30" s="650"/>
      <c r="EP30" s="650"/>
      <c r="EQ30" s="650"/>
      <c r="ER30" s="651"/>
      <c r="ES30" s="207"/>
      <c r="ET30" s="208"/>
      <c r="EU30" s="208"/>
      <c r="EV30" s="208"/>
      <c r="EW30" s="208"/>
      <c r="EX30" s="208"/>
      <c r="EY30" s="208"/>
      <c r="EZ30" s="208"/>
      <c r="FA30" s="208"/>
      <c r="FB30" s="208"/>
      <c r="FC30" s="208"/>
      <c r="FD30" s="208"/>
      <c r="FE30" s="209"/>
    </row>
    <row r="31" spans="1:161" s="219" customFormat="1" ht="11.25" customHeight="1" x14ac:dyDescent="0.2">
      <c r="A31" s="659" t="s">
        <v>149</v>
      </c>
      <c r="B31" s="660"/>
      <c r="C31" s="660"/>
      <c r="D31" s="660"/>
      <c r="E31" s="660"/>
      <c r="F31" s="660"/>
      <c r="G31" s="660"/>
      <c r="H31" s="660"/>
      <c r="I31" s="660"/>
      <c r="J31" s="660"/>
      <c r="K31" s="660"/>
      <c r="L31" s="660"/>
      <c r="M31" s="660"/>
      <c r="N31" s="660"/>
      <c r="O31" s="660"/>
      <c r="P31" s="660"/>
      <c r="Q31" s="660"/>
      <c r="R31" s="660"/>
      <c r="S31" s="660"/>
      <c r="T31" s="660"/>
      <c r="U31" s="660"/>
      <c r="V31" s="660"/>
      <c r="W31" s="660"/>
      <c r="X31" s="660"/>
      <c r="Y31" s="660"/>
      <c r="Z31" s="660"/>
      <c r="AA31" s="660"/>
      <c r="AB31" s="660"/>
      <c r="AC31" s="660"/>
      <c r="AD31" s="660"/>
      <c r="AE31" s="660"/>
      <c r="AF31" s="660"/>
      <c r="AG31" s="660"/>
      <c r="AH31" s="660"/>
      <c r="AI31" s="660"/>
      <c r="AJ31" s="660"/>
      <c r="AK31" s="660"/>
      <c r="AL31" s="660"/>
      <c r="AM31" s="660"/>
      <c r="AN31" s="660"/>
      <c r="AO31" s="660"/>
      <c r="AP31" s="660"/>
      <c r="AQ31" s="660"/>
      <c r="AR31" s="660"/>
      <c r="AS31" s="660"/>
      <c r="AT31" s="660"/>
      <c r="AU31" s="660"/>
      <c r="AV31" s="660"/>
      <c r="AW31" s="660"/>
      <c r="AX31" s="660"/>
      <c r="AY31" s="660"/>
      <c r="AZ31" s="660"/>
      <c r="BA31" s="660"/>
      <c r="BB31" s="660"/>
      <c r="BC31" s="660"/>
      <c r="BD31" s="660"/>
      <c r="BE31" s="660"/>
      <c r="BF31" s="660"/>
      <c r="BG31" s="660"/>
      <c r="BH31" s="660"/>
      <c r="BI31" s="660"/>
      <c r="BJ31" s="660"/>
      <c r="BK31" s="660"/>
      <c r="BL31" s="660"/>
      <c r="BM31" s="660"/>
      <c r="BN31" s="660"/>
      <c r="BO31" s="660"/>
      <c r="BP31" s="660"/>
      <c r="BQ31" s="660"/>
      <c r="BR31" s="660"/>
      <c r="BS31" s="660"/>
      <c r="BT31" s="660"/>
      <c r="BU31" s="660"/>
      <c r="BV31" s="660"/>
      <c r="BW31" s="661"/>
      <c r="BX31" s="615" t="s">
        <v>150</v>
      </c>
      <c r="BY31" s="616"/>
      <c r="BZ31" s="616"/>
      <c r="CA31" s="616"/>
      <c r="CB31" s="616"/>
      <c r="CC31" s="616"/>
      <c r="CD31" s="616"/>
      <c r="CE31" s="617"/>
      <c r="CF31" s="618" t="s">
        <v>147</v>
      </c>
      <c r="CG31" s="616"/>
      <c r="CH31" s="616"/>
      <c r="CI31" s="616"/>
      <c r="CJ31" s="616"/>
      <c r="CK31" s="616"/>
      <c r="CL31" s="616"/>
      <c r="CM31" s="616"/>
      <c r="CN31" s="616"/>
      <c r="CO31" s="616"/>
      <c r="CP31" s="616"/>
      <c r="CQ31" s="616"/>
      <c r="CR31" s="617"/>
      <c r="CS31" s="643" t="s">
        <v>365</v>
      </c>
      <c r="CT31" s="644"/>
      <c r="CU31" s="644"/>
      <c r="CV31" s="644"/>
      <c r="CW31" s="644"/>
      <c r="CX31" s="644"/>
      <c r="CY31" s="644"/>
      <c r="CZ31" s="644"/>
      <c r="DA31" s="644"/>
      <c r="DB31" s="644"/>
      <c r="DC31" s="644"/>
      <c r="DD31" s="644"/>
      <c r="DE31" s="645"/>
      <c r="DF31" s="639">
        <f>DF32</f>
        <v>0</v>
      </c>
      <c r="DG31" s="640"/>
      <c r="DH31" s="640"/>
      <c r="DI31" s="640"/>
      <c r="DJ31" s="640"/>
      <c r="DK31" s="640"/>
      <c r="DL31" s="640"/>
      <c r="DM31" s="640"/>
      <c r="DN31" s="640"/>
      <c r="DO31" s="640"/>
      <c r="DP31" s="640"/>
      <c r="DQ31" s="640"/>
      <c r="DR31" s="641"/>
      <c r="DS31" s="639">
        <f>SUM(DS32:EE34)</f>
        <v>0</v>
      </c>
      <c r="DT31" s="640"/>
      <c r="DU31" s="640"/>
      <c r="DV31" s="640"/>
      <c r="DW31" s="640"/>
      <c r="DX31" s="640"/>
      <c r="DY31" s="640"/>
      <c r="DZ31" s="640"/>
      <c r="EA31" s="640"/>
      <c r="EB31" s="640"/>
      <c r="EC31" s="640"/>
      <c r="ED31" s="640"/>
      <c r="EE31" s="641"/>
      <c r="EF31" s="639">
        <f>SUM(EF32:ER34)</f>
        <v>0</v>
      </c>
      <c r="EG31" s="640"/>
      <c r="EH31" s="640"/>
      <c r="EI31" s="640"/>
      <c r="EJ31" s="640"/>
      <c r="EK31" s="640"/>
      <c r="EL31" s="640"/>
      <c r="EM31" s="640"/>
      <c r="EN31" s="640"/>
      <c r="EO31" s="640"/>
      <c r="EP31" s="640"/>
      <c r="EQ31" s="640"/>
      <c r="ER31" s="641"/>
      <c r="ES31" s="626"/>
      <c r="ET31" s="627"/>
      <c r="EU31" s="627"/>
      <c r="EV31" s="627"/>
      <c r="EW31" s="627"/>
      <c r="EX31" s="627"/>
      <c r="EY31" s="627"/>
      <c r="EZ31" s="627"/>
      <c r="FA31" s="627"/>
      <c r="FB31" s="627"/>
      <c r="FC31" s="627"/>
      <c r="FD31" s="627"/>
      <c r="FE31" s="628"/>
    </row>
    <row r="32" spans="1:161" s="219" customFormat="1" ht="11.1" customHeight="1" x14ac:dyDescent="0.2">
      <c r="A32" s="652" t="s">
        <v>6</v>
      </c>
      <c r="B32" s="652"/>
      <c r="C32" s="652"/>
      <c r="D32" s="652"/>
      <c r="E32" s="652"/>
      <c r="F32" s="652"/>
      <c r="G32" s="652"/>
      <c r="H32" s="652"/>
      <c r="I32" s="652"/>
      <c r="J32" s="652"/>
      <c r="K32" s="652"/>
      <c r="L32" s="652"/>
      <c r="M32" s="652"/>
      <c r="N32" s="652"/>
      <c r="O32" s="652"/>
      <c r="P32" s="652"/>
      <c r="Q32" s="652"/>
      <c r="R32" s="652"/>
      <c r="S32" s="652"/>
      <c r="T32" s="652"/>
      <c r="U32" s="652"/>
      <c r="V32" s="652"/>
      <c r="W32" s="652"/>
      <c r="X32" s="652"/>
      <c r="Y32" s="652"/>
      <c r="Z32" s="652"/>
      <c r="AA32" s="652"/>
      <c r="AB32" s="652"/>
      <c r="AC32" s="652"/>
      <c r="AD32" s="652"/>
      <c r="AE32" s="652"/>
      <c r="AF32" s="652"/>
      <c r="AG32" s="652"/>
      <c r="AH32" s="652"/>
      <c r="AI32" s="652"/>
      <c r="AJ32" s="652"/>
      <c r="AK32" s="652"/>
      <c r="AL32" s="652"/>
      <c r="AM32" s="652"/>
      <c r="AN32" s="652"/>
      <c r="AO32" s="652"/>
      <c r="AP32" s="652"/>
      <c r="AQ32" s="652"/>
      <c r="AR32" s="652"/>
      <c r="AS32" s="652"/>
      <c r="AT32" s="652"/>
      <c r="AU32" s="652"/>
      <c r="AV32" s="652"/>
      <c r="AW32" s="652"/>
      <c r="AX32" s="652"/>
      <c r="AY32" s="652"/>
      <c r="AZ32" s="652"/>
      <c r="BA32" s="652"/>
      <c r="BB32" s="652"/>
      <c r="BC32" s="652"/>
      <c r="BD32" s="652"/>
      <c r="BE32" s="652"/>
      <c r="BF32" s="652"/>
      <c r="BG32" s="652"/>
      <c r="BH32" s="652"/>
      <c r="BI32" s="652"/>
      <c r="BJ32" s="652"/>
      <c r="BK32" s="652"/>
      <c r="BL32" s="652"/>
      <c r="BM32" s="652"/>
      <c r="BN32" s="652"/>
      <c r="BO32" s="652"/>
      <c r="BP32" s="652"/>
      <c r="BQ32" s="652"/>
      <c r="BR32" s="652"/>
      <c r="BS32" s="652"/>
      <c r="BT32" s="652"/>
      <c r="BU32" s="652"/>
      <c r="BV32" s="652"/>
      <c r="BW32" s="652"/>
      <c r="BX32" s="542" t="s">
        <v>151</v>
      </c>
      <c r="BY32" s="543"/>
      <c r="BZ32" s="543"/>
      <c r="CA32" s="543"/>
      <c r="CB32" s="543"/>
      <c r="CC32" s="543"/>
      <c r="CD32" s="543"/>
      <c r="CE32" s="544"/>
      <c r="CF32" s="605" t="s">
        <v>147</v>
      </c>
      <c r="CG32" s="543"/>
      <c r="CH32" s="543"/>
      <c r="CI32" s="543"/>
      <c r="CJ32" s="543"/>
      <c r="CK32" s="543"/>
      <c r="CL32" s="543"/>
      <c r="CM32" s="543"/>
      <c r="CN32" s="543"/>
      <c r="CO32" s="543"/>
      <c r="CP32" s="543"/>
      <c r="CQ32" s="543"/>
      <c r="CR32" s="544"/>
      <c r="CS32" s="662" t="s">
        <v>365</v>
      </c>
      <c r="CT32" s="662"/>
      <c r="CU32" s="662"/>
      <c r="CV32" s="662"/>
      <c r="CW32" s="662"/>
      <c r="CX32" s="662"/>
      <c r="CY32" s="662"/>
      <c r="CZ32" s="662"/>
      <c r="DA32" s="662"/>
      <c r="DB32" s="662"/>
      <c r="DC32" s="662"/>
      <c r="DD32" s="662"/>
      <c r="DE32" s="662"/>
      <c r="DF32" s="656"/>
      <c r="DG32" s="657"/>
      <c r="DH32" s="657"/>
      <c r="DI32" s="657"/>
      <c r="DJ32" s="657"/>
      <c r="DK32" s="657"/>
      <c r="DL32" s="657"/>
      <c r="DM32" s="657"/>
      <c r="DN32" s="657"/>
      <c r="DO32" s="657"/>
      <c r="DP32" s="657"/>
      <c r="DQ32" s="657"/>
      <c r="DR32" s="658"/>
      <c r="DS32" s="580"/>
      <c r="DT32" s="581"/>
      <c r="DU32" s="581"/>
      <c r="DV32" s="581"/>
      <c r="DW32" s="581"/>
      <c r="DX32" s="581"/>
      <c r="DY32" s="581"/>
      <c r="DZ32" s="581"/>
      <c r="EA32" s="581"/>
      <c r="EB32" s="581"/>
      <c r="EC32" s="581"/>
      <c r="ED32" s="581"/>
      <c r="EE32" s="582"/>
      <c r="EF32" s="580"/>
      <c r="EG32" s="581"/>
      <c r="EH32" s="581"/>
      <c r="EI32" s="581"/>
      <c r="EJ32" s="581"/>
      <c r="EK32" s="581"/>
      <c r="EL32" s="581"/>
      <c r="EM32" s="581"/>
      <c r="EN32" s="581"/>
      <c r="EO32" s="581"/>
      <c r="EP32" s="581"/>
      <c r="EQ32" s="581"/>
      <c r="ER32" s="582"/>
      <c r="ES32" s="548"/>
      <c r="ET32" s="549"/>
      <c r="EU32" s="549"/>
      <c r="EV32" s="549"/>
      <c r="EW32" s="549"/>
      <c r="EX32" s="549"/>
      <c r="EY32" s="549"/>
      <c r="EZ32" s="549"/>
      <c r="FA32" s="549"/>
      <c r="FB32" s="549"/>
      <c r="FC32" s="549"/>
      <c r="FD32" s="549"/>
      <c r="FE32" s="550"/>
    </row>
    <row r="33" spans="1:172" ht="12" customHeight="1" x14ac:dyDescent="0.2">
      <c r="A33" s="660" t="s">
        <v>398</v>
      </c>
      <c r="B33" s="660"/>
      <c r="C33" s="660"/>
      <c r="D33" s="660"/>
      <c r="E33" s="660"/>
      <c r="F33" s="660"/>
      <c r="G33" s="660"/>
      <c r="H33" s="660"/>
      <c r="I33" s="660"/>
      <c r="J33" s="660"/>
      <c r="K33" s="660"/>
      <c r="L33" s="660"/>
      <c r="M33" s="660"/>
      <c r="N33" s="660"/>
      <c r="O33" s="660"/>
      <c r="P33" s="660"/>
      <c r="Q33" s="660"/>
      <c r="R33" s="660"/>
      <c r="S33" s="660"/>
      <c r="T33" s="660"/>
      <c r="U33" s="660"/>
      <c r="V33" s="660"/>
      <c r="W33" s="660"/>
      <c r="X33" s="660"/>
      <c r="Y33" s="660"/>
      <c r="Z33" s="660"/>
      <c r="AA33" s="660"/>
      <c r="AB33" s="660"/>
      <c r="AC33" s="660"/>
      <c r="AD33" s="660"/>
      <c r="AE33" s="660"/>
      <c r="AF33" s="660"/>
      <c r="AG33" s="660"/>
      <c r="AH33" s="660"/>
      <c r="AI33" s="660"/>
      <c r="AJ33" s="660"/>
      <c r="AK33" s="660"/>
      <c r="AL33" s="660"/>
      <c r="AM33" s="660"/>
      <c r="AN33" s="660"/>
      <c r="AO33" s="660"/>
      <c r="AP33" s="660"/>
      <c r="AQ33" s="660"/>
      <c r="AR33" s="660"/>
      <c r="AS33" s="660"/>
      <c r="AT33" s="660"/>
      <c r="AU33" s="660"/>
      <c r="AV33" s="660"/>
      <c r="AW33" s="660"/>
      <c r="AX33" s="660"/>
      <c r="AY33" s="660"/>
      <c r="AZ33" s="660"/>
      <c r="BA33" s="660"/>
      <c r="BB33" s="660"/>
      <c r="BC33" s="660"/>
      <c r="BD33" s="660"/>
      <c r="BE33" s="660"/>
      <c r="BF33" s="660"/>
      <c r="BG33" s="660"/>
      <c r="BH33" s="660"/>
      <c r="BI33" s="660"/>
      <c r="BJ33" s="660"/>
      <c r="BK33" s="660"/>
      <c r="BL33" s="660"/>
      <c r="BM33" s="660"/>
      <c r="BN33" s="660"/>
      <c r="BO33" s="660"/>
      <c r="BP33" s="660"/>
      <c r="BQ33" s="660"/>
      <c r="BR33" s="660"/>
      <c r="BS33" s="660"/>
      <c r="BT33" s="660"/>
      <c r="BU33" s="660"/>
      <c r="BV33" s="660"/>
      <c r="BW33" s="661"/>
      <c r="BX33" s="559"/>
      <c r="BY33" s="560"/>
      <c r="BZ33" s="560"/>
      <c r="CA33" s="560"/>
      <c r="CB33" s="560"/>
      <c r="CC33" s="560"/>
      <c r="CD33" s="560"/>
      <c r="CE33" s="561"/>
      <c r="CF33" s="562"/>
      <c r="CG33" s="560"/>
      <c r="CH33" s="560"/>
      <c r="CI33" s="560"/>
      <c r="CJ33" s="560"/>
      <c r="CK33" s="560"/>
      <c r="CL33" s="560"/>
      <c r="CM33" s="560"/>
      <c r="CN33" s="560"/>
      <c r="CO33" s="560"/>
      <c r="CP33" s="560"/>
      <c r="CQ33" s="560"/>
      <c r="CR33" s="561"/>
      <c r="CS33" s="662"/>
      <c r="CT33" s="662"/>
      <c r="CU33" s="662"/>
      <c r="CV33" s="662"/>
      <c r="CW33" s="662"/>
      <c r="CX33" s="662"/>
      <c r="CY33" s="662"/>
      <c r="CZ33" s="662"/>
      <c r="DA33" s="662"/>
      <c r="DB33" s="662"/>
      <c r="DC33" s="662"/>
      <c r="DD33" s="662"/>
      <c r="DE33" s="662"/>
      <c r="DF33" s="666"/>
      <c r="DG33" s="667"/>
      <c r="DH33" s="667"/>
      <c r="DI33" s="667"/>
      <c r="DJ33" s="667"/>
      <c r="DK33" s="667"/>
      <c r="DL33" s="667"/>
      <c r="DM33" s="667"/>
      <c r="DN33" s="667"/>
      <c r="DO33" s="667"/>
      <c r="DP33" s="667"/>
      <c r="DQ33" s="667"/>
      <c r="DR33" s="668"/>
      <c r="DS33" s="663"/>
      <c r="DT33" s="664"/>
      <c r="DU33" s="664"/>
      <c r="DV33" s="664"/>
      <c r="DW33" s="664"/>
      <c r="DX33" s="664"/>
      <c r="DY33" s="664"/>
      <c r="DZ33" s="664"/>
      <c r="EA33" s="664"/>
      <c r="EB33" s="664"/>
      <c r="EC33" s="664"/>
      <c r="ED33" s="664"/>
      <c r="EE33" s="665"/>
      <c r="EF33" s="663"/>
      <c r="EG33" s="664"/>
      <c r="EH33" s="664"/>
      <c r="EI33" s="664"/>
      <c r="EJ33" s="664"/>
      <c r="EK33" s="664"/>
      <c r="EL33" s="664"/>
      <c r="EM33" s="664"/>
      <c r="EN33" s="664"/>
      <c r="EO33" s="664"/>
      <c r="EP33" s="664"/>
      <c r="EQ33" s="664"/>
      <c r="ER33" s="665"/>
      <c r="ES33" s="569"/>
      <c r="ET33" s="570"/>
      <c r="EU33" s="570"/>
      <c r="EV33" s="570"/>
      <c r="EW33" s="570"/>
      <c r="EX33" s="570"/>
      <c r="EY33" s="570"/>
      <c r="EZ33" s="570"/>
      <c r="FA33" s="570"/>
      <c r="FB33" s="570"/>
      <c r="FC33" s="570"/>
      <c r="FD33" s="570"/>
      <c r="FE33" s="571"/>
      <c r="FN33" s="106">
        <f>DF32</f>
        <v>0</v>
      </c>
      <c r="FP33" s="106" t="e">
        <f>FN33-FN34</f>
        <v>#REF!</v>
      </c>
    </row>
    <row r="34" spans="1:172" ht="11.1" customHeight="1" x14ac:dyDescent="0.2">
      <c r="A34" s="659" t="s">
        <v>7</v>
      </c>
      <c r="B34" s="660"/>
      <c r="C34" s="660"/>
      <c r="D34" s="660"/>
      <c r="E34" s="660"/>
      <c r="F34" s="660"/>
      <c r="G34" s="660"/>
      <c r="H34" s="660"/>
      <c r="I34" s="660"/>
      <c r="J34" s="660"/>
      <c r="K34" s="660"/>
      <c r="L34" s="660"/>
      <c r="M34" s="660"/>
      <c r="N34" s="660"/>
      <c r="O34" s="660"/>
      <c r="P34" s="660"/>
      <c r="Q34" s="660"/>
      <c r="R34" s="660"/>
      <c r="S34" s="660"/>
      <c r="T34" s="660"/>
      <c r="U34" s="660"/>
      <c r="V34" s="660"/>
      <c r="W34" s="660"/>
      <c r="X34" s="660"/>
      <c r="Y34" s="660"/>
      <c r="Z34" s="660"/>
      <c r="AA34" s="660"/>
      <c r="AB34" s="660"/>
      <c r="AC34" s="660"/>
      <c r="AD34" s="660"/>
      <c r="AE34" s="660"/>
      <c r="AF34" s="660"/>
      <c r="AG34" s="660"/>
      <c r="AH34" s="660"/>
      <c r="AI34" s="660"/>
      <c r="AJ34" s="660"/>
      <c r="AK34" s="660"/>
      <c r="AL34" s="660"/>
      <c r="AM34" s="660"/>
      <c r="AN34" s="660"/>
      <c r="AO34" s="660"/>
      <c r="AP34" s="660"/>
      <c r="AQ34" s="660"/>
      <c r="AR34" s="660"/>
      <c r="AS34" s="660"/>
      <c r="AT34" s="660"/>
      <c r="AU34" s="660"/>
      <c r="AV34" s="660"/>
      <c r="AW34" s="660"/>
      <c r="AX34" s="660"/>
      <c r="AY34" s="660"/>
      <c r="AZ34" s="660"/>
      <c r="BA34" s="660"/>
      <c r="BB34" s="660"/>
      <c r="BC34" s="660"/>
      <c r="BD34" s="660"/>
      <c r="BE34" s="660"/>
      <c r="BF34" s="660"/>
      <c r="BG34" s="660"/>
      <c r="BH34" s="660"/>
      <c r="BI34" s="660"/>
      <c r="BJ34" s="660"/>
      <c r="BK34" s="660"/>
      <c r="BL34" s="660"/>
      <c r="BM34" s="660"/>
      <c r="BN34" s="660"/>
      <c r="BO34" s="660"/>
      <c r="BP34" s="660"/>
      <c r="BQ34" s="660"/>
      <c r="BR34" s="660"/>
      <c r="BS34" s="660"/>
      <c r="BT34" s="660"/>
      <c r="BU34" s="660"/>
      <c r="BV34" s="660"/>
      <c r="BW34" s="661"/>
      <c r="BX34" s="615" t="s">
        <v>152</v>
      </c>
      <c r="BY34" s="616"/>
      <c r="BZ34" s="616"/>
      <c r="CA34" s="616"/>
      <c r="CB34" s="616"/>
      <c r="CC34" s="616"/>
      <c r="CD34" s="616"/>
      <c r="CE34" s="617"/>
      <c r="CF34" s="618" t="s">
        <v>147</v>
      </c>
      <c r="CG34" s="616"/>
      <c r="CH34" s="616"/>
      <c r="CI34" s="616"/>
      <c r="CJ34" s="616"/>
      <c r="CK34" s="616"/>
      <c r="CL34" s="616"/>
      <c r="CM34" s="616"/>
      <c r="CN34" s="616"/>
      <c r="CO34" s="616"/>
      <c r="CP34" s="616"/>
      <c r="CQ34" s="616"/>
      <c r="CR34" s="617"/>
      <c r="CS34" s="673" t="s">
        <v>365</v>
      </c>
      <c r="CT34" s="673"/>
      <c r="CU34" s="673"/>
      <c r="CV34" s="673"/>
      <c r="CW34" s="673"/>
      <c r="CX34" s="673"/>
      <c r="CY34" s="673"/>
      <c r="CZ34" s="673"/>
      <c r="DA34" s="673"/>
      <c r="DB34" s="673"/>
      <c r="DC34" s="673"/>
      <c r="DD34" s="673"/>
      <c r="DE34" s="673"/>
      <c r="DF34" s="669"/>
      <c r="DG34" s="670"/>
      <c r="DH34" s="670"/>
      <c r="DI34" s="670"/>
      <c r="DJ34" s="670"/>
      <c r="DK34" s="670"/>
      <c r="DL34" s="670"/>
      <c r="DM34" s="670"/>
      <c r="DN34" s="670"/>
      <c r="DO34" s="670"/>
      <c r="DP34" s="670"/>
      <c r="DQ34" s="670"/>
      <c r="DR34" s="671"/>
      <c r="DS34" s="669"/>
      <c r="DT34" s="670"/>
      <c r="DU34" s="670"/>
      <c r="DV34" s="670"/>
      <c r="DW34" s="670"/>
      <c r="DX34" s="670"/>
      <c r="DY34" s="670"/>
      <c r="DZ34" s="670"/>
      <c r="EA34" s="670"/>
      <c r="EB34" s="670"/>
      <c r="EC34" s="670"/>
      <c r="ED34" s="670"/>
      <c r="EE34" s="671"/>
      <c r="EF34" s="669"/>
      <c r="EG34" s="670"/>
      <c r="EH34" s="670"/>
      <c r="EI34" s="670"/>
      <c r="EJ34" s="670"/>
      <c r="EK34" s="670"/>
      <c r="EL34" s="670"/>
      <c r="EM34" s="670"/>
      <c r="EN34" s="670"/>
      <c r="EO34" s="670"/>
      <c r="EP34" s="670"/>
      <c r="EQ34" s="670"/>
      <c r="ER34" s="671"/>
      <c r="ES34" s="626"/>
      <c r="ET34" s="627"/>
      <c r="EU34" s="627"/>
      <c r="EV34" s="627"/>
      <c r="EW34" s="627"/>
      <c r="EX34" s="627"/>
      <c r="EY34" s="627"/>
      <c r="EZ34" s="627"/>
      <c r="FA34" s="627"/>
      <c r="FB34" s="627"/>
      <c r="FC34" s="627"/>
      <c r="FD34" s="627"/>
      <c r="FE34" s="628"/>
      <c r="FN34" s="106" t="e">
        <f>#REF!+#REF!</f>
        <v>#REF!</v>
      </c>
    </row>
    <row r="35" spans="1:172" ht="11.1" customHeight="1" x14ac:dyDescent="0.2">
      <c r="A35" s="659" t="s">
        <v>153</v>
      </c>
      <c r="B35" s="660"/>
      <c r="C35" s="660"/>
      <c r="D35" s="660"/>
      <c r="E35" s="660"/>
      <c r="F35" s="660"/>
      <c r="G35" s="660"/>
      <c r="H35" s="660"/>
      <c r="I35" s="660"/>
      <c r="J35" s="660"/>
      <c r="K35" s="660"/>
      <c r="L35" s="660"/>
      <c r="M35" s="660"/>
      <c r="N35" s="660"/>
      <c r="O35" s="660"/>
      <c r="P35" s="660"/>
      <c r="Q35" s="660"/>
      <c r="R35" s="660"/>
      <c r="S35" s="660"/>
      <c r="T35" s="660"/>
      <c r="U35" s="660"/>
      <c r="V35" s="660"/>
      <c r="W35" s="660"/>
      <c r="X35" s="660"/>
      <c r="Y35" s="660"/>
      <c r="Z35" s="660"/>
      <c r="AA35" s="660"/>
      <c r="AB35" s="660"/>
      <c r="AC35" s="660"/>
      <c r="AD35" s="660"/>
      <c r="AE35" s="660"/>
      <c r="AF35" s="660"/>
      <c r="AG35" s="660"/>
      <c r="AH35" s="660"/>
      <c r="AI35" s="660"/>
      <c r="AJ35" s="660"/>
      <c r="AK35" s="660"/>
      <c r="AL35" s="660"/>
      <c r="AM35" s="660"/>
      <c r="AN35" s="660"/>
      <c r="AO35" s="660"/>
      <c r="AP35" s="660"/>
      <c r="AQ35" s="660"/>
      <c r="AR35" s="660"/>
      <c r="AS35" s="660"/>
      <c r="AT35" s="660"/>
      <c r="AU35" s="660"/>
      <c r="AV35" s="660"/>
      <c r="AW35" s="660"/>
      <c r="AX35" s="660"/>
      <c r="AY35" s="660"/>
      <c r="AZ35" s="660"/>
      <c r="BA35" s="660"/>
      <c r="BB35" s="660"/>
      <c r="BC35" s="660"/>
      <c r="BD35" s="660"/>
      <c r="BE35" s="660"/>
      <c r="BF35" s="660"/>
      <c r="BG35" s="660"/>
      <c r="BH35" s="660"/>
      <c r="BI35" s="660"/>
      <c r="BJ35" s="660"/>
      <c r="BK35" s="660"/>
      <c r="BL35" s="660"/>
      <c r="BM35" s="660"/>
      <c r="BN35" s="660"/>
      <c r="BO35" s="660"/>
      <c r="BP35" s="660"/>
      <c r="BQ35" s="660"/>
      <c r="BR35" s="660"/>
      <c r="BS35" s="660"/>
      <c r="BT35" s="660"/>
      <c r="BU35" s="660"/>
      <c r="BV35" s="660"/>
      <c r="BW35" s="661"/>
      <c r="BX35" s="615" t="s">
        <v>154</v>
      </c>
      <c r="BY35" s="616"/>
      <c r="BZ35" s="616"/>
      <c r="CA35" s="616"/>
      <c r="CB35" s="616"/>
      <c r="CC35" s="616"/>
      <c r="CD35" s="616"/>
      <c r="CE35" s="617"/>
      <c r="CF35" s="618"/>
      <c r="CG35" s="616"/>
      <c r="CH35" s="616"/>
      <c r="CI35" s="616"/>
      <c r="CJ35" s="616"/>
      <c r="CK35" s="616"/>
      <c r="CL35" s="616"/>
      <c r="CM35" s="616"/>
      <c r="CN35" s="616"/>
      <c r="CO35" s="616"/>
      <c r="CP35" s="616"/>
      <c r="CQ35" s="616"/>
      <c r="CR35" s="617"/>
      <c r="CS35" s="672" t="s">
        <v>364</v>
      </c>
      <c r="CT35" s="672"/>
      <c r="CU35" s="672"/>
      <c r="CV35" s="672"/>
      <c r="CW35" s="672"/>
      <c r="CX35" s="672"/>
      <c r="CY35" s="672"/>
      <c r="CZ35" s="672"/>
      <c r="DA35" s="672"/>
      <c r="DB35" s="672"/>
      <c r="DC35" s="672"/>
      <c r="DD35" s="672"/>
      <c r="DE35" s="672"/>
      <c r="DF35" s="636">
        <f>DF37</f>
        <v>717060.99</v>
      </c>
      <c r="DG35" s="637"/>
      <c r="DH35" s="637"/>
      <c r="DI35" s="637"/>
      <c r="DJ35" s="637"/>
      <c r="DK35" s="637"/>
      <c r="DL35" s="637"/>
      <c r="DM35" s="637"/>
      <c r="DN35" s="637"/>
      <c r="DO35" s="637"/>
      <c r="DP35" s="637"/>
      <c r="DQ35" s="637"/>
      <c r="DR35" s="638"/>
      <c r="DS35" s="646">
        <v>0</v>
      </c>
      <c r="DT35" s="647"/>
      <c r="DU35" s="647"/>
      <c r="DV35" s="647"/>
      <c r="DW35" s="647"/>
      <c r="DX35" s="647"/>
      <c r="DY35" s="647"/>
      <c r="DZ35" s="647"/>
      <c r="EA35" s="647"/>
      <c r="EB35" s="647"/>
      <c r="EC35" s="647"/>
      <c r="ED35" s="647"/>
      <c r="EE35" s="648"/>
      <c r="EF35" s="646">
        <v>0</v>
      </c>
      <c r="EG35" s="647"/>
      <c r="EH35" s="647"/>
      <c r="EI35" s="647"/>
      <c r="EJ35" s="647"/>
      <c r="EK35" s="647"/>
      <c r="EL35" s="647"/>
      <c r="EM35" s="647"/>
      <c r="EN35" s="647"/>
      <c r="EO35" s="647"/>
      <c r="EP35" s="647"/>
      <c r="EQ35" s="647"/>
      <c r="ER35" s="648"/>
      <c r="ES35" s="626"/>
      <c r="ET35" s="627"/>
      <c r="EU35" s="627"/>
      <c r="EV35" s="627"/>
      <c r="EW35" s="627"/>
      <c r="EX35" s="627"/>
      <c r="EY35" s="627"/>
      <c r="EZ35" s="627"/>
      <c r="FA35" s="627"/>
      <c r="FB35" s="627"/>
      <c r="FC35" s="627"/>
      <c r="FD35" s="627"/>
      <c r="FE35" s="628"/>
    </row>
    <row r="36" spans="1:172" ht="11.1" customHeight="1" x14ac:dyDescent="0.2">
      <c r="A36" s="652" t="s">
        <v>6</v>
      </c>
      <c r="B36" s="652"/>
      <c r="C36" s="652"/>
      <c r="D36" s="652"/>
      <c r="E36" s="652"/>
      <c r="F36" s="652"/>
      <c r="G36" s="652"/>
      <c r="H36" s="652"/>
      <c r="I36" s="652"/>
      <c r="J36" s="652"/>
      <c r="K36" s="652"/>
      <c r="L36" s="652"/>
      <c r="M36" s="652"/>
      <c r="N36" s="652"/>
      <c r="O36" s="652"/>
      <c r="P36" s="652"/>
      <c r="Q36" s="652"/>
      <c r="R36" s="652"/>
      <c r="S36" s="652"/>
      <c r="T36" s="652"/>
      <c r="U36" s="652"/>
      <c r="V36" s="652"/>
      <c r="W36" s="652"/>
      <c r="X36" s="652"/>
      <c r="Y36" s="652"/>
      <c r="Z36" s="652"/>
      <c r="AA36" s="652"/>
      <c r="AB36" s="652"/>
      <c r="AC36" s="652"/>
      <c r="AD36" s="652"/>
      <c r="AE36" s="652"/>
      <c r="AF36" s="652"/>
      <c r="AG36" s="652"/>
      <c r="AH36" s="652"/>
      <c r="AI36" s="652"/>
      <c r="AJ36" s="652"/>
      <c r="AK36" s="652"/>
      <c r="AL36" s="652"/>
      <c r="AM36" s="652"/>
      <c r="AN36" s="652"/>
      <c r="AO36" s="652"/>
      <c r="AP36" s="652"/>
      <c r="AQ36" s="652"/>
      <c r="AR36" s="652"/>
      <c r="AS36" s="652"/>
      <c r="AT36" s="652"/>
      <c r="AU36" s="652"/>
      <c r="AV36" s="652"/>
      <c r="AW36" s="652"/>
      <c r="AX36" s="652"/>
      <c r="AY36" s="652"/>
      <c r="AZ36" s="652"/>
      <c r="BA36" s="652"/>
      <c r="BB36" s="652"/>
      <c r="BC36" s="652"/>
      <c r="BD36" s="652"/>
      <c r="BE36" s="652"/>
      <c r="BF36" s="652"/>
      <c r="BG36" s="652"/>
      <c r="BH36" s="652"/>
      <c r="BI36" s="652"/>
      <c r="BJ36" s="652"/>
      <c r="BK36" s="652"/>
      <c r="BL36" s="652"/>
      <c r="BM36" s="652"/>
      <c r="BN36" s="652"/>
      <c r="BO36" s="652"/>
      <c r="BP36" s="652"/>
      <c r="BQ36" s="652"/>
      <c r="BR36" s="652"/>
      <c r="BS36" s="652"/>
      <c r="BT36" s="652"/>
      <c r="BU36" s="652"/>
      <c r="BV36" s="652"/>
      <c r="BW36" s="652"/>
      <c r="BX36" s="542"/>
      <c r="BY36" s="543"/>
      <c r="BZ36" s="543"/>
      <c r="CA36" s="543"/>
      <c r="CB36" s="543"/>
      <c r="CC36" s="543"/>
      <c r="CD36" s="543"/>
      <c r="CE36" s="544"/>
      <c r="CF36" s="605"/>
      <c r="CG36" s="543"/>
      <c r="CH36" s="543"/>
      <c r="CI36" s="543"/>
      <c r="CJ36" s="543"/>
      <c r="CK36" s="543"/>
      <c r="CL36" s="543"/>
      <c r="CM36" s="543"/>
      <c r="CN36" s="543"/>
      <c r="CO36" s="543"/>
      <c r="CP36" s="543"/>
      <c r="CQ36" s="543"/>
      <c r="CR36" s="544"/>
      <c r="CS36" s="674"/>
      <c r="CT36" s="675"/>
      <c r="CU36" s="675"/>
      <c r="CV36" s="675"/>
      <c r="CW36" s="675"/>
      <c r="CX36" s="675"/>
      <c r="CY36" s="675"/>
      <c r="CZ36" s="675"/>
      <c r="DA36" s="675"/>
      <c r="DB36" s="675"/>
      <c r="DC36" s="675"/>
      <c r="DD36" s="675"/>
      <c r="DE36" s="676"/>
      <c r="DF36" s="674"/>
      <c r="DG36" s="675"/>
      <c r="DH36" s="675"/>
      <c r="DI36" s="675"/>
      <c r="DJ36" s="675"/>
      <c r="DK36" s="675"/>
      <c r="DL36" s="675"/>
      <c r="DM36" s="675"/>
      <c r="DN36" s="675"/>
      <c r="DO36" s="675"/>
      <c r="DP36" s="675"/>
      <c r="DQ36" s="675"/>
      <c r="DR36" s="676"/>
      <c r="DS36" s="674"/>
      <c r="DT36" s="675"/>
      <c r="DU36" s="675"/>
      <c r="DV36" s="675"/>
      <c r="DW36" s="675"/>
      <c r="DX36" s="675"/>
      <c r="DY36" s="675"/>
      <c r="DZ36" s="675"/>
      <c r="EA36" s="675"/>
      <c r="EB36" s="675"/>
      <c r="EC36" s="675"/>
      <c r="ED36" s="675"/>
      <c r="EE36" s="676"/>
      <c r="EF36" s="674"/>
      <c r="EG36" s="675"/>
      <c r="EH36" s="675"/>
      <c r="EI36" s="675"/>
      <c r="EJ36" s="675"/>
      <c r="EK36" s="675"/>
      <c r="EL36" s="675"/>
      <c r="EM36" s="675"/>
      <c r="EN36" s="675"/>
      <c r="EO36" s="675"/>
      <c r="EP36" s="675"/>
      <c r="EQ36" s="675"/>
      <c r="ER36" s="676"/>
      <c r="ES36" s="548"/>
      <c r="ET36" s="549"/>
      <c r="EU36" s="549"/>
      <c r="EV36" s="549"/>
      <c r="EW36" s="549"/>
      <c r="EX36" s="549"/>
      <c r="EY36" s="549"/>
      <c r="EZ36" s="549"/>
      <c r="FA36" s="549"/>
      <c r="FB36" s="549"/>
      <c r="FC36" s="549"/>
      <c r="FD36" s="549"/>
      <c r="FE36" s="550"/>
    </row>
    <row r="37" spans="1:172" ht="12.75" customHeight="1" x14ac:dyDescent="0.2">
      <c r="A37" s="659" t="s">
        <v>155</v>
      </c>
      <c r="B37" s="660"/>
      <c r="C37" s="660"/>
      <c r="D37" s="660"/>
      <c r="E37" s="660"/>
      <c r="F37" s="660"/>
      <c r="G37" s="660"/>
      <c r="H37" s="660"/>
      <c r="I37" s="660"/>
      <c r="J37" s="660"/>
      <c r="K37" s="660"/>
      <c r="L37" s="660"/>
      <c r="M37" s="660"/>
      <c r="N37" s="660"/>
      <c r="O37" s="660"/>
      <c r="P37" s="660"/>
      <c r="Q37" s="660"/>
      <c r="R37" s="660"/>
      <c r="S37" s="660"/>
      <c r="T37" s="660"/>
      <c r="U37" s="660"/>
      <c r="V37" s="660"/>
      <c r="W37" s="660"/>
      <c r="X37" s="660"/>
      <c r="Y37" s="660"/>
      <c r="Z37" s="660"/>
      <c r="AA37" s="660"/>
      <c r="AB37" s="660"/>
      <c r="AC37" s="660"/>
      <c r="AD37" s="660"/>
      <c r="AE37" s="660"/>
      <c r="AF37" s="660"/>
      <c r="AG37" s="660"/>
      <c r="AH37" s="660"/>
      <c r="AI37" s="660"/>
      <c r="AJ37" s="660"/>
      <c r="AK37" s="660"/>
      <c r="AL37" s="660"/>
      <c r="AM37" s="660"/>
      <c r="AN37" s="660"/>
      <c r="AO37" s="660"/>
      <c r="AP37" s="660"/>
      <c r="AQ37" s="660"/>
      <c r="AR37" s="660"/>
      <c r="AS37" s="660"/>
      <c r="AT37" s="660"/>
      <c r="AU37" s="660"/>
      <c r="AV37" s="660"/>
      <c r="AW37" s="660"/>
      <c r="AX37" s="660"/>
      <c r="AY37" s="660"/>
      <c r="AZ37" s="660"/>
      <c r="BA37" s="660"/>
      <c r="BB37" s="660"/>
      <c r="BC37" s="660"/>
      <c r="BD37" s="660"/>
      <c r="BE37" s="660"/>
      <c r="BF37" s="660"/>
      <c r="BG37" s="660"/>
      <c r="BH37" s="660"/>
      <c r="BI37" s="660"/>
      <c r="BJ37" s="660"/>
      <c r="BK37" s="660"/>
      <c r="BL37" s="660"/>
      <c r="BM37" s="660"/>
      <c r="BN37" s="660"/>
      <c r="BO37" s="660"/>
      <c r="BP37" s="660"/>
      <c r="BQ37" s="660"/>
      <c r="BR37" s="660"/>
      <c r="BS37" s="660"/>
      <c r="BT37" s="660"/>
      <c r="BU37" s="660"/>
      <c r="BV37" s="660"/>
      <c r="BW37" s="661"/>
      <c r="BX37" s="615" t="s">
        <v>156</v>
      </c>
      <c r="BY37" s="616"/>
      <c r="BZ37" s="616"/>
      <c r="CA37" s="616"/>
      <c r="CB37" s="616"/>
      <c r="CC37" s="616"/>
      <c r="CD37" s="616"/>
      <c r="CE37" s="617"/>
      <c r="CF37" s="618" t="s">
        <v>115</v>
      </c>
      <c r="CG37" s="616"/>
      <c r="CH37" s="616"/>
      <c r="CI37" s="616"/>
      <c r="CJ37" s="616"/>
      <c r="CK37" s="616"/>
      <c r="CL37" s="616"/>
      <c r="CM37" s="616"/>
      <c r="CN37" s="616"/>
      <c r="CO37" s="616"/>
      <c r="CP37" s="616"/>
      <c r="CQ37" s="616"/>
      <c r="CR37" s="617"/>
      <c r="CS37" s="619"/>
      <c r="CT37" s="619"/>
      <c r="CU37" s="619"/>
      <c r="CV37" s="619"/>
      <c r="CW37" s="619"/>
      <c r="CX37" s="619"/>
      <c r="CY37" s="619"/>
      <c r="CZ37" s="619"/>
      <c r="DA37" s="619"/>
      <c r="DB37" s="619"/>
      <c r="DC37" s="619"/>
      <c r="DD37" s="619"/>
      <c r="DE37" s="619"/>
      <c r="DF37" s="639">
        <f>DF40+DF41+DF38+DF39</f>
        <v>717060.99</v>
      </c>
      <c r="DG37" s="640"/>
      <c r="DH37" s="640"/>
      <c r="DI37" s="640"/>
      <c r="DJ37" s="640"/>
      <c r="DK37" s="640"/>
      <c r="DL37" s="640"/>
      <c r="DM37" s="640"/>
      <c r="DN37" s="640"/>
      <c r="DO37" s="640"/>
      <c r="DP37" s="640"/>
      <c r="DQ37" s="640"/>
      <c r="DR37" s="641"/>
      <c r="DS37" s="639">
        <f t="shared" ref="DS37" si="6">DS40+DS41</f>
        <v>0</v>
      </c>
      <c r="DT37" s="640"/>
      <c r="DU37" s="640"/>
      <c r="DV37" s="640"/>
      <c r="DW37" s="640"/>
      <c r="DX37" s="640"/>
      <c r="DY37" s="640"/>
      <c r="DZ37" s="640"/>
      <c r="EA37" s="640"/>
      <c r="EB37" s="640"/>
      <c r="EC37" s="640"/>
      <c r="ED37" s="640"/>
      <c r="EE37" s="641"/>
      <c r="EF37" s="639">
        <f t="shared" ref="EF37" si="7">EF40+EF41</f>
        <v>0</v>
      </c>
      <c r="EG37" s="640"/>
      <c r="EH37" s="640"/>
      <c r="EI37" s="640"/>
      <c r="EJ37" s="640"/>
      <c r="EK37" s="640"/>
      <c r="EL37" s="640"/>
      <c r="EM37" s="640"/>
      <c r="EN37" s="640"/>
      <c r="EO37" s="640"/>
      <c r="EP37" s="640"/>
      <c r="EQ37" s="640"/>
      <c r="ER37" s="641"/>
      <c r="ES37" s="677"/>
      <c r="ET37" s="678"/>
      <c r="EU37" s="678"/>
      <c r="EV37" s="678"/>
      <c r="EW37" s="678"/>
      <c r="EX37" s="678"/>
      <c r="EY37" s="678"/>
      <c r="EZ37" s="678"/>
      <c r="FA37" s="678"/>
      <c r="FB37" s="678"/>
      <c r="FC37" s="678"/>
      <c r="FD37" s="678"/>
      <c r="FE37" s="679"/>
    </row>
    <row r="38" spans="1:172" ht="22.15" customHeight="1" x14ac:dyDescent="0.2">
      <c r="A38" s="683" t="s">
        <v>375</v>
      </c>
      <c r="B38" s="684"/>
      <c r="C38" s="684"/>
      <c r="D38" s="684"/>
      <c r="E38" s="684"/>
      <c r="F38" s="684"/>
      <c r="G38" s="684"/>
      <c r="H38" s="684"/>
      <c r="I38" s="684"/>
      <c r="J38" s="684"/>
      <c r="K38" s="684"/>
      <c r="L38" s="684"/>
      <c r="M38" s="684"/>
      <c r="N38" s="684"/>
      <c r="O38" s="684"/>
      <c r="P38" s="684"/>
      <c r="Q38" s="684"/>
      <c r="R38" s="684"/>
      <c r="S38" s="684"/>
      <c r="T38" s="684"/>
      <c r="U38" s="684"/>
      <c r="V38" s="684"/>
      <c r="W38" s="684"/>
      <c r="X38" s="684"/>
      <c r="Y38" s="684"/>
      <c r="Z38" s="684"/>
      <c r="AA38" s="684"/>
      <c r="AB38" s="684"/>
      <c r="AC38" s="684"/>
      <c r="AD38" s="684"/>
      <c r="AE38" s="684"/>
      <c r="AF38" s="684"/>
      <c r="AG38" s="684"/>
      <c r="AH38" s="684"/>
      <c r="AI38" s="684"/>
      <c r="AJ38" s="684"/>
      <c r="AK38" s="684"/>
      <c r="AL38" s="684"/>
      <c r="AM38" s="684"/>
      <c r="AN38" s="684"/>
      <c r="AO38" s="684"/>
      <c r="AP38" s="684"/>
      <c r="AQ38" s="684"/>
      <c r="AR38" s="684"/>
      <c r="AS38" s="684"/>
      <c r="AT38" s="684"/>
      <c r="AU38" s="684"/>
      <c r="AV38" s="684"/>
      <c r="AW38" s="684"/>
      <c r="AX38" s="684"/>
      <c r="AY38" s="684"/>
      <c r="AZ38" s="684"/>
      <c r="BA38" s="684"/>
      <c r="BB38" s="684"/>
      <c r="BC38" s="684"/>
      <c r="BD38" s="684"/>
      <c r="BE38" s="684"/>
      <c r="BF38" s="684"/>
      <c r="BG38" s="684"/>
      <c r="BH38" s="684"/>
      <c r="BI38" s="684"/>
      <c r="BJ38" s="684"/>
      <c r="BK38" s="684"/>
      <c r="BL38" s="684"/>
      <c r="BM38" s="684"/>
      <c r="BN38" s="684"/>
      <c r="BO38" s="684"/>
      <c r="BP38" s="684"/>
      <c r="BQ38" s="684"/>
      <c r="BR38" s="684"/>
      <c r="BS38" s="684"/>
      <c r="BT38" s="684"/>
      <c r="BU38" s="684"/>
      <c r="BV38" s="684"/>
      <c r="BW38" s="684"/>
      <c r="BX38" s="632" t="s">
        <v>157</v>
      </c>
      <c r="BY38" s="633"/>
      <c r="BZ38" s="633"/>
      <c r="CA38" s="633"/>
      <c r="CB38" s="633"/>
      <c r="CC38" s="633"/>
      <c r="CD38" s="633"/>
      <c r="CE38" s="634"/>
      <c r="CF38" s="635" t="s">
        <v>158</v>
      </c>
      <c r="CG38" s="633"/>
      <c r="CH38" s="633"/>
      <c r="CI38" s="633"/>
      <c r="CJ38" s="633"/>
      <c r="CK38" s="633"/>
      <c r="CL38" s="633"/>
      <c r="CM38" s="633"/>
      <c r="CN38" s="633"/>
      <c r="CO38" s="633"/>
      <c r="CP38" s="633"/>
      <c r="CQ38" s="633"/>
      <c r="CR38" s="634"/>
      <c r="CS38" s="672"/>
      <c r="CT38" s="672"/>
      <c r="CU38" s="672"/>
      <c r="CV38" s="672"/>
      <c r="CW38" s="672"/>
      <c r="CX38" s="672"/>
      <c r="CY38" s="672"/>
      <c r="CZ38" s="672"/>
      <c r="DA38" s="672"/>
      <c r="DB38" s="672"/>
      <c r="DC38" s="672"/>
      <c r="DD38" s="672"/>
      <c r="DE38" s="672"/>
      <c r="DF38" s="646"/>
      <c r="DG38" s="647"/>
      <c r="DH38" s="647"/>
      <c r="DI38" s="647"/>
      <c r="DJ38" s="647"/>
      <c r="DK38" s="647"/>
      <c r="DL38" s="647"/>
      <c r="DM38" s="647"/>
      <c r="DN38" s="647"/>
      <c r="DO38" s="647"/>
      <c r="DP38" s="647"/>
      <c r="DQ38" s="647"/>
      <c r="DR38" s="648"/>
      <c r="DS38" s="646"/>
      <c r="DT38" s="647"/>
      <c r="DU38" s="647"/>
      <c r="DV38" s="647"/>
      <c r="DW38" s="647"/>
      <c r="DX38" s="647"/>
      <c r="DY38" s="647"/>
      <c r="DZ38" s="647"/>
      <c r="EA38" s="647"/>
      <c r="EB38" s="647"/>
      <c r="EC38" s="647"/>
      <c r="ED38" s="647"/>
      <c r="EE38" s="648"/>
      <c r="EF38" s="646"/>
      <c r="EG38" s="647"/>
      <c r="EH38" s="647"/>
      <c r="EI38" s="647"/>
      <c r="EJ38" s="647"/>
      <c r="EK38" s="647"/>
      <c r="EL38" s="647"/>
      <c r="EM38" s="647"/>
      <c r="EN38" s="647"/>
      <c r="EO38" s="647"/>
      <c r="EP38" s="647"/>
      <c r="EQ38" s="647"/>
      <c r="ER38" s="648"/>
      <c r="ES38" s="680" t="s">
        <v>115</v>
      </c>
      <c r="ET38" s="681"/>
      <c r="EU38" s="681"/>
      <c r="EV38" s="681"/>
      <c r="EW38" s="681"/>
      <c r="EX38" s="681"/>
      <c r="EY38" s="681"/>
      <c r="EZ38" s="681"/>
      <c r="FA38" s="681"/>
      <c r="FB38" s="681"/>
      <c r="FC38" s="681"/>
      <c r="FD38" s="681"/>
      <c r="FE38" s="682"/>
    </row>
    <row r="39" spans="1:172" ht="22.15" customHeight="1" x14ac:dyDescent="0.2">
      <c r="A39" s="683" t="s">
        <v>598</v>
      </c>
      <c r="B39" s="684"/>
      <c r="C39" s="684"/>
      <c r="D39" s="684"/>
      <c r="E39" s="684"/>
      <c r="F39" s="684"/>
      <c r="G39" s="684"/>
      <c r="H39" s="684"/>
      <c r="I39" s="684"/>
      <c r="J39" s="684"/>
      <c r="K39" s="684"/>
      <c r="L39" s="684"/>
      <c r="M39" s="684"/>
      <c r="N39" s="684"/>
      <c r="O39" s="684"/>
      <c r="P39" s="684"/>
      <c r="Q39" s="684"/>
      <c r="R39" s="684"/>
      <c r="S39" s="684"/>
      <c r="T39" s="684"/>
      <c r="U39" s="684"/>
      <c r="V39" s="684"/>
      <c r="W39" s="684"/>
      <c r="X39" s="684"/>
      <c r="Y39" s="684"/>
      <c r="Z39" s="684"/>
      <c r="AA39" s="684"/>
      <c r="AB39" s="684"/>
      <c r="AC39" s="684"/>
      <c r="AD39" s="684"/>
      <c r="AE39" s="684"/>
      <c r="AF39" s="684"/>
      <c r="AG39" s="684"/>
      <c r="AH39" s="684"/>
      <c r="AI39" s="684"/>
      <c r="AJ39" s="684"/>
      <c r="AK39" s="684"/>
      <c r="AL39" s="684"/>
      <c r="AM39" s="684"/>
      <c r="AN39" s="684"/>
      <c r="AO39" s="684"/>
      <c r="AP39" s="684"/>
      <c r="AQ39" s="684"/>
      <c r="AR39" s="684"/>
      <c r="AS39" s="684"/>
      <c r="AT39" s="684"/>
      <c r="AU39" s="684"/>
      <c r="AV39" s="684"/>
      <c r="AW39" s="684"/>
      <c r="AX39" s="684"/>
      <c r="AY39" s="684"/>
      <c r="AZ39" s="684"/>
      <c r="BA39" s="684"/>
      <c r="BB39" s="684"/>
      <c r="BC39" s="684"/>
      <c r="BD39" s="684"/>
      <c r="BE39" s="684"/>
      <c r="BF39" s="684"/>
      <c r="BG39" s="684"/>
      <c r="BH39" s="684"/>
      <c r="BI39" s="684"/>
      <c r="BJ39" s="684"/>
      <c r="BK39" s="684"/>
      <c r="BL39" s="684"/>
      <c r="BM39" s="684"/>
      <c r="BN39" s="684"/>
      <c r="BO39" s="684"/>
      <c r="BP39" s="684"/>
      <c r="BQ39" s="684"/>
      <c r="BR39" s="684"/>
      <c r="BS39" s="684"/>
      <c r="BT39" s="684"/>
      <c r="BU39" s="684"/>
      <c r="BV39" s="684"/>
      <c r="BW39" s="684"/>
      <c r="BX39" s="632" t="s">
        <v>157</v>
      </c>
      <c r="BY39" s="633"/>
      <c r="BZ39" s="633"/>
      <c r="CA39" s="633"/>
      <c r="CB39" s="633"/>
      <c r="CC39" s="633"/>
      <c r="CD39" s="633"/>
      <c r="CE39" s="634"/>
      <c r="CF39" s="635" t="s">
        <v>158</v>
      </c>
      <c r="CG39" s="633"/>
      <c r="CH39" s="633"/>
      <c r="CI39" s="633"/>
      <c r="CJ39" s="633"/>
      <c r="CK39" s="633"/>
      <c r="CL39" s="633"/>
      <c r="CM39" s="633"/>
      <c r="CN39" s="633"/>
      <c r="CO39" s="633"/>
      <c r="CP39" s="633"/>
      <c r="CQ39" s="633"/>
      <c r="CR39" s="634"/>
      <c r="CS39" s="672" t="s">
        <v>364</v>
      </c>
      <c r="CT39" s="672"/>
      <c r="CU39" s="672"/>
      <c r="CV39" s="672"/>
      <c r="CW39" s="672"/>
      <c r="CX39" s="672"/>
      <c r="CY39" s="672"/>
      <c r="CZ39" s="672"/>
      <c r="DA39" s="672"/>
      <c r="DB39" s="672"/>
      <c r="DC39" s="672"/>
      <c r="DD39" s="672"/>
      <c r="DE39" s="672"/>
      <c r="DF39" s="646"/>
      <c r="DG39" s="647"/>
      <c r="DH39" s="647"/>
      <c r="DI39" s="647"/>
      <c r="DJ39" s="647"/>
      <c r="DK39" s="647"/>
      <c r="DL39" s="647"/>
      <c r="DM39" s="647"/>
      <c r="DN39" s="647"/>
      <c r="DO39" s="647"/>
      <c r="DP39" s="647"/>
      <c r="DQ39" s="647"/>
      <c r="DR39" s="648"/>
      <c r="DS39" s="646"/>
      <c r="DT39" s="647"/>
      <c r="DU39" s="647"/>
      <c r="DV39" s="647"/>
      <c r="DW39" s="647"/>
      <c r="DX39" s="647"/>
      <c r="DY39" s="647"/>
      <c r="DZ39" s="647"/>
      <c r="EA39" s="647"/>
      <c r="EB39" s="647"/>
      <c r="EC39" s="647"/>
      <c r="ED39" s="647"/>
      <c r="EE39" s="648"/>
      <c r="EF39" s="646"/>
      <c r="EG39" s="647"/>
      <c r="EH39" s="647"/>
      <c r="EI39" s="647"/>
      <c r="EJ39" s="647"/>
      <c r="EK39" s="647"/>
      <c r="EL39" s="647"/>
      <c r="EM39" s="647"/>
      <c r="EN39" s="647"/>
      <c r="EO39" s="647"/>
      <c r="EP39" s="647"/>
      <c r="EQ39" s="647"/>
      <c r="ER39" s="648"/>
      <c r="ES39" s="680" t="s">
        <v>115</v>
      </c>
      <c r="ET39" s="681"/>
      <c r="EU39" s="681"/>
      <c r="EV39" s="681"/>
      <c r="EW39" s="681"/>
      <c r="EX39" s="681"/>
      <c r="EY39" s="681"/>
      <c r="EZ39" s="681"/>
      <c r="FA39" s="681"/>
      <c r="FB39" s="681"/>
      <c r="FC39" s="681"/>
      <c r="FD39" s="681"/>
      <c r="FE39" s="682"/>
    </row>
    <row r="40" spans="1:172" ht="22.15" customHeight="1" x14ac:dyDescent="0.2">
      <c r="A40" s="683" t="s">
        <v>375</v>
      </c>
      <c r="B40" s="684"/>
      <c r="C40" s="684"/>
      <c r="D40" s="684"/>
      <c r="E40" s="684"/>
      <c r="F40" s="684"/>
      <c r="G40" s="684"/>
      <c r="H40" s="684"/>
      <c r="I40" s="684"/>
      <c r="J40" s="684"/>
      <c r="K40" s="684"/>
      <c r="L40" s="684"/>
      <c r="M40" s="684"/>
      <c r="N40" s="684"/>
      <c r="O40" s="684"/>
      <c r="P40" s="684"/>
      <c r="Q40" s="684"/>
      <c r="R40" s="684"/>
      <c r="S40" s="684"/>
      <c r="T40" s="684"/>
      <c r="U40" s="684"/>
      <c r="V40" s="684"/>
      <c r="W40" s="684"/>
      <c r="X40" s="684"/>
      <c r="Y40" s="684"/>
      <c r="Z40" s="684"/>
      <c r="AA40" s="684"/>
      <c r="AB40" s="684"/>
      <c r="AC40" s="684"/>
      <c r="AD40" s="684"/>
      <c r="AE40" s="684"/>
      <c r="AF40" s="684"/>
      <c r="AG40" s="684"/>
      <c r="AH40" s="684"/>
      <c r="AI40" s="684"/>
      <c r="AJ40" s="684"/>
      <c r="AK40" s="684"/>
      <c r="AL40" s="684"/>
      <c r="AM40" s="684"/>
      <c r="AN40" s="684"/>
      <c r="AO40" s="684"/>
      <c r="AP40" s="684"/>
      <c r="AQ40" s="684"/>
      <c r="AR40" s="684"/>
      <c r="AS40" s="684"/>
      <c r="AT40" s="684"/>
      <c r="AU40" s="684"/>
      <c r="AV40" s="684"/>
      <c r="AW40" s="684"/>
      <c r="AX40" s="684"/>
      <c r="AY40" s="684"/>
      <c r="AZ40" s="684"/>
      <c r="BA40" s="684"/>
      <c r="BB40" s="684"/>
      <c r="BC40" s="684"/>
      <c r="BD40" s="684"/>
      <c r="BE40" s="684"/>
      <c r="BF40" s="684"/>
      <c r="BG40" s="684"/>
      <c r="BH40" s="684"/>
      <c r="BI40" s="684"/>
      <c r="BJ40" s="684"/>
      <c r="BK40" s="684"/>
      <c r="BL40" s="684"/>
      <c r="BM40" s="684"/>
      <c r="BN40" s="684"/>
      <c r="BO40" s="684"/>
      <c r="BP40" s="684"/>
      <c r="BQ40" s="684"/>
      <c r="BR40" s="684"/>
      <c r="BS40" s="684"/>
      <c r="BT40" s="684"/>
      <c r="BU40" s="684"/>
      <c r="BV40" s="684"/>
      <c r="BW40" s="684"/>
      <c r="BX40" s="632" t="s">
        <v>157</v>
      </c>
      <c r="BY40" s="633"/>
      <c r="BZ40" s="633"/>
      <c r="CA40" s="633"/>
      <c r="CB40" s="633"/>
      <c r="CC40" s="633"/>
      <c r="CD40" s="633"/>
      <c r="CE40" s="634"/>
      <c r="CF40" s="635" t="s">
        <v>158</v>
      </c>
      <c r="CG40" s="633"/>
      <c r="CH40" s="633"/>
      <c r="CI40" s="633"/>
      <c r="CJ40" s="633"/>
      <c r="CK40" s="633"/>
      <c r="CL40" s="633"/>
      <c r="CM40" s="633"/>
      <c r="CN40" s="633"/>
      <c r="CO40" s="633"/>
      <c r="CP40" s="633"/>
      <c r="CQ40" s="633"/>
      <c r="CR40" s="634"/>
      <c r="CS40" s="672" t="s">
        <v>364</v>
      </c>
      <c r="CT40" s="672"/>
      <c r="CU40" s="672"/>
      <c r="CV40" s="672"/>
      <c r="CW40" s="672"/>
      <c r="CX40" s="672"/>
      <c r="CY40" s="672"/>
      <c r="CZ40" s="672"/>
      <c r="DA40" s="672"/>
      <c r="DB40" s="672"/>
      <c r="DC40" s="672"/>
      <c r="DD40" s="672"/>
      <c r="DE40" s="672"/>
      <c r="DF40" s="646">
        <f>783050-87815.01</f>
        <v>695234.99</v>
      </c>
      <c r="DG40" s="647"/>
      <c r="DH40" s="647"/>
      <c r="DI40" s="647"/>
      <c r="DJ40" s="647"/>
      <c r="DK40" s="647"/>
      <c r="DL40" s="647"/>
      <c r="DM40" s="647"/>
      <c r="DN40" s="647"/>
      <c r="DO40" s="647"/>
      <c r="DP40" s="647"/>
      <c r="DQ40" s="647"/>
      <c r="DR40" s="648"/>
      <c r="DS40" s="646"/>
      <c r="DT40" s="647"/>
      <c r="DU40" s="647"/>
      <c r="DV40" s="647"/>
      <c r="DW40" s="647"/>
      <c r="DX40" s="647"/>
      <c r="DY40" s="647"/>
      <c r="DZ40" s="647"/>
      <c r="EA40" s="647"/>
      <c r="EB40" s="647"/>
      <c r="EC40" s="647"/>
      <c r="ED40" s="647"/>
      <c r="EE40" s="648"/>
      <c r="EF40" s="646"/>
      <c r="EG40" s="647"/>
      <c r="EH40" s="647"/>
      <c r="EI40" s="647"/>
      <c r="EJ40" s="647"/>
      <c r="EK40" s="647"/>
      <c r="EL40" s="647"/>
      <c r="EM40" s="647"/>
      <c r="EN40" s="647"/>
      <c r="EO40" s="647"/>
      <c r="EP40" s="647"/>
      <c r="EQ40" s="647"/>
      <c r="ER40" s="648"/>
      <c r="ES40" s="680" t="s">
        <v>115</v>
      </c>
      <c r="ET40" s="681"/>
      <c r="EU40" s="681"/>
      <c r="EV40" s="681"/>
      <c r="EW40" s="681"/>
      <c r="EX40" s="681"/>
      <c r="EY40" s="681"/>
      <c r="EZ40" s="681"/>
      <c r="FA40" s="681"/>
      <c r="FB40" s="681"/>
      <c r="FC40" s="681"/>
      <c r="FD40" s="681"/>
      <c r="FE40" s="682"/>
    </row>
    <row r="41" spans="1:172" x14ac:dyDescent="0.2">
      <c r="A41" s="683" t="s">
        <v>395</v>
      </c>
      <c r="B41" s="684"/>
      <c r="C41" s="684"/>
      <c r="D41" s="684"/>
      <c r="E41" s="684"/>
      <c r="F41" s="684"/>
      <c r="G41" s="684"/>
      <c r="H41" s="684"/>
      <c r="I41" s="684"/>
      <c r="J41" s="684"/>
      <c r="K41" s="684"/>
      <c r="L41" s="684"/>
      <c r="M41" s="684"/>
      <c r="N41" s="684"/>
      <c r="O41" s="684"/>
      <c r="P41" s="684"/>
      <c r="Q41" s="684"/>
      <c r="R41" s="684"/>
      <c r="S41" s="684"/>
      <c r="T41" s="684"/>
      <c r="U41" s="684"/>
      <c r="V41" s="684"/>
      <c r="W41" s="684"/>
      <c r="X41" s="684"/>
      <c r="Y41" s="684"/>
      <c r="Z41" s="684"/>
      <c r="AA41" s="684"/>
      <c r="AB41" s="684"/>
      <c r="AC41" s="684"/>
      <c r="AD41" s="684"/>
      <c r="AE41" s="684"/>
      <c r="AF41" s="684"/>
      <c r="AG41" s="684"/>
      <c r="AH41" s="684"/>
      <c r="AI41" s="684"/>
      <c r="AJ41" s="684"/>
      <c r="AK41" s="684"/>
      <c r="AL41" s="684"/>
      <c r="AM41" s="684"/>
      <c r="AN41" s="684"/>
      <c r="AO41" s="684"/>
      <c r="AP41" s="684"/>
      <c r="AQ41" s="684"/>
      <c r="AR41" s="684"/>
      <c r="AS41" s="684"/>
      <c r="AT41" s="684"/>
      <c r="AU41" s="684"/>
      <c r="AV41" s="684"/>
      <c r="AW41" s="684"/>
      <c r="AX41" s="684"/>
      <c r="AY41" s="684"/>
      <c r="AZ41" s="684"/>
      <c r="BA41" s="684"/>
      <c r="BB41" s="684"/>
      <c r="BC41" s="684"/>
      <c r="BD41" s="684"/>
      <c r="BE41" s="684"/>
      <c r="BF41" s="684"/>
      <c r="BG41" s="684"/>
      <c r="BH41" s="684"/>
      <c r="BI41" s="684"/>
      <c r="BJ41" s="684"/>
      <c r="BK41" s="684"/>
      <c r="BL41" s="684"/>
      <c r="BM41" s="684"/>
      <c r="BN41" s="684"/>
      <c r="BO41" s="684"/>
      <c r="BP41" s="684"/>
      <c r="BQ41" s="684"/>
      <c r="BR41" s="684"/>
      <c r="BS41" s="684"/>
      <c r="BT41" s="684"/>
      <c r="BU41" s="684"/>
      <c r="BV41" s="684"/>
      <c r="BW41" s="684"/>
      <c r="BX41" s="632" t="s">
        <v>394</v>
      </c>
      <c r="BY41" s="633"/>
      <c r="BZ41" s="633"/>
      <c r="CA41" s="633"/>
      <c r="CB41" s="633"/>
      <c r="CC41" s="633"/>
      <c r="CD41" s="633"/>
      <c r="CE41" s="634"/>
      <c r="CF41" s="635" t="s">
        <v>158</v>
      </c>
      <c r="CG41" s="633"/>
      <c r="CH41" s="633"/>
      <c r="CI41" s="633"/>
      <c r="CJ41" s="633"/>
      <c r="CK41" s="633"/>
      <c r="CL41" s="633"/>
      <c r="CM41" s="633"/>
      <c r="CN41" s="633"/>
      <c r="CO41" s="633"/>
      <c r="CP41" s="633"/>
      <c r="CQ41" s="633"/>
      <c r="CR41" s="634"/>
      <c r="CS41" s="672" t="s">
        <v>399</v>
      </c>
      <c r="CT41" s="672"/>
      <c r="CU41" s="672"/>
      <c r="CV41" s="672"/>
      <c r="CW41" s="672"/>
      <c r="CX41" s="672"/>
      <c r="CY41" s="672"/>
      <c r="CZ41" s="672"/>
      <c r="DA41" s="672"/>
      <c r="DB41" s="672"/>
      <c r="DC41" s="672"/>
      <c r="DD41" s="672"/>
      <c r="DE41" s="672"/>
      <c r="DF41" s="636">
        <v>21826</v>
      </c>
      <c r="DG41" s="637"/>
      <c r="DH41" s="637"/>
      <c r="DI41" s="637"/>
      <c r="DJ41" s="637"/>
      <c r="DK41" s="637"/>
      <c r="DL41" s="637"/>
      <c r="DM41" s="637"/>
      <c r="DN41" s="637"/>
      <c r="DO41" s="637"/>
      <c r="DP41" s="637"/>
      <c r="DQ41" s="637"/>
      <c r="DR41" s="638"/>
      <c r="DS41" s="646">
        <v>0</v>
      </c>
      <c r="DT41" s="647"/>
      <c r="DU41" s="647"/>
      <c r="DV41" s="647"/>
      <c r="DW41" s="647"/>
      <c r="DX41" s="647"/>
      <c r="DY41" s="647"/>
      <c r="DZ41" s="647"/>
      <c r="EA41" s="647"/>
      <c r="EB41" s="647"/>
      <c r="EC41" s="647"/>
      <c r="ED41" s="647"/>
      <c r="EE41" s="648"/>
      <c r="EF41" s="646">
        <v>0</v>
      </c>
      <c r="EG41" s="647"/>
      <c r="EH41" s="647"/>
      <c r="EI41" s="647"/>
      <c r="EJ41" s="647"/>
      <c r="EK41" s="647"/>
      <c r="EL41" s="647"/>
      <c r="EM41" s="647"/>
      <c r="EN41" s="647"/>
      <c r="EO41" s="647"/>
      <c r="EP41" s="647"/>
      <c r="EQ41" s="647"/>
      <c r="ER41" s="648"/>
      <c r="ES41" s="680" t="s">
        <v>115</v>
      </c>
      <c r="ET41" s="681"/>
      <c r="EU41" s="681"/>
      <c r="EV41" s="681"/>
      <c r="EW41" s="681"/>
      <c r="EX41" s="681"/>
      <c r="EY41" s="681"/>
      <c r="EZ41" s="681"/>
      <c r="FA41" s="681"/>
      <c r="FB41" s="681"/>
      <c r="FC41" s="681"/>
      <c r="FD41" s="681"/>
      <c r="FE41" s="682"/>
    </row>
    <row r="42" spans="1:172" ht="11.1" customHeight="1" x14ac:dyDescent="0.2">
      <c r="A42" s="694" t="s">
        <v>159</v>
      </c>
      <c r="B42" s="694"/>
      <c r="C42" s="694"/>
      <c r="D42" s="694"/>
      <c r="E42" s="694"/>
      <c r="F42" s="694"/>
      <c r="G42" s="694"/>
      <c r="H42" s="694"/>
      <c r="I42" s="694"/>
      <c r="J42" s="694"/>
      <c r="K42" s="694"/>
      <c r="L42" s="694"/>
      <c r="M42" s="694"/>
      <c r="N42" s="694"/>
      <c r="O42" s="694"/>
      <c r="P42" s="694"/>
      <c r="Q42" s="694"/>
      <c r="R42" s="694"/>
      <c r="S42" s="694"/>
      <c r="T42" s="694"/>
      <c r="U42" s="694"/>
      <c r="V42" s="694"/>
      <c r="W42" s="694"/>
      <c r="X42" s="694"/>
      <c r="Y42" s="694"/>
      <c r="Z42" s="694"/>
      <c r="AA42" s="694"/>
      <c r="AB42" s="694"/>
      <c r="AC42" s="694"/>
      <c r="AD42" s="694"/>
      <c r="AE42" s="694"/>
      <c r="AF42" s="694"/>
      <c r="AG42" s="694"/>
      <c r="AH42" s="694"/>
      <c r="AI42" s="694"/>
      <c r="AJ42" s="694"/>
      <c r="AK42" s="694"/>
      <c r="AL42" s="694"/>
      <c r="AM42" s="694"/>
      <c r="AN42" s="694"/>
      <c r="AO42" s="694"/>
      <c r="AP42" s="694"/>
      <c r="AQ42" s="694"/>
      <c r="AR42" s="694"/>
      <c r="AS42" s="694"/>
      <c r="AT42" s="694"/>
      <c r="AU42" s="694"/>
      <c r="AV42" s="694"/>
      <c r="AW42" s="694"/>
      <c r="AX42" s="694"/>
      <c r="AY42" s="694"/>
      <c r="AZ42" s="694"/>
      <c r="BA42" s="694"/>
      <c r="BB42" s="694"/>
      <c r="BC42" s="694"/>
      <c r="BD42" s="694"/>
      <c r="BE42" s="694"/>
      <c r="BF42" s="694"/>
      <c r="BG42" s="694"/>
      <c r="BH42" s="694"/>
      <c r="BI42" s="694"/>
      <c r="BJ42" s="694"/>
      <c r="BK42" s="694"/>
      <c r="BL42" s="694"/>
      <c r="BM42" s="694"/>
      <c r="BN42" s="694"/>
      <c r="BO42" s="694"/>
      <c r="BP42" s="694"/>
      <c r="BQ42" s="694"/>
      <c r="BR42" s="694"/>
      <c r="BS42" s="694"/>
      <c r="BT42" s="694"/>
      <c r="BU42" s="694"/>
      <c r="BV42" s="694"/>
      <c r="BW42" s="694"/>
      <c r="BX42" s="695" t="s">
        <v>160</v>
      </c>
      <c r="BY42" s="696"/>
      <c r="BZ42" s="696"/>
      <c r="CA42" s="696"/>
      <c r="CB42" s="696"/>
      <c r="CC42" s="696"/>
      <c r="CD42" s="696"/>
      <c r="CE42" s="697"/>
      <c r="CF42" s="698" t="s">
        <v>115</v>
      </c>
      <c r="CG42" s="696"/>
      <c r="CH42" s="696"/>
      <c r="CI42" s="696"/>
      <c r="CJ42" s="696"/>
      <c r="CK42" s="696"/>
      <c r="CL42" s="696"/>
      <c r="CM42" s="696"/>
      <c r="CN42" s="696"/>
      <c r="CO42" s="696"/>
      <c r="CP42" s="696"/>
      <c r="CQ42" s="696"/>
      <c r="CR42" s="697"/>
      <c r="CS42" s="685"/>
      <c r="CT42" s="686"/>
      <c r="CU42" s="686"/>
      <c r="CV42" s="686"/>
      <c r="CW42" s="686"/>
      <c r="CX42" s="686"/>
      <c r="CY42" s="686"/>
      <c r="CZ42" s="686"/>
      <c r="DA42" s="686"/>
      <c r="DB42" s="686"/>
      <c r="DC42" s="686"/>
      <c r="DD42" s="686"/>
      <c r="DE42" s="687"/>
      <c r="DF42" s="685">
        <f>DF43+DF71+DF86+DF65</f>
        <v>13773112.140000001</v>
      </c>
      <c r="DG42" s="686"/>
      <c r="DH42" s="686"/>
      <c r="DI42" s="686"/>
      <c r="DJ42" s="686"/>
      <c r="DK42" s="686"/>
      <c r="DL42" s="686"/>
      <c r="DM42" s="686"/>
      <c r="DN42" s="686"/>
      <c r="DO42" s="686"/>
      <c r="DP42" s="686"/>
      <c r="DQ42" s="686"/>
      <c r="DR42" s="687"/>
      <c r="DS42" s="685">
        <f>DS43+DS71+DS83+DS86</f>
        <v>8071000</v>
      </c>
      <c r="DT42" s="686"/>
      <c r="DU42" s="686"/>
      <c r="DV42" s="686"/>
      <c r="DW42" s="686"/>
      <c r="DX42" s="686"/>
      <c r="DY42" s="686"/>
      <c r="DZ42" s="686"/>
      <c r="EA42" s="686"/>
      <c r="EB42" s="686"/>
      <c r="EC42" s="686"/>
      <c r="ED42" s="686"/>
      <c r="EE42" s="687"/>
      <c r="EF42" s="685">
        <f>EF43+EF71+EF83+EF86</f>
        <v>8071000</v>
      </c>
      <c r="EG42" s="686"/>
      <c r="EH42" s="686"/>
      <c r="EI42" s="686"/>
      <c r="EJ42" s="686"/>
      <c r="EK42" s="686"/>
      <c r="EL42" s="686"/>
      <c r="EM42" s="686"/>
      <c r="EN42" s="686"/>
      <c r="EO42" s="686"/>
      <c r="EP42" s="686"/>
      <c r="EQ42" s="686"/>
      <c r="ER42" s="687"/>
      <c r="ES42" s="688"/>
      <c r="ET42" s="689"/>
      <c r="EU42" s="689"/>
      <c r="EV42" s="689"/>
      <c r="EW42" s="689"/>
      <c r="EX42" s="689"/>
      <c r="EY42" s="689"/>
      <c r="EZ42" s="689"/>
      <c r="FA42" s="689"/>
      <c r="FB42" s="689"/>
      <c r="FC42" s="689"/>
      <c r="FD42" s="689"/>
      <c r="FE42" s="690"/>
    </row>
    <row r="43" spans="1:172" ht="22.5" customHeight="1" x14ac:dyDescent="0.2">
      <c r="A43" s="613" t="s">
        <v>161</v>
      </c>
      <c r="B43" s="614"/>
      <c r="C43" s="614"/>
      <c r="D43" s="614"/>
      <c r="E43" s="614"/>
      <c r="F43" s="614"/>
      <c r="G43" s="614"/>
      <c r="H43" s="614"/>
      <c r="I43" s="614"/>
      <c r="J43" s="614"/>
      <c r="K43" s="614"/>
      <c r="L43" s="614"/>
      <c r="M43" s="614"/>
      <c r="N43" s="614"/>
      <c r="O43" s="614"/>
      <c r="P43" s="614"/>
      <c r="Q43" s="614"/>
      <c r="R43" s="614"/>
      <c r="S43" s="614"/>
      <c r="T43" s="614"/>
      <c r="U43" s="614"/>
      <c r="V43" s="614"/>
      <c r="W43" s="614"/>
      <c r="X43" s="614"/>
      <c r="Y43" s="614"/>
      <c r="Z43" s="614"/>
      <c r="AA43" s="614"/>
      <c r="AB43" s="614"/>
      <c r="AC43" s="614"/>
      <c r="AD43" s="614"/>
      <c r="AE43" s="614"/>
      <c r="AF43" s="614"/>
      <c r="AG43" s="614"/>
      <c r="AH43" s="614"/>
      <c r="AI43" s="614"/>
      <c r="AJ43" s="614"/>
      <c r="AK43" s="614"/>
      <c r="AL43" s="614"/>
      <c r="AM43" s="614"/>
      <c r="AN43" s="614"/>
      <c r="AO43" s="614"/>
      <c r="AP43" s="614"/>
      <c r="AQ43" s="614"/>
      <c r="AR43" s="614"/>
      <c r="AS43" s="614"/>
      <c r="AT43" s="614"/>
      <c r="AU43" s="614"/>
      <c r="AV43" s="614"/>
      <c r="AW43" s="614"/>
      <c r="AX43" s="614"/>
      <c r="AY43" s="614"/>
      <c r="AZ43" s="614"/>
      <c r="BA43" s="614"/>
      <c r="BB43" s="614"/>
      <c r="BC43" s="614"/>
      <c r="BD43" s="614"/>
      <c r="BE43" s="614"/>
      <c r="BF43" s="614"/>
      <c r="BG43" s="614"/>
      <c r="BH43" s="614"/>
      <c r="BI43" s="614"/>
      <c r="BJ43" s="614"/>
      <c r="BK43" s="614"/>
      <c r="BL43" s="614"/>
      <c r="BM43" s="614"/>
      <c r="BN43" s="614"/>
      <c r="BO43" s="614"/>
      <c r="BP43" s="614"/>
      <c r="BQ43" s="614"/>
      <c r="BR43" s="614"/>
      <c r="BS43" s="614"/>
      <c r="BT43" s="614"/>
      <c r="BU43" s="614"/>
      <c r="BV43" s="614"/>
      <c r="BW43" s="614"/>
      <c r="BX43" s="615" t="s">
        <v>162</v>
      </c>
      <c r="BY43" s="616"/>
      <c r="BZ43" s="616"/>
      <c r="CA43" s="616"/>
      <c r="CB43" s="616"/>
      <c r="CC43" s="616"/>
      <c r="CD43" s="616"/>
      <c r="CE43" s="617"/>
      <c r="CF43" s="618" t="s">
        <v>115</v>
      </c>
      <c r="CG43" s="616"/>
      <c r="CH43" s="616"/>
      <c r="CI43" s="616"/>
      <c r="CJ43" s="616"/>
      <c r="CK43" s="616"/>
      <c r="CL43" s="616"/>
      <c r="CM43" s="616"/>
      <c r="CN43" s="616"/>
      <c r="CO43" s="616"/>
      <c r="CP43" s="616"/>
      <c r="CQ43" s="616"/>
      <c r="CR43" s="617"/>
      <c r="CS43" s="646"/>
      <c r="CT43" s="647"/>
      <c r="CU43" s="647"/>
      <c r="CV43" s="647"/>
      <c r="CW43" s="647"/>
      <c r="CX43" s="647"/>
      <c r="CY43" s="647"/>
      <c r="CZ43" s="647"/>
      <c r="DA43" s="647"/>
      <c r="DB43" s="647"/>
      <c r="DC43" s="647"/>
      <c r="DD43" s="647"/>
      <c r="DE43" s="648"/>
      <c r="DF43" s="691">
        <f>DF44+DF45+DF46+DF47+DF48+DF49+DF52+DF50</f>
        <v>4395316.7</v>
      </c>
      <c r="DG43" s="692"/>
      <c r="DH43" s="692"/>
      <c r="DI43" s="692"/>
      <c r="DJ43" s="692"/>
      <c r="DK43" s="692"/>
      <c r="DL43" s="692"/>
      <c r="DM43" s="692"/>
      <c r="DN43" s="692"/>
      <c r="DO43" s="692"/>
      <c r="DP43" s="692"/>
      <c r="DQ43" s="692"/>
      <c r="DR43" s="693"/>
      <c r="DS43" s="691">
        <f t="shared" ref="DS43" si="8">DS44+DS45+DS46+DS47+DS48+DS49+DS52</f>
        <v>3518570.37</v>
      </c>
      <c r="DT43" s="692"/>
      <c r="DU43" s="692"/>
      <c r="DV43" s="692"/>
      <c r="DW43" s="692"/>
      <c r="DX43" s="692"/>
      <c r="DY43" s="692"/>
      <c r="DZ43" s="692"/>
      <c r="EA43" s="692"/>
      <c r="EB43" s="692"/>
      <c r="EC43" s="692"/>
      <c r="ED43" s="692"/>
      <c r="EE43" s="693"/>
      <c r="EF43" s="691">
        <f t="shared" ref="EF43" si="9">EF44+EF45+EF46+EF47+EF48+EF49+EF52</f>
        <v>3518570.37</v>
      </c>
      <c r="EG43" s="692"/>
      <c r="EH43" s="692"/>
      <c r="EI43" s="692"/>
      <c r="EJ43" s="692"/>
      <c r="EK43" s="692"/>
      <c r="EL43" s="692"/>
      <c r="EM43" s="692"/>
      <c r="EN43" s="692"/>
      <c r="EO43" s="692"/>
      <c r="EP43" s="692"/>
      <c r="EQ43" s="692"/>
      <c r="ER43" s="693"/>
      <c r="ES43" s="680" t="s">
        <v>115</v>
      </c>
      <c r="ET43" s="681"/>
      <c r="EU43" s="681"/>
      <c r="EV43" s="681"/>
      <c r="EW43" s="681"/>
      <c r="EX43" s="681"/>
      <c r="EY43" s="681"/>
      <c r="EZ43" s="681"/>
      <c r="FA43" s="681"/>
      <c r="FB43" s="681"/>
      <c r="FC43" s="681"/>
      <c r="FD43" s="681"/>
      <c r="FE43" s="682"/>
    </row>
    <row r="44" spans="1:172" ht="22.5" customHeight="1" x14ac:dyDescent="0.2">
      <c r="A44" s="613" t="s">
        <v>163</v>
      </c>
      <c r="B44" s="614"/>
      <c r="C44" s="614"/>
      <c r="D44" s="614"/>
      <c r="E44" s="614"/>
      <c r="F44" s="614"/>
      <c r="G44" s="614"/>
      <c r="H44" s="614"/>
      <c r="I44" s="614"/>
      <c r="J44" s="614"/>
      <c r="K44" s="614"/>
      <c r="L44" s="614"/>
      <c r="M44" s="614"/>
      <c r="N44" s="614"/>
      <c r="O44" s="614"/>
      <c r="P44" s="614"/>
      <c r="Q44" s="614"/>
      <c r="R44" s="614"/>
      <c r="S44" s="614"/>
      <c r="T44" s="614"/>
      <c r="U44" s="614"/>
      <c r="V44" s="614"/>
      <c r="W44" s="614"/>
      <c r="X44" s="614"/>
      <c r="Y44" s="614"/>
      <c r="Z44" s="614"/>
      <c r="AA44" s="614"/>
      <c r="AB44" s="614"/>
      <c r="AC44" s="614"/>
      <c r="AD44" s="614"/>
      <c r="AE44" s="614"/>
      <c r="AF44" s="614"/>
      <c r="AG44" s="614"/>
      <c r="AH44" s="614"/>
      <c r="AI44" s="614"/>
      <c r="AJ44" s="614"/>
      <c r="AK44" s="614"/>
      <c r="AL44" s="614"/>
      <c r="AM44" s="614"/>
      <c r="AN44" s="614"/>
      <c r="AO44" s="614"/>
      <c r="AP44" s="614"/>
      <c r="AQ44" s="614"/>
      <c r="AR44" s="614"/>
      <c r="AS44" s="614"/>
      <c r="AT44" s="614"/>
      <c r="AU44" s="614"/>
      <c r="AV44" s="614"/>
      <c r="AW44" s="614"/>
      <c r="AX44" s="614"/>
      <c r="AY44" s="614"/>
      <c r="AZ44" s="614"/>
      <c r="BA44" s="614"/>
      <c r="BB44" s="614"/>
      <c r="BC44" s="614"/>
      <c r="BD44" s="614"/>
      <c r="BE44" s="614"/>
      <c r="BF44" s="614"/>
      <c r="BG44" s="614"/>
      <c r="BH44" s="614"/>
      <c r="BI44" s="614"/>
      <c r="BJ44" s="614"/>
      <c r="BK44" s="614"/>
      <c r="BL44" s="614"/>
      <c r="BM44" s="614"/>
      <c r="BN44" s="614"/>
      <c r="BO44" s="614"/>
      <c r="BP44" s="614"/>
      <c r="BQ44" s="614"/>
      <c r="BR44" s="614"/>
      <c r="BS44" s="614"/>
      <c r="BT44" s="614"/>
      <c r="BU44" s="614"/>
      <c r="BV44" s="614"/>
      <c r="BW44" s="614"/>
      <c r="BX44" s="615" t="s">
        <v>373</v>
      </c>
      <c r="BY44" s="616"/>
      <c r="BZ44" s="616"/>
      <c r="CA44" s="616"/>
      <c r="CB44" s="616"/>
      <c r="CC44" s="616"/>
      <c r="CD44" s="616"/>
      <c r="CE44" s="617"/>
      <c r="CF44" s="618" t="s">
        <v>164</v>
      </c>
      <c r="CG44" s="616"/>
      <c r="CH44" s="616"/>
      <c r="CI44" s="616"/>
      <c r="CJ44" s="616"/>
      <c r="CK44" s="616"/>
      <c r="CL44" s="616"/>
      <c r="CM44" s="616"/>
      <c r="CN44" s="616"/>
      <c r="CO44" s="616"/>
      <c r="CP44" s="616"/>
      <c r="CQ44" s="616"/>
      <c r="CR44" s="617"/>
      <c r="CS44" s="699"/>
      <c r="CT44" s="700"/>
      <c r="CU44" s="700"/>
      <c r="CV44" s="700"/>
      <c r="CW44" s="700"/>
      <c r="CX44" s="700"/>
      <c r="CY44" s="700"/>
      <c r="CZ44" s="700"/>
      <c r="DA44" s="700"/>
      <c r="DB44" s="700"/>
      <c r="DC44" s="700"/>
      <c r="DD44" s="700"/>
      <c r="DE44" s="701"/>
      <c r="DF44" s="636"/>
      <c r="DG44" s="637"/>
      <c r="DH44" s="637"/>
      <c r="DI44" s="637"/>
      <c r="DJ44" s="637"/>
      <c r="DK44" s="637"/>
      <c r="DL44" s="637"/>
      <c r="DM44" s="637"/>
      <c r="DN44" s="637"/>
      <c r="DO44" s="637"/>
      <c r="DP44" s="637"/>
      <c r="DQ44" s="637"/>
      <c r="DR44" s="638"/>
      <c r="DS44" s="636"/>
      <c r="DT44" s="637"/>
      <c r="DU44" s="637"/>
      <c r="DV44" s="637"/>
      <c r="DW44" s="637"/>
      <c r="DX44" s="637"/>
      <c r="DY44" s="637"/>
      <c r="DZ44" s="637"/>
      <c r="EA44" s="637"/>
      <c r="EB44" s="637"/>
      <c r="EC44" s="637"/>
      <c r="ED44" s="637"/>
      <c r="EE44" s="638"/>
      <c r="EF44" s="636"/>
      <c r="EG44" s="637"/>
      <c r="EH44" s="637"/>
      <c r="EI44" s="637"/>
      <c r="EJ44" s="637"/>
      <c r="EK44" s="637"/>
      <c r="EL44" s="637"/>
      <c r="EM44" s="637"/>
      <c r="EN44" s="637"/>
      <c r="EO44" s="637"/>
      <c r="EP44" s="637"/>
      <c r="EQ44" s="637"/>
      <c r="ER44" s="638"/>
      <c r="ES44" s="680" t="s">
        <v>115</v>
      </c>
      <c r="ET44" s="681"/>
      <c r="EU44" s="681"/>
      <c r="EV44" s="681"/>
      <c r="EW44" s="681"/>
      <c r="EX44" s="681"/>
      <c r="EY44" s="681"/>
      <c r="EZ44" s="681"/>
      <c r="FA44" s="681"/>
      <c r="FB44" s="681"/>
      <c r="FC44" s="681"/>
      <c r="FD44" s="681"/>
      <c r="FE44" s="682"/>
    </row>
    <row r="45" spans="1:172" ht="22.5" customHeight="1" x14ac:dyDescent="0.2">
      <c r="A45" s="613" t="s">
        <v>163</v>
      </c>
      <c r="B45" s="614"/>
      <c r="C45" s="614"/>
      <c r="D45" s="614"/>
      <c r="E45" s="614"/>
      <c r="F45" s="614"/>
      <c r="G45" s="614"/>
      <c r="H45" s="614"/>
      <c r="I45" s="614"/>
      <c r="J45" s="614"/>
      <c r="K45" s="614"/>
      <c r="L45" s="614"/>
      <c r="M45" s="614"/>
      <c r="N45" s="614"/>
      <c r="O45" s="614"/>
      <c r="P45" s="614"/>
      <c r="Q45" s="614"/>
      <c r="R45" s="614"/>
      <c r="S45" s="614"/>
      <c r="T45" s="614"/>
      <c r="U45" s="614"/>
      <c r="V45" s="614"/>
      <c r="W45" s="614"/>
      <c r="X45" s="614"/>
      <c r="Y45" s="614"/>
      <c r="Z45" s="614"/>
      <c r="AA45" s="614"/>
      <c r="AB45" s="614"/>
      <c r="AC45" s="614"/>
      <c r="AD45" s="614"/>
      <c r="AE45" s="614"/>
      <c r="AF45" s="614"/>
      <c r="AG45" s="614"/>
      <c r="AH45" s="614"/>
      <c r="AI45" s="614"/>
      <c r="AJ45" s="614"/>
      <c r="AK45" s="614"/>
      <c r="AL45" s="614"/>
      <c r="AM45" s="614"/>
      <c r="AN45" s="614"/>
      <c r="AO45" s="614"/>
      <c r="AP45" s="614"/>
      <c r="AQ45" s="614"/>
      <c r="AR45" s="614"/>
      <c r="AS45" s="614"/>
      <c r="AT45" s="614"/>
      <c r="AU45" s="614"/>
      <c r="AV45" s="614"/>
      <c r="AW45" s="614"/>
      <c r="AX45" s="614"/>
      <c r="AY45" s="614"/>
      <c r="AZ45" s="614"/>
      <c r="BA45" s="614"/>
      <c r="BB45" s="614"/>
      <c r="BC45" s="614"/>
      <c r="BD45" s="614"/>
      <c r="BE45" s="614"/>
      <c r="BF45" s="614"/>
      <c r="BG45" s="614"/>
      <c r="BH45" s="614"/>
      <c r="BI45" s="614"/>
      <c r="BJ45" s="614"/>
      <c r="BK45" s="614"/>
      <c r="BL45" s="614"/>
      <c r="BM45" s="614"/>
      <c r="BN45" s="614"/>
      <c r="BO45" s="614"/>
      <c r="BP45" s="614"/>
      <c r="BQ45" s="614"/>
      <c r="BR45" s="614"/>
      <c r="BS45" s="614"/>
      <c r="BT45" s="614"/>
      <c r="BU45" s="614"/>
      <c r="BV45" s="614"/>
      <c r="BW45" s="614"/>
      <c r="BX45" s="615" t="s">
        <v>374</v>
      </c>
      <c r="BY45" s="616"/>
      <c r="BZ45" s="616"/>
      <c r="CA45" s="616"/>
      <c r="CB45" s="616"/>
      <c r="CC45" s="616"/>
      <c r="CD45" s="616"/>
      <c r="CE45" s="617"/>
      <c r="CF45" s="618" t="s">
        <v>164</v>
      </c>
      <c r="CG45" s="616"/>
      <c r="CH45" s="616"/>
      <c r="CI45" s="616"/>
      <c r="CJ45" s="616"/>
      <c r="CK45" s="616"/>
      <c r="CL45" s="616"/>
      <c r="CM45" s="616"/>
      <c r="CN45" s="616"/>
      <c r="CO45" s="616"/>
      <c r="CP45" s="616"/>
      <c r="CQ45" s="616"/>
      <c r="CR45" s="617"/>
      <c r="CS45" s="699"/>
      <c r="CT45" s="700"/>
      <c r="CU45" s="700"/>
      <c r="CV45" s="700"/>
      <c r="CW45" s="700"/>
      <c r="CX45" s="700"/>
      <c r="CY45" s="700"/>
      <c r="CZ45" s="700"/>
      <c r="DA45" s="700"/>
      <c r="DB45" s="700"/>
      <c r="DC45" s="700"/>
      <c r="DD45" s="700"/>
      <c r="DE45" s="701"/>
      <c r="DF45" s="636"/>
      <c r="DG45" s="637"/>
      <c r="DH45" s="637"/>
      <c r="DI45" s="637"/>
      <c r="DJ45" s="637"/>
      <c r="DK45" s="637"/>
      <c r="DL45" s="637"/>
      <c r="DM45" s="637"/>
      <c r="DN45" s="637"/>
      <c r="DO45" s="637"/>
      <c r="DP45" s="637"/>
      <c r="DQ45" s="637"/>
      <c r="DR45" s="638"/>
      <c r="DS45" s="636"/>
      <c r="DT45" s="637"/>
      <c r="DU45" s="637"/>
      <c r="DV45" s="637"/>
      <c r="DW45" s="637"/>
      <c r="DX45" s="637"/>
      <c r="DY45" s="637"/>
      <c r="DZ45" s="637"/>
      <c r="EA45" s="637"/>
      <c r="EB45" s="637"/>
      <c r="EC45" s="637"/>
      <c r="ED45" s="637"/>
      <c r="EE45" s="638"/>
      <c r="EF45" s="636"/>
      <c r="EG45" s="637"/>
      <c r="EH45" s="637"/>
      <c r="EI45" s="637"/>
      <c r="EJ45" s="637"/>
      <c r="EK45" s="637"/>
      <c r="EL45" s="637"/>
      <c r="EM45" s="637"/>
      <c r="EN45" s="637"/>
      <c r="EO45" s="637"/>
      <c r="EP45" s="637"/>
      <c r="EQ45" s="637"/>
      <c r="ER45" s="638"/>
      <c r="ES45" s="680" t="s">
        <v>115</v>
      </c>
      <c r="ET45" s="681"/>
      <c r="EU45" s="681"/>
      <c r="EV45" s="681"/>
      <c r="EW45" s="681"/>
      <c r="EX45" s="681"/>
      <c r="EY45" s="681"/>
      <c r="EZ45" s="681"/>
      <c r="FA45" s="681"/>
      <c r="FB45" s="681"/>
      <c r="FC45" s="681"/>
      <c r="FD45" s="681"/>
      <c r="FE45" s="682"/>
    </row>
    <row r="46" spans="1:172" ht="22.5" customHeight="1" x14ac:dyDescent="0.2">
      <c r="A46" s="613" t="s">
        <v>163</v>
      </c>
      <c r="B46" s="614"/>
      <c r="C46" s="614"/>
      <c r="D46" s="614"/>
      <c r="E46" s="614"/>
      <c r="F46" s="614"/>
      <c r="G46" s="614"/>
      <c r="H46" s="614"/>
      <c r="I46" s="614"/>
      <c r="J46" s="614"/>
      <c r="K46" s="614"/>
      <c r="L46" s="614"/>
      <c r="M46" s="614"/>
      <c r="N46" s="614"/>
      <c r="O46" s="614"/>
      <c r="P46" s="614"/>
      <c r="Q46" s="614"/>
      <c r="R46" s="614"/>
      <c r="S46" s="614"/>
      <c r="T46" s="614"/>
      <c r="U46" s="614"/>
      <c r="V46" s="614"/>
      <c r="W46" s="614"/>
      <c r="X46" s="614"/>
      <c r="Y46" s="614"/>
      <c r="Z46" s="614"/>
      <c r="AA46" s="614"/>
      <c r="AB46" s="614"/>
      <c r="AC46" s="614"/>
      <c r="AD46" s="614"/>
      <c r="AE46" s="614"/>
      <c r="AF46" s="614"/>
      <c r="AG46" s="614"/>
      <c r="AH46" s="614"/>
      <c r="AI46" s="614"/>
      <c r="AJ46" s="614"/>
      <c r="AK46" s="614"/>
      <c r="AL46" s="614"/>
      <c r="AM46" s="614"/>
      <c r="AN46" s="614"/>
      <c r="AO46" s="614"/>
      <c r="AP46" s="614"/>
      <c r="AQ46" s="614"/>
      <c r="AR46" s="614"/>
      <c r="AS46" s="614"/>
      <c r="AT46" s="614"/>
      <c r="AU46" s="614"/>
      <c r="AV46" s="614"/>
      <c r="AW46" s="614"/>
      <c r="AX46" s="614"/>
      <c r="AY46" s="614"/>
      <c r="AZ46" s="614"/>
      <c r="BA46" s="614"/>
      <c r="BB46" s="614"/>
      <c r="BC46" s="614"/>
      <c r="BD46" s="614"/>
      <c r="BE46" s="614"/>
      <c r="BF46" s="614"/>
      <c r="BG46" s="614"/>
      <c r="BH46" s="614"/>
      <c r="BI46" s="614"/>
      <c r="BJ46" s="614"/>
      <c r="BK46" s="614"/>
      <c r="BL46" s="614"/>
      <c r="BM46" s="614"/>
      <c r="BN46" s="614"/>
      <c r="BO46" s="614"/>
      <c r="BP46" s="614"/>
      <c r="BQ46" s="614"/>
      <c r="BR46" s="614"/>
      <c r="BS46" s="614"/>
      <c r="BT46" s="614"/>
      <c r="BU46" s="614"/>
      <c r="BV46" s="614"/>
      <c r="BW46" s="614"/>
      <c r="BX46" s="615" t="s">
        <v>393</v>
      </c>
      <c r="BY46" s="616"/>
      <c r="BZ46" s="616"/>
      <c r="CA46" s="616"/>
      <c r="CB46" s="616"/>
      <c r="CC46" s="616"/>
      <c r="CD46" s="616"/>
      <c r="CE46" s="617"/>
      <c r="CF46" s="618" t="s">
        <v>164</v>
      </c>
      <c r="CG46" s="616"/>
      <c r="CH46" s="616"/>
      <c r="CI46" s="616"/>
      <c r="CJ46" s="616"/>
      <c r="CK46" s="616"/>
      <c r="CL46" s="616"/>
      <c r="CM46" s="616"/>
      <c r="CN46" s="616"/>
      <c r="CO46" s="616"/>
      <c r="CP46" s="616"/>
      <c r="CQ46" s="616"/>
      <c r="CR46" s="617"/>
      <c r="CS46" s="699"/>
      <c r="CT46" s="700"/>
      <c r="CU46" s="700"/>
      <c r="CV46" s="700"/>
      <c r="CW46" s="700"/>
      <c r="CX46" s="700"/>
      <c r="CY46" s="700"/>
      <c r="CZ46" s="700"/>
      <c r="DA46" s="700"/>
      <c r="DB46" s="700"/>
      <c r="DC46" s="700"/>
      <c r="DD46" s="700"/>
      <c r="DE46" s="701"/>
      <c r="DF46" s="636"/>
      <c r="DG46" s="637"/>
      <c r="DH46" s="637"/>
      <c r="DI46" s="637"/>
      <c r="DJ46" s="637"/>
      <c r="DK46" s="637"/>
      <c r="DL46" s="637"/>
      <c r="DM46" s="637"/>
      <c r="DN46" s="637"/>
      <c r="DO46" s="637"/>
      <c r="DP46" s="637"/>
      <c r="DQ46" s="637"/>
      <c r="DR46" s="638"/>
      <c r="DS46" s="636"/>
      <c r="DT46" s="637"/>
      <c r="DU46" s="637"/>
      <c r="DV46" s="637"/>
      <c r="DW46" s="637"/>
      <c r="DX46" s="637"/>
      <c r="DY46" s="637"/>
      <c r="DZ46" s="637"/>
      <c r="EA46" s="637"/>
      <c r="EB46" s="637"/>
      <c r="EC46" s="637"/>
      <c r="ED46" s="637"/>
      <c r="EE46" s="638"/>
      <c r="EF46" s="636"/>
      <c r="EG46" s="637"/>
      <c r="EH46" s="637"/>
      <c r="EI46" s="637"/>
      <c r="EJ46" s="637"/>
      <c r="EK46" s="637"/>
      <c r="EL46" s="637"/>
      <c r="EM46" s="637"/>
      <c r="EN46" s="637"/>
      <c r="EO46" s="637"/>
      <c r="EP46" s="637"/>
      <c r="EQ46" s="637"/>
      <c r="ER46" s="638"/>
      <c r="ES46" s="680" t="s">
        <v>115</v>
      </c>
      <c r="ET46" s="681"/>
      <c r="EU46" s="681"/>
      <c r="EV46" s="681"/>
      <c r="EW46" s="681"/>
      <c r="EX46" s="681"/>
      <c r="EY46" s="681"/>
      <c r="EZ46" s="681"/>
      <c r="FA46" s="681"/>
      <c r="FB46" s="681"/>
      <c r="FC46" s="681"/>
      <c r="FD46" s="681"/>
      <c r="FE46" s="682"/>
    </row>
    <row r="47" spans="1:172" ht="22.5" customHeight="1" x14ac:dyDescent="0.2">
      <c r="A47" s="613" t="s">
        <v>163</v>
      </c>
      <c r="B47" s="614"/>
      <c r="C47" s="614"/>
      <c r="D47" s="614"/>
      <c r="E47" s="614"/>
      <c r="F47" s="614"/>
      <c r="G47" s="614"/>
      <c r="H47" s="614"/>
      <c r="I47" s="614"/>
      <c r="J47" s="614"/>
      <c r="K47" s="614"/>
      <c r="L47" s="614"/>
      <c r="M47" s="614"/>
      <c r="N47" s="614"/>
      <c r="O47" s="614"/>
      <c r="P47" s="614"/>
      <c r="Q47" s="614"/>
      <c r="R47" s="614"/>
      <c r="S47" s="614"/>
      <c r="T47" s="614"/>
      <c r="U47" s="614"/>
      <c r="V47" s="614"/>
      <c r="W47" s="614"/>
      <c r="X47" s="614"/>
      <c r="Y47" s="614"/>
      <c r="Z47" s="614"/>
      <c r="AA47" s="614"/>
      <c r="AB47" s="614"/>
      <c r="AC47" s="614"/>
      <c r="AD47" s="614"/>
      <c r="AE47" s="614"/>
      <c r="AF47" s="614"/>
      <c r="AG47" s="614"/>
      <c r="AH47" s="614"/>
      <c r="AI47" s="614"/>
      <c r="AJ47" s="614"/>
      <c r="AK47" s="614"/>
      <c r="AL47" s="614"/>
      <c r="AM47" s="614"/>
      <c r="AN47" s="614"/>
      <c r="AO47" s="614"/>
      <c r="AP47" s="614"/>
      <c r="AQ47" s="614"/>
      <c r="AR47" s="614"/>
      <c r="AS47" s="614"/>
      <c r="AT47" s="614"/>
      <c r="AU47" s="614"/>
      <c r="AV47" s="614"/>
      <c r="AW47" s="614"/>
      <c r="AX47" s="614"/>
      <c r="AY47" s="614"/>
      <c r="AZ47" s="614"/>
      <c r="BA47" s="614"/>
      <c r="BB47" s="614"/>
      <c r="BC47" s="614"/>
      <c r="BD47" s="614"/>
      <c r="BE47" s="614"/>
      <c r="BF47" s="614"/>
      <c r="BG47" s="614"/>
      <c r="BH47" s="614"/>
      <c r="BI47" s="614"/>
      <c r="BJ47" s="614"/>
      <c r="BK47" s="614"/>
      <c r="BL47" s="614"/>
      <c r="BM47" s="614"/>
      <c r="BN47" s="614"/>
      <c r="BO47" s="614"/>
      <c r="BP47" s="614"/>
      <c r="BQ47" s="614"/>
      <c r="BR47" s="614"/>
      <c r="BS47" s="614"/>
      <c r="BT47" s="614"/>
      <c r="BU47" s="614"/>
      <c r="BV47" s="614"/>
      <c r="BW47" s="614"/>
      <c r="BX47" s="615" t="s">
        <v>540</v>
      </c>
      <c r="BY47" s="616"/>
      <c r="BZ47" s="616"/>
      <c r="CA47" s="616"/>
      <c r="CB47" s="616"/>
      <c r="CC47" s="616"/>
      <c r="CD47" s="616"/>
      <c r="CE47" s="617"/>
      <c r="CF47" s="618" t="s">
        <v>164</v>
      </c>
      <c r="CG47" s="616"/>
      <c r="CH47" s="616"/>
      <c r="CI47" s="616"/>
      <c r="CJ47" s="616"/>
      <c r="CK47" s="616"/>
      <c r="CL47" s="616"/>
      <c r="CM47" s="616"/>
      <c r="CN47" s="616"/>
      <c r="CO47" s="616"/>
      <c r="CP47" s="616"/>
      <c r="CQ47" s="616"/>
      <c r="CR47" s="617"/>
      <c r="CS47" s="699" t="s">
        <v>681</v>
      </c>
      <c r="CT47" s="700"/>
      <c r="CU47" s="700"/>
      <c r="CV47" s="700"/>
      <c r="CW47" s="700"/>
      <c r="CX47" s="700"/>
      <c r="CY47" s="700"/>
      <c r="CZ47" s="700"/>
      <c r="DA47" s="700"/>
      <c r="DB47" s="700"/>
      <c r="DC47" s="700"/>
      <c r="DD47" s="700"/>
      <c r="DE47" s="701"/>
      <c r="DF47" s="636">
        <f>обоснования!J40</f>
        <v>3306678.9</v>
      </c>
      <c r="DG47" s="637"/>
      <c r="DH47" s="637"/>
      <c r="DI47" s="637"/>
      <c r="DJ47" s="637"/>
      <c r="DK47" s="637"/>
      <c r="DL47" s="637"/>
      <c r="DM47" s="637"/>
      <c r="DN47" s="637"/>
      <c r="DO47" s="637"/>
      <c r="DP47" s="637"/>
      <c r="DQ47" s="637"/>
      <c r="DR47" s="638"/>
      <c r="DS47" s="636">
        <v>2702448.45</v>
      </c>
      <c r="DT47" s="637"/>
      <c r="DU47" s="637"/>
      <c r="DV47" s="637"/>
      <c r="DW47" s="637"/>
      <c r="DX47" s="637"/>
      <c r="DY47" s="637"/>
      <c r="DZ47" s="637"/>
      <c r="EA47" s="637"/>
      <c r="EB47" s="637"/>
      <c r="EC47" s="637"/>
      <c r="ED47" s="637"/>
      <c r="EE47" s="638"/>
      <c r="EF47" s="636">
        <f t="shared" ref="EF47" si="10">DS47</f>
        <v>2702448.45</v>
      </c>
      <c r="EG47" s="637"/>
      <c r="EH47" s="637"/>
      <c r="EI47" s="637"/>
      <c r="EJ47" s="637"/>
      <c r="EK47" s="637"/>
      <c r="EL47" s="637"/>
      <c r="EM47" s="637"/>
      <c r="EN47" s="637"/>
      <c r="EO47" s="637"/>
      <c r="EP47" s="637"/>
      <c r="EQ47" s="637"/>
      <c r="ER47" s="638"/>
      <c r="ES47" s="680" t="s">
        <v>115</v>
      </c>
      <c r="ET47" s="681"/>
      <c r="EU47" s="681"/>
      <c r="EV47" s="681"/>
      <c r="EW47" s="681"/>
      <c r="EX47" s="681"/>
      <c r="EY47" s="681"/>
      <c r="EZ47" s="681"/>
      <c r="FA47" s="681"/>
      <c r="FB47" s="681"/>
      <c r="FC47" s="681"/>
      <c r="FD47" s="681"/>
      <c r="FE47" s="682"/>
    </row>
    <row r="48" spans="1:172" ht="22.5" customHeight="1" x14ac:dyDescent="0.2">
      <c r="A48" s="613" t="s">
        <v>163</v>
      </c>
      <c r="B48" s="614"/>
      <c r="C48" s="614"/>
      <c r="D48" s="614"/>
      <c r="E48" s="614"/>
      <c r="F48" s="614"/>
      <c r="G48" s="614"/>
      <c r="H48" s="614"/>
      <c r="I48" s="614"/>
      <c r="J48" s="614"/>
      <c r="K48" s="614"/>
      <c r="L48" s="614"/>
      <c r="M48" s="614"/>
      <c r="N48" s="614"/>
      <c r="O48" s="614"/>
      <c r="P48" s="614"/>
      <c r="Q48" s="614"/>
      <c r="R48" s="614"/>
      <c r="S48" s="614"/>
      <c r="T48" s="614"/>
      <c r="U48" s="614"/>
      <c r="V48" s="614"/>
      <c r="W48" s="614"/>
      <c r="X48" s="614"/>
      <c r="Y48" s="614"/>
      <c r="Z48" s="614"/>
      <c r="AA48" s="614"/>
      <c r="AB48" s="614"/>
      <c r="AC48" s="614"/>
      <c r="AD48" s="614"/>
      <c r="AE48" s="614"/>
      <c r="AF48" s="614"/>
      <c r="AG48" s="614"/>
      <c r="AH48" s="614"/>
      <c r="AI48" s="614"/>
      <c r="AJ48" s="614"/>
      <c r="AK48" s="614"/>
      <c r="AL48" s="614"/>
      <c r="AM48" s="614"/>
      <c r="AN48" s="614"/>
      <c r="AO48" s="614"/>
      <c r="AP48" s="614"/>
      <c r="AQ48" s="614"/>
      <c r="AR48" s="614"/>
      <c r="AS48" s="614"/>
      <c r="AT48" s="614"/>
      <c r="AU48" s="614"/>
      <c r="AV48" s="614"/>
      <c r="AW48" s="614"/>
      <c r="AX48" s="614"/>
      <c r="AY48" s="614"/>
      <c r="AZ48" s="614"/>
      <c r="BA48" s="614"/>
      <c r="BB48" s="614"/>
      <c r="BC48" s="614"/>
      <c r="BD48" s="614"/>
      <c r="BE48" s="614"/>
      <c r="BF48" s="614"/>
      <c r="BG48" s="614"/>
      <c r="BH48" s="614"/>
      <c r="BI48" s="614"/>
      <c r="BJ48" s="614"/>
      <c r="BK48" s="614"/>
      <c r="BL48" s="614"/>
      <c r="BM48" s="614"/>
      <c r="BN48" s="614"/>
      <c r="BO48" s="614"/>
      <c r="BP48" s="614"/>
      <c r="BQ48" s="614"/>
      <c r="BR48" s="614"/>
      <c r="BS48" s="614"/>
      <c r="BT48" s="614"/>
      <c r="BU48" s="614"/>
      <c r="BV48" s="614"/>
      <c r="BW48" s="614"/>
      <c r="BX48" s="615" t="s">
        <v>541</v>
      </c>
      <c r="BY48" s="616"/>
      <c r="BZ48" s="616"/>
      <c r="CA48" s="616"/>
      <c r="CB48" s="616"/>
      <c r="CC48" s="616"/>
      <c r="CD48" s="616"/>
      <c r="CE48" s="617"/>
      <c r="CF48" s="618" t="s">
        <v>164</v>
      </c>
      <c r="CG48" s="616"/>
      <c r="CH48" s="616"/>
      <c r="CI48" s="616"/>
      <c r="CJ48" s="616"/>
      <c r="CK48" s="616"/>
      <c r="CL48" s="616"/>
      <c r="CM48" s="616"/>
      <c r="CN48" s="616"/>
      <c r="CO48" s="616"/>
      <c r="CP48" s="616"/>
      <c r="CQ48" s="616"/>
      <c r="CR48" s="617"/>
      <c r="CS48" s="699"/>
      <c r="CT48" s="700"/>
      <c r="CU48" s="700"/>
      <c r="CV48" s="700"/>
      <c r="CW48" s="700"/>
      <c r="CX48" s="700"/>
      <c r="CY48" s="700"/>
      <c r="CZ48" s="700"/>
      <c r="DA48" s="700"/>
      <c r="DB48" s="700"/>
      <c r="DC48" s="700"/>
      <c r="DD48" s="700"/>
      <c r="DE48" s="701"/>
      <c r="DF48" s="636"/>
      <c r="DG48" s="637"/>
      <c r="DH48" s="637"/>
      <c r="DI48" s="637"/>
      <c r="DJ48" s="637"/>
      <c r="DK48" s="637"/>
      <c r="DL48" s="637"/>
      <c r="DM48" s="637"/>
      <c r="DN48" s="637"/>
      <c r="DO48" s="637"/>
      <c r="DP48" s="637"/>
      <c r="DQ48" s="637"/>
      <c r="DR48" s="638"/>
      <c r="DS48" s="636">
        <v>0</v>
      </c>
      <c r="DT48" s="637"/>
      <c r="DU48" s="637"/>
      <c r="DV48" s="637"/>
      <c r="DW48" s="637"/>
      <c r="DX48" s="637"/>
      <c r="DY48" s="637"/>
      <c r="DZ48" s="637"/>
      <c r="EA48" s="637"/>
      <c r="EB48" s="637"/>
      <c r="EC48" s="637"/>
      <c r="ED48" s="637"/>
      <c r="EE48" s="638"/>
      <c r="EF48" s="636">
        <v>0</v>
      </c>
      <c r="EG48" s="637"/>
      <c r="EH48" s="637"/>
      <c r="EI48" s="637"/>
      <c r="EJ48" s="637"/>
      <c r="EK48" s="637"/>
      <c r="EL48" s="637"/>
      <c r="EM48" s="637"/>
      <c r="EN48" s="637"/>
      <c r="EO48" s="637"/>
      <c r="EP48" s="637"/>
      <c r="EQ48" s="637"/>
      <c r="ER48" s="638"/>
      <c r="ES48" s="680" t="s">
        <v>115</v>
      </c>
      <c r="ET48" s="681"/>
      <c r="EU48" s="681"/>
      <c r="EV48" s="681"/>
      <c r="EW48" s="681"/>
      <c r="EX48" s="681"/>
      <c r="EY48" s="681"/>
      <c r="EZ48" s="681"/>
      <c r="FA48" s="681"/>
      <c r="FB48" s="681"/>
      <c r="FC48" s="681"/>
      <c r="FD48" s="681"/>
      <c r="FE48" s="682"/>
    </row>
    <row r="49" spans="1:163" ht="11.1" customHeight="1" x14ac:dyDescent="0.2">
      <c r="A49" s="659" t="s">
        <v>165</v>
      </c>
      <c r="B49" s="660"/>
      <c r="C49" s="660"/>
      <c r="D49" s="660"/>
      <c r="E49" s="660"/>
      <c r="F49" s="660"/>
      <c r="G49" s="660"/>
      <c r="H49" s="660"/>
      <c r="I49" s="660"/>
      <c r="J49" s="660"/>
      <c r="K49" s="660"/>
      <c r="L49" s="660"/>
      <c r="M49" s="660"/>
      <c r="N49" s="660"/>
      <c r="O49" s="660"/>
      <c r="P49" s="660"/>
      <c r="Q49" s="660"/>
      <c r="R49" s="660"/>
      <c r="S49" s="660"/>
      <c r="T49" s="660"/>
      <c r="U49" s="660"/>
      <c r="V49" s="660"/>
      <c r="W49" s="660"/>
      <c r="X49" s="660"/>
      <c r="Y49" s="660"/>
      <c r="Z49" s="660"/>
      <c r="AA49" s="660"/>
      <c r="AB49" s="660"/>
      <c r="AC49" s="660"/>
      <c r="AD49" s="660"/>
      <c r="AE49" s="660"/>
      <c r="AF49" s="660"/>
      <c r="AG49" s="660"/>
      <c r="AH49" s="660"/>
      <c r="AI49" s="660"/>
      <c r="AJ49" s="660"/>
      <c r="AK49" s="660"/>
      <c r="AL49" s="660"/>
      <c r="AM49" s="660"/>
      <c r="AN49" s="660"/>
      <c r="AO49" s="660"/>
      <c r="AP49" s="660"/>
      <c r="AQ49" s="660"/>
      <c r="AR49" s="660"/>
      <c r="AS49" s="660"/>
      <c r="AT49" s="660"/>
      <c r="AU49" s="660"/>
      <c r="AV49" s="660"/>
      <c r="AW49" s="660"/>
      <c r="AX49" s="660"/>
      <c r="AY49" s="660"/>
      <c r="AZ49" s="660"/>
      <c r="BA49" s="660"/>
      <c r="BB49" s="660"/>
      <c r="BC49" s="660"/>
      <c r="BD49" s="660"/>
      <c r="BE49" s="660"/>
      <c r="BF49" s="660"/>
      <c r="BG49" s="660"/>
      <c r="BH49" s="660"/>
      <c r="BI49" s="660"/>
      <c r="BJ49" s="660"/>
      <c r="BK49" s="660"/>
      <c r="BL49" s="660"/>
      <c r="BM49" s="660"/>
      <c r="BN49" s="660"/>
      <c r="BO49" s="660"/>
      <c r="BP49" s="660"/>
      <c r="BQ49" s="660"/>
      <c r="BR49" s="660"/>
      <c r="BS49" s="660"/>
      <c r="BT49" s="660"/>
      <c r="BU49" s="660"/>
      <c r="BV49" s="660"/>
      <c r="BW49" s="661"/>
      <c r="BX49" s="615" t="s">
        <v>166</v>
      </c>
      <c r="BY49" s="616"/>
      <c r="BZ49" s="616"/>
      <c r="CA49" s="616"/>
      <c r="CB49" s="616"/>
      <c r="CC49" s="616"/>
      <c r="CD49" s="616"/>
      <c r="CE49" s="617"/>
      <c r="CF49" s="618" t="s">
        <v>167</v>
      </c>
      <c r="CG49" s="616"/>
      <c r="CH49" s="616"/>
      <c r="CI49" s="616"/>
      <c r="CJ49" s="616"/>
      <c r="CK49" s="616"/>
      <c r="CL49" s="616"/>
      <c r="CM49" s="616"/>
      <c r="CN49" s="616"/>
      <c r="CO49" s="616"/>
      <c r="CP49" s="616"/>
      <c r="CQ49" s="616"/>
      <c r="CR49" s="617"/>
      <c r="CS49" s="699" t="s">
        <v>708</v>
      </c>
      <c r="CT49" s="700"/>
      <c r="CU49" s="700"/>
      <c r="CV49" s="700"/>
      <c r="CW49" s="700"/>
      <c r="CX49" s="700"/>
      <c r="CY49" s="700"/>
      <c r="CZ49" s="700"/>
      <c r="DA49" s="700"/>
      <c r="DB49" s="700"/>
      <c r="DC49" s="700"/>
      <c r="DD49" s="700"/>
      <c r="DE49" s="701"/>
      <c r="DF49" s="636">
        <f>обоснования!J47</f>
        <v>40000</v>
      </c>
      <c r="DG49" s="637"/>
      <c r="DH49" s="637"/>
      <c r="DI49" s="637"/>
      <c r="DJ49" s="637"/>
      <c r="DK49" s="637"/>
      <c r="DL49" s="637"/>
      <c r="DM49" s="637"/>
      <c r="DN49" s="637"/>
      <c r="DO49" s="637"/>
      <c r="DP49" s="637"/>
      <c r="DQ49" s="637"/>
      <c r="DR49" s="638"/>
      <c r="DS49" s="636">
        <v>0</v>
      </c>
      <c r="DT49" s="637"/>
      <c r="DU49" s="637"/>
      <c r="DV49" s="637"/>
      <c r="DW49" s="637"/>
      <c r="DX49" s="637"/>
      <c r="DY49" s="637"/>
      <c r="DZ49" s="637"/>
      <c r="EA49" s="637"/>
      <c r="EB49" s="637"/>
      <c r="EC49" s="637"/>
      <c r="ED49" s="637"/>
      <c r="EE49" s="638"/>
      <c r="EF49" s="636">
        <v>0</v>
      </c>
      <c r="EG49" s="637"/>
      <c r="EH49" s="637"/>
      <c r="EI49" s="637"/>
      <c r="EJ49" s="637"/>
      <c r="EK49" s="637"/>
      <c r="EL49" s="637"/>
      <c r="EM49" s="637"/>
      <c r="EN49" s="637"/>
      <c r="EO49" s="637"/>
      <c r="EP49" s="637"/>
      <c r="EQ49" s="637"/>
      <c r="ER49" s="638"/>
      <c r="ES49" s="680" t="s">
        <v>115</v>
      </c>
      <c r="ET49" s="681"/>
      <c r="EU49" s="681"/>
      <c r="EV49" s="681"/>
      <c r="EW49" s="681"/>
      <c r="EX49" s="681"/>
      <c r="EY49" s="681"/>
      <c r="EZ49" s="681"/>
      <c r="FA49" s="681"/>
      <c r="FB49" s="681"/>
      <c r="FC49" s="681"/>
      <c r="FD49" s="681"/>
      <c r="FE49" s="682"/>
      <c r="FG49" s="219"/>
    </row>
    <row r="50" spans="1:163" s="417" customFormat="1" ht="11.1" customHeight="1" x14ac:dyDescent="0.2">
      <c r="A50" s="659" t="s">
        <v>165</v>
      </c>
      <c r="B50" s="660"/>
      <c r="C50" s="660"/>
      <c r="D50" s="660"/>
      <c r="E50" s="660"/>
      <c r="F50" s="660"/>
      <c r="G50" s="660"/>
      <c r="H50" s="660"/>
      <c r="I50" s="660"/>
      <c r="J50" s="660"/>
      <c r="K50" s="660"/>
      <c r="L50" s="660"/>
      <c r="M50" s="660"/>
      <c r="N50" s="660"/>
      <c r="O50" s="660"/>
      <c r="P50" s="660"/>
      <c r="Q50" s="660"/>
      <c r="R50" s="660"/>
      <c r="S50" s="660"/>
      <c r="T50" s="660"/>
      <c r="U50" s="660"/>
      <c r="V50" s="660"/>
      <c r="W50" s="660"/>
      <c r="X50" s="660"/>
      <c r="Y50" s="660"/>
      <c r="Z50" s="660"/>
      <c r="AA50" s="660"/>
      <c r="AB50" s="660"/>
      <c r="AC50" s="660"/>
      <c r="AD50" s="660"/>
      <c r="AE50" s="660"/>
      <c r="AF50" s="660"/>
      <c r="AG50" s="660"/>
      <c r="AH50" s="660"/>
      <c r="AI50" s="660"/>
      <c r="AJ50" s="660"/>
      <c r="AK50" s="660"/>
      <c r="AL50" s="660"/>
      <c r="AM50" s="660"/>
      <c r="AN50" s="660"/>
      <c r="AO50" s="660"/>
      <c r="AP50" s="660"/>
      <c r="AQ50" s="660"/>
      <c r="AR50" s="660"/>
      <c r="AS50" s="660"/>
      <c r="AT50" s="660"/>
      <c r="AU50" s="660"/>
      <c r="AV50" s="660"/>
      <c r="AW50" s="660"/>
      <c r="AX50" s="660"/>
      <c r="AY50" s="660"/>
      <c r="AZ50" s="660"/>
      <c r="BA50" s="660"/>
      <c r="BB50" s="660"/>
      <c r="BC50" s="660"/>
      <c r="BD50" s="660"/>
      <c r="BE50" s="660"/>
      <c r="BF50" s="660"/>
      <c r="BG50" s="660"/>
      <c r="BH50" s="660"/>
      <c r="BI50" s="660"/>
      <c r="BJ50" s="660"/>
      <c r="BK50" s="660"/>
      <c r="BL50" s="660"/>
      <c r="BM50" s="660"/>
      <c r="BN50" s="660"/>
      <c r="BO50" s="660"/>
      <c r="BP50" s="660"/>
      <c r="BQ50" s="660"/>
      <c r="BR50" s="660"/>
      <c r="BS50" s="660"/>
      <c r="BT50" s="660"/>
      <c r="BU50" s="660"/>
      <c r="BV50" s="660"/>
      <c r="BW50" s="661"/>
      <c r="BX50" s="615" t="s">
        <v>709</v>
      </c>
      <c r="BY50" s="616"/>
      <c r="BZ50" s="616"/>
      <c r="CA50" s="616"/>
      <c r="CB50" s="616"/>
      <c r="CC50" s="616"/>
      <c r="CD50" s="616"/>
      <c r="CE50" s="617"/>
      <c r="CF50" s="618" t="s">
        <v>167</v>
      </c>
      <c r="CG50" s="616"/>
      <c r="CH50" s="616"/>
      <c r="CI50" s="616"/>
      <c r="CJ50" s="616"/>
      <c r="CK50" s="616"/>
      <c r="CL50" s="616"/>
      <c r="CM50" s="616"/>
      <c r="CN50" s="616"/>
      <c r="CO50" s="616"/>
      <c r="CP50" s="616"/>
      <c r="CQ50" s="616"/>
      <c r="CR50" s="617"/>
      <c r="CS50" s="699" t="s">
        <v>678</v>
      </c>
      <c r="CT50" s="700"/>
      <c r="CU50" s="700"/>
      <c r="CV50" s="700"/>
      <c r="CW50" s="700"/>
      <c r="CX50" s="700"/>
      <c r="CY50" s="700"/>
      <c r="CZ50" s="700"/>
      <c r="DA50" s="700"/>
      <c r="DB50" s="700"/>
      <c r="DC50" s="700"/>
      <c r="DD50" s="700"/>
      <c r="DE50" s="701"/>
      <c r="DF50" s="636">
        <f>обоснования!J48</f>
        <v>50000</v>
      </c>
      <c r="DG50" s="637"/>
      <c r="DH50" s="637"/>
      <c r="DI50" s="637"/>
      <c r="DJ50" s="637"/>
      <c r="DK50" s="637"/>
      <c r="DL50" s="637"/>
      <c r="DM50" s="637"/>
      <c r="DN50" s="637"/>
      <c r="DO50" s="637"/>
      <c r="DP50" s="637"/>
      <c r="DQ50" s="637"/>
      <c r="DR50" s="638"/>
      <c r="DS50" s="636">
        <v>0</v>
      </c>
      <c r="DT50" s="637"/>
      <c r="DU50" s="637"/>
      <c r="DV50" s="637"/>
      <c r="DW50" s="637"/>
      <c r="DX50" s="637"/>
      <c r="DY50" s="637"/>
      <c r="DZ50" s="637"/>
      <c r="EA50" s="637"/>
      <c r="EB50" s="637"/>
      <c r="EC50" s="637"/>
      <c r="ED50" s="637"/>
      <c r="EE50" s="638"/>
      <c r="EF50" s="636">
        <v>0</v>
      </c>
      <c r="EG50" s="637"/>
      <c r="EH50" s="637"/>
      <c r="EI50" s="637"/>
      <c r="EJ50" s="637"/>
      <c r="EK50" s="637"/>
      <c r="EL50" s="637"/>
      <c r="EM50" s="637"/>
      <c r="EN50" s="637"/>
      <c r="EO50" s="637"/>
      <c r="EP50" s="637"/>
      <c r="EQ50" s="637"/>
      <c r="ER50" s="638"/>
      <c r="ES50" s="680" t="s">
        <v>115</v>
      </c>
      <c r="ET50" s="681"/>
      <c r="EU50" s="681"/>
      <c r="EV50" s="681"/>
      <c r="EW50" s="681"/>
      <c r="EX50" s="681"/>
      <c r="EY50" s="681"/>
      <c r="EZ50" s="681"/>
      <c r="FA50" s="681"/>
      <c r="FB50" s="681"/>
      <c r="FC50" s="681"/>
      <c r="FD50" s="681"/>
      <c r="FE50" s="682"/>
    </row>
    <row r="51" spans="1:163" ht="22.5" customHeight="1" x14ac:dyDescent="0.2">
      <c r="A51" s="613" t="s">
        <v>168</v>
      </c>
      <c r="B51" s="614"/>
      <c r="C51" s="614"/>
      <c r="D51" s="614"/>
      <c r="E51" s="614"/>
      <c r="F51" s="614"/>
      <c r="G51" s="614"/>
      <c r="H51" s="614"/>
      <c r="I51" s="614"/>
      <c r="J51" s="614"/>
      <c r="K51" s="614"/>
      <c r="L51" s="614"/>
      <c r="M51" s="614"/>
      <c r="N51" s="614"/>
      <c r="O51" s="614"/>
      <c r="P51" s="614"/>
      <c r="Q51" s="614"/>
      <c r="R51" s="614"/>
      <c r="S51" s="614"/>
      <c r="T51" s="614"/>
      <c r="U51" s="614"/>
      <c r="V51" s="614"/>
      <c r="W51" s="614"/>
      <c r="X51" s="614"/>
      <c r="Y51" s="614"/>
      <c r="Z51" s="614"/>
      <c r="AA51" s="614"/>
      <c r="AB51" s="614"/>
      <c r="AC51" s="614"/>
      <c r="AD51" s="614"/>
      <c r="AE51" s="614"/>
      <c r="AF51" s="614"/>
      <c r="AG51" s="614"/>
      <c r="AH51" s="614"/>
      <c r="AI51" s="614"/>
      <c r="AJ51" s="614"/>
      <c r="AK51" s="614"/>
      <c r="AL51" s="614"/>
      <c r="AM51" s="614"/>
      <c r="AN51" s="614"/>
      <c r="AO51" s="614"/>
      <c r="AP51" s="614"/>
      <c r="AQ51" s="614"/>
      <c r="AR51" s="614"/>
      <c r="AS51" s="614"/>
      <c r="AT51" s="614"/>
      <c r="AU51" s="614"/>
      <c r="AV51" s="614"/>
      <c r="AW51" s="614"/>
      <c r="AX51" s="614"/>
      <c r="AY51" s="614"/>
      <c r="AZ51" s="614"/>
      <c r="BA51" s="614"/>
      <c r="BB51" s="614"/>
      <c r="BC51" s="614"/>
      <c r="BD51" s="614"/>
      <c r="BE51" s="614"/>
      <c r="BF51" s="614"/>
      <c r="BG51" s="614"/>
      <c r="BH51" s="614"/>
      <c r="BI51" s="614"/>
      <c r="BJ51" s="614"/>
      <c r="BK51" s="614"/>
      <c r="BL51" s="614"/>
      <c r="BM51" s="614"/>
      <c r="BN51" s="614"/>
      <c r="BO51" s="614"/>
      <c r="BP51" s="614"/>
      <c r="BQ51" s="614"/>
      <c r="BR51" s="614"/>
      <c r="BS51" s="614"/>
      <c r="BT51" s="614"/>
      <c r="BU51" s="614"/>
      <c r="BV51" s="614"/>
      <c r="BW51" s="614"/>
      <c r="BX51" s="615" t="s">
        <v>169</v>
      </c>
      <c r="BY51" s="616"/>
      <c r="BZ51" s="616"/>
      <c r="CA51" s="616"/>
      <c r="CB51" s="616"/>
      <c r="CC51" s="616"/>
      <c r="CD51" s="616"/>
      <c r="CE51" s="617"/>
      <c r="CF51" s="618" t="s">
        <v>170</v>
      </c>
      <c r="CG51" s="616"/>
      <c r="CH51" s="616"/>
      <c r="CI51" s="616"/>
      <c r="CJ51" s="616"/>
      <c r="CK51" s="616"/>
      <c r="CL51" s="616"/>
      <c r="CM51" s="616"/>
      <c r="CN51" s="616"/>
      <c r="CO51" s="616"/>
      <c r="CP51" s="616"/>
      <c r="CQ51" s="616"/>
      <c r="CR51" s="617"/>
      <c r="CS51" s="669"/>
      <c r="CT51" s="670"/>
      <c r="CU51" s="670"/>
      <c r="CV51" s="670"/>
      <c r="CW51" s="670"/>
      <c r="CX51" s="670"/>
      <c r="CY51" s="670"/>
      <c r="CZ51" s="670"/>
      <c r="DA51" s="670"/>
      <c r="DB51" s="670"/>
      <c r="DC51" s="670"/>
      <c r="DD51" s="670"/>
      <c r="DE51" s="671"/>
      <c r="DF51" s="669"/>
      <c r="DG51" s="670"/>
      <c r="DH51" s="670"/>
      <c r="DI51" s="670"/>
      <c r="DJ51" s="670"/>
      <c r="DK51" s="670"/>
      <c r="DL51" s="670"/>
      <c r="DM51" s="670"/>
      <c r="DN51" s="670"/>
      <c r="DO51" s="670"/>
      <c r="DP51" s="670"/>
      <c r="DQ51" s="670"/>
      <c r="DR51" s="671"/>
      <c r="DS51" s="669"/>
      <c r="DT51" s="670"/>
      <c r="DU51" s="670"/>
      <c r="DV51" s="670"/>
      <c r="DW51" s="670"/>
      <c r="DX51" s="670"/>
      <c r="DY51" s="670"/>
      <c r="DZ51" s="670"/>
      <c r="EA51" s="670"/>
      <c r="EB51" s="670"/>
      <c r="EC51" s="670"/>
      <c r="ED51" s="670"/>
      <c r="EE51" s="671"/>
      <c r="EF51" s="669"/>
      <c r="EG51" s="670"/>
      <c r="EH51" s="670"/>
      <c r="EI51" s="670"/>
      <c r="EJ51" s="670"/>
      <c r="EK51" s="670"/>
      <c r="EL51" s="670"/>
      <c r="EM51" s="670"/>
      <c r="EN51" s="670"/>
      <c r="EO51" s="670"/>
      <c r="EP51" s="670"/>
      <c r="EQ51" s="670"/>
      <c r="ER51" s="671"/>
      <c r="ES51" s="680" t="s">
        <v>115</v>
      </c>
      <c r="ET51" s="681"/>
      <c r="EU51" s="681"/>
      <c r="EV51" s="681"/>
      <c r="EW51" s="681"/>
      <c r="EX51" s="681"/>
      <c r="EY51" s="681"/>
      <c r="EZ51" s="681"/>
      <c r="FA51" s="681"/>
      <c r="FB51" s="681"/>
      <c r="FC51" s="681"/>
      <c r="FD51" s="681"/>
      <c r="FE51" s="682"/>
      <c r="FG51" s="219"/>
    </row>
    <row r="52" spans="1:163" ht="22.5" customHeight="1" x14ac:dyDescent="0.2">
      <c r="A52" s="613" t="s">
        <v>171</v>
      </c>
      <c r="B52" s="614"/>
      <c r="C52" s="614"/>
      <c r="D52" s="614"/>
      <c r="E52" s="614"/>
      <c r="F52" s="614"/>
      <c r="G52" s="614"/>
      <c r="H52" s="614"/>
      <c r="I52" s="614"/>
      <c r="J52" s="614"/>
      <c r="K52" s="614"/>
      <c r="L52" s="614"/>
      <c r="M52" s="614"/>
      <c r="N52" s="614"/>
      <c r="O52" s="614"/>
      <c r="P52" s="614"/>
      <c r="Q52" s="614"/>
      <c r="R52" s="614"/>
      <c r="S52" s="614"/>
      <c r="T52" s="614"/>
      <c r="U52" s="614"/>
      <c r="V52" s="614"/>
      <c r="W52" s="614"/>
      <c r="X52" s="614"/>
      <c r="Y52" s="614"/>
      <c r="Z52" s="614"/>
      <c r="AA52" s="614"/>
      <c r="AB52" s="614"/>
      <c r="AC52" s="614"/>
      <c r="AD52" s="614"/>
      <c r="AE52" s="614"/>
      <c r="AF52" s="614"/>
      <c r="AG52" s="614"/>
      <c r="AH52" s="614"/>
      <c r="AI52" s="614"/>
      <c r="AJ52" s="614"/>
      <c r="AK52" s="614"/>
      <c r="AL52" s="614"/>
      <c r="AM52" s="614"/>
      <c r="AN52" s="614"/>
      <c r="AO52" s="614"/>
      <c r="AP52" s="614"/>
      <c r="AQ52" s="614"/>
      <c r="AR52" s="614"/>
      <c r="AS52" s="614"/>
      <c r="AT52" s="614"/>
      <c r="AU52" s="614"/>
      <c r="AV52" s="614"/>
      <c r="AW52" s="614"/>
      <c r="AX52" s="614"/>
      <c r="AY52" s="614"/>
      <c r="AZ52" s="614"/>
      <c r="BA52" s="614"/>
      <c r="BB52" s="614"/>
      <c r="BC52" s="614"/>
      <c r="BD52" s="614"/>
      <c r="BE52" s="614"/>
      <c r="BF52" s="614"/>
      <c r="BG52" s="614"/>
      <c r="BH52" s="614"/>
      <c r="BI52" s="614"/>
      <c r="BJ52" s="614"/>
      <c r="BK52" s="614"/>
      <c r="BL52" s="614"/>
      <c r="BM52" s="614"/>
      <c r="BN52" s="614"/>
      <c r="BO52" s="614"/>
      <c r="BP52" s="614"/>
      <c r="BQ52" s="614"/>
      <c r="BR52" s="614"/>
      <c r="BS52" s="614"/>
      <c r="BT52" s="614"/>
      <c r="BU52" s="614"/>
      <c r="BV52" s="614"/>
      <c r="BW52" s="614"/>
      <c r="BX52" s="615" t="s">
        <v>172</v>
      </c>
      <c r="BY52" s="616"/>
      <c r="BZ52" s="616"/>
      <c r="CA52" s="616"/>
      <c r="CB52" s="616"/>
      <c r="CC52" s="616"/>
      <c r="CD52" s="616"/>
      <c r="CE52" s="617"/>
      <c r="CF52" s="618" t="s">
        <v>173</v>
      </c>
      <c r="CG52" s="616"/>
      <c r="CH52" s="616"/>
      <c r="CI52" s="616"/>
      <c r="CJ52" s="616"/>
      <c r="CK52" s="616"/>
      <c r="CL52" s="616"/>
      <c r="CM52" s="616"/>
      <c r="CN52" s="616"/>
      <c r="CO52" s="616"/>
      <c r="CP52" s="616"/>
      <c r="CQ52" s="616"/>
      <c r="CR52" s="617"/>
      <c r="CS52" s="646"/>
      <c r="CT52" s="647"/>
      <c r="CU52" s="647"/>
      <c r="CV52" s="647"/>
      <c r="CW52" s="647"/>
      <c r="CX52" s="647"/>
      <c r="CY52" s="647"/>
      <c r="CZ52" s="647"/>
      <c r="DA52" s="647"/>
      <c r="DB52" s="647"/>
      <c r="DC52" s="647"/>
      <c r="DD52" s="647"/>
      <c r="DE52" s="648"/>
      <c r="DF52" s="702">
        <f>SUM(DF53:DR58)</f>
        <v>998637.8</v>
      </c>
      <c r="DG52" s="703"/>
      <c r="DH52" s="703"/>
      <c r="DI52" s="703"/>
      <c r="DJ52" s="703"/>
      <c r="DK52" s="703"/>
      <c r="DL52" s="703"/>
      <c r="DM52" s="703"/>
      <c r="DN52" s="703"/>
      <c r="DO52" s="703"/>
      <c r="DP52" s="703"/>
      <c r="DQ52" s="703"/>
      <c r="DR52" s="704"/>
      <c r="DS52" s="702">
        <f>SUM(DS54:EE58)</f>
        <v>816121.92</v>
      </c>
      <c r="DT52" s="703"/>
      <c r="DU52" s="703"/>
      <c r="DV52" s="703"/>
      <c r="DW52" s="703"/>
      <c r="DX52" s="703"/>
      <c r="DY52" s="703"/>
      <c r="DZ52" s="703"/>
      <c r="EA52" s="703"/>
      <c r="EB52" s="703"/>
      <c r="EC52" s="703"/>
      <c r="ED52" s="703"/>
      <c r="EE52" s="704"/>
      <c r="EF52" s="702">
        <f>SUM(EF54:ER58)</f>
        <v>816121.92</v>
      </c>
      <c r="EG52" s="703"/>
      <c r="EH52" s="703"/>
      <c r="EI52" s="703"/>
      <c r="EJ52" s="703"/>
      <c r="EK52" s="703"/>
      <c r="EL52" s="703"/>
      <c r="EM52" s="703"/>
      <c r="EN52" s="703"/>
      <c r="EO52" s="703"/>
      <c r="EP52" s="703"/>
      <c r="EQ52" s="703"/>
      <c r="ER52" s="704"/>
      <c r="ES52" s="680" t="s">
        <v>115</v>
      </c>
      <c r="ET52" s="681"/>
      <c r="EU52" s="681"/>
      <c r="EV52" s="681"/>
      <c r="EW52" s="681"/>
      <c r="EX52" s="681"/>
      <c r="EY52" s="681"/>
      <c r="EZ52" s="681"/>
      <c r="FA52" s="681"/>
      <c r="FB52" s="681"/>
      <c r="FC52" s="681"/>
      <c r="FD52" s="681"/>
      <c r="FE52" s="682"/>
      <c r="FG52" s="219"/>
    </row>
    <row r="53" spans="1:163" ht="22.5" customHeight="1" x14ac:dyDescent="0.2">
      <c r="A53" s="613" t="s">
        <v>174</v>
      </c>
      <c r="B53" s="614"/>
      <c r="C53" s="614"/>
      <c r="D53" s="614"/>
      <c r="E53" s="614"/>
      <c r="F53" s="614"/>
      <c r="G53" s="614"/>
      <c r="H53" s="614"/>
      <c r="I53" s="614"/>
      <c r="J53" s="614"/>
      <c r="K53" s="614"/>
      <c r="L53" s="614"/>
      <c r="M53" s="614"/>
      <c r="N53" s="614"/>
      <c r="O53" s="614"/>
      <c r="P53" s="614"/>
      <c r="Q53" s="614"/>
      <c r="R53" s="614"/>
      <c r="S53" s="614"/>
      <c r="T53" s="614"/>
      <c r="U53" s="614"/>
      <c r="V53" s="614"/>
      <c r="W53" s="614"/>
      <c r="X53" s="614"/>
      <c r="Y53" s="614"/>
      <c r="Z53" s="614"/>
      <c r="AA53" s="614"/>
      <c r="AB53" s="614"/>
      <c r="AC53" s="614"/>
      <c r="AD53" s="614"/>
      <c r="AE53" s="614"/>
      <c r="AF53" s="614"/>
      <c r="AG53" s="614"/>
      <c r="AH53" s="614"/>
      <c r="AI53" s="614"/>
      <c r="AJ53" s="614"/>
      <c r="AK53" s="614"/>
      <c r="AL53" s="614"/>
      <c r="AM53" s="614"/>
      <c r="AN53" s="614"/>
      <c r="AO53" s="614"/>
      <c r="AP53" s="614"/>
      <c r="AQ53" s="614"/>
      <c r="AR53" s="614"/>
      <c r="AS53" s="614"/>
      <c r="AT53" s="614"/>
      <c r="AU53" s="614"/>
      <c r="AV53" s="614"/>
      <c r="AW53" s="614"/>
      <c r="AX53" s="614"/>
      <c r="AY53" s="614"/>
      <c r="AZ53" s="614"/>
      <c r="BA53" s="614"/>
      <c r="BB53" s="614"/>
      <c r="BC53" s="614"/>
      <c r="BD53" s="614"/>
      <c r="BE53" s="614"/>
      <c r="BF53" s="614"/>
      <c r="BG53" s="614"/>
      <c r="BH53" s="614"/>
      <c r="BI53" s="614"/>
      <c r="BJ53" s="614"/>
      <c r="BK53" s="614"/>
      <c r="BL53" s="614"/>
      <c r="BM53" s="614"/>
      <c r="BN53" s="614"/>
      <c r="BO53" s="614"/>
      <c r="BP53" s="614"/>
      <c r="BQ53" s="614"/>
      <c r="BR53" s="614"/>
      <c r="BS53" s="614"/>
      <c r="BT53" s="614"/>
      <c r="BU53" s="614"/>
      <c r="BV53" s="614"/>
      <c r="BW53" s="614"/>
      <c r="BX53" s="615" t="s">
        <v>401</v>
      </c>
      <c r="BY53" s="616"/>
      <c r="BZ53" s="616"/>
      <c r="CA53" s="616"/>
      <c r="CB53" s="616"/>
      <c r="CC53" s="616"/>
      <c r="CD53" s="616"/>
      <c r="CE53" s="617"/>
      <c r="CF53" s="618" t="s">
        <v>173</v>
      </c>
      <c r="CG53" s="616"/>
      <c r="CH53" s="616"/>
      <c r="CI53" s="616"/>
      <c r="CJ53" s="616"/>
      <c r="CK53" s="616"/>
      <c r="CL53" s="616"/>
      <c r="CM53" s="616"/>
      <c r="CN53" s="616"/>
      <c r="CO53" s="616"/>
      <c r="CP53" s="616"/>
      <c r="CQ53" s="616"/>
      <c r="CR53" s="617"/>
      <c r="CS53" s="699"/>
      <c r="CT53" s="700"/>
      <c r="CU53" s="700"/>
      <c r="CV53" s="700"/>
      <c r="CW53" s="700"/>
      <c r="CX53" s="700"/>
      <c r="CY53" s="700"/>
      <c r="CZ53" s="700"/>
      <c r="DA53" s="700"/>
      <c r="DB53" s="700"/>
      <c r="DC53" s="700"/>
      <c r="DD53" s="700"/>
      <c r="DE53" s="701"/>
      <c r="DF53" s="636"/>
      <c r="DG53" s="637"/>
      <c r="DH53" s="637"/>
      <c r="DI53" s="637"/>
      <c r="DJ53" s="637"/>
      <c r="DK53" s="637"/>
      <c r="DL53" s="637"/>
      <c r="DM53" s="637"/>
      <c r="DN53" s="637"/>
      <c r="DO53" s="637"/>
      <c r="DP53" s="637"/>
      <c r="DQ53" s="637"/>
      <c r="DR53" s="638"/>
      <c r="DS53" s="636"/>
      <c r="DT53" s="637"/>
      <c r="DU53" s="637"/>
      <c r="DV53" s="637"/>
      <c r="DW53" s="637"/>
      <c r="DX53" s="637"/>
      <c r="DY53" s="637"/>
      <c r="DZ53" s="637"/>
      <c r="EA53" s="637"/>
      <c r="EB53" s="637"/>
      <c r="EC53" s="637"/>
      <c r="ED53" s="637"/>
      <c r="EE53" s="638"/>
      <c r="EF53" s="636"/>
      <c r="EG53" s="637"/>
      <c r="EH53" s="637"/>
      <c r="EI53" s="637"/>
      <c r="EJ53" s="637"/>
      <c r="EK53" s="637"/>
      <c r="EL53" s="637"/>
      <c r="EM53" s="637"/>
      <c r="EN53" s="637"/>
      <c r="EO53" s="637"/>
      <c r="EP53" s="637"/>
      <c r="EQ53" s="637"/>
      <c r="ER53" s="638"/>
      <c r="ES53" s="680" t="s">
        <v>115</v>
      </c>
      <c r="ET53" s="681"/>
      <c r="EU53" s="681"/>
      <c r="EV53" s="681"/>
      <c r="EW53" s="681"/>
      <c r="EX53" s="681"/>
      <c r="EY53" s="681"/>
      <c r="EZ53" s="681"/>
      <c r="FA53" s="681"/>
      <c r="FB53" s="681"/>
      <c r="FC53" s="681"/>
      <c r="FD53" s="681"/>
      <c r="FE53" s="682"/>
      <c r="FG53" s="219"/>
    </row>
    <row r="54" spans="1:163" ht="22.5" customHeight="1" x14ac:dyDescent="0.2">
      <c r="A54" s="613" t="s">
        <v>174</v>
      </c>
      <c r="B54" s="614"/>
      <c r="C54" s="614"/>
      <c r="D54" s="614"/>
      <c r="E54" s="614"/>
      <c r="F54" s="614"/>
      <c r="G54" s="614"/>
      <c r="H54" s="614"/>
      <c r="I54" s="614"/>
      <c r="J54" s="614"/>
      <c r="K54" s="614"/>
      <c r="L54" s="614"/>
      <c r="M54" s="614"/>
      <c r="N54" s="614"/>
      <c r="O54" s="614"/>
      <c r="P54" s="614"/>
      <c r="Q54" s="614"/>
      <c r="R54" s="614"/>
      <c r="S54" s="614"/>
      <c r="T54" s="614"/>
      <c r="U54" s="614"/>
      <c r="V54" s="614"/>
      <c r="W54" s="614"/>
      <c r="X54" s="614"/>
      <c r="Y54" s="614"/>
      <c r="Z54" s="614"/>
      <c r="AA54" s="614"/>
      <c r="AB54" s="614"/>
      <c r="AC54" s="614"/>
      <c r="AD54" s="614"/>
      <c r="AE54" s="614"/>
      <c r="AF54" s="614"/>
      <c r="AG54" s="614"/>
      <c r="AH54" s="614"/>
      <c r="AI54" s="614"/>
      <c r="AJ54" s="614"/>
      <c r="AK54" s="614"/>
      <c r="AL54" s="614"/>
      <c r="AM54" s="614"/>
      <c r="AN54" s="614"/>
      <c r="AO54" s="614"/>
      <c r="AP54" s="614"/>
      <c r="AQ54" s="614"/>
      <c r="AR54" s="614"/>
      <c r="AS54" s="614"/>
      <c r="AT54" s="614"/>
      <c r="AU54" s="614"/>
      <c r="AV54" s="614"/>
      <c r="AW54" s="614"/>
      <c r="AX54" s="614"/>
      <c r="AY54" s="614"/>
      <c r="AZ54" s="614"/>
      <c r="BA54" s="614"/>
      <c r="BB54" s="614"/>
      <c r="BC54" s="614"/>
      <c r="BD54" s="614"/>
      <c r="BE54" s="614"/>
      <c r="BF54" s="614"/>
      <c r="BG54" s="614"/>
      <c r="BH54" s="614"/>
      <c r="BI54" s="614"/>
      <c r="BJ54" s="614"/>
      <c r="BK54" s="614"/>
      <c r="BL54" s="614"/>
      <c r="BM54" s="614"/>
      <c r="BN54" s="614"/>
      <c r="BO54" s="614"/>
      <c r="BP54" s="614"/>
      <c r="BQ54" s="614"/>
      <c r="BR54" s="614"/>
      <c r="BS54" s="614"/>
      <c r="BT54" s="614"/>
      <c r="BU54" s="614"/>
      <c r="BV54" s="614"/>
      <c r="BW54" s="614"/>
      <c r="BX54" s="615" t="s">
        <v>401</v>
      </c>
      <c r="BY54" s="616"/>
      <c r="BZ54" s="616"/>
      <c r="CA54" s="616"/>
      <c r="CB54" s="616"/>
      <c r="CC54" s="616"/>
      <c r="CD54" s="616"/>
      <c r="CE54" s="617"/>
      <c r="CF54" s="618" t="s">
        <v>173</v>
      </c>
      <c r="CG54" s="616"/>
      <c r="CH54" s="616"/>
      <c r="CI54" s="616"/>
      <c r="CJ54" s="616"/>
      <c r="CK54" s="616"/>
      <c r="CL54" s="616"/>
      <c r="CM54" s="616"/>
      <c r="CN54" s="616"/>
      <c r="CO54" s="616"/>
      <c r="CP54" s="616"/>
      <c r="CQ54" s="616"/>
      <c r="CR54" s="617"/>
      <c r="CS54" s="699"/>
      <c r="CT54" s="700"/>
      <c r="CU54" s="700"/>
      <c r="CV54" s="700"/>
      <c r="CW54" s="700"/>
      <c r="CX54" s="700"/>
      <c r="CY54" s="700"/>
      <c r="CZ54" s="700"/>
      <c r="DA54" s="700"/>
      <c r="DB54" s="700"/>
      <c r="DC54" s="700"/>
      <c r="DD54" s="700"/>
      <c r="DE54" s="701"/>
      <c r="DF54" s="636"/>
      <c r="DG54" s="637"/>
      <c r="DH54" s="637"/>
      <c r="DI54" s="637"/>
      <c r="DJ54" s="637"/>
      <c r="DK54" s="637"/>
      <c r="DL54" s="637"/>
      <c r="DM54" s="637"/>
      <c r="DN54" s="637"/>
      <c r="DO54" s="637"/>
      <c r="DP54" s="637"/>
      <c r="DQ54" s="637"/>
      <c r="DR54" s="638"/>
      <c r="DS54" s="636"/>
      <c r="DT54" s="637"/>
      <c r="DU54" s="637"/>
      <c r="DV54" s="637"/>
      <c r="DW54" s="637"/>
      <c r="DX54" s="637"/>
      <c r="DY54" s="637"/>
      <c r="DZ54" s="637"/>
      <c r="EA54" s="637"/>
      <c r="EB54" s="637"/>
      <c r="EC54" s="637"/>
      <c r="ED54" s="637"/>
      <c r="EE54" s="638"/>
      <c r="EF54" s="636"/>
      <c r="EG54" s="637"/>
      <c r="EH54" s="637"/>
      <c r="EI54" s="637"/>
      <c r="EJ54" s="637"/>
      <c r="EK54" s="637"/>
      <c r="EL54" s="637"/>
      <c r="EM54" s="637"/>
      <c r="EN54" s="637"/>
      <c r="EO54" s="637"/>
      <c r="EP54" s="637"/>
      <c r="EQ54" s="637"/>
      <c r="ER54" s="638"/>
      <c r="ES54" s="680" t="s">
        <v>115</v>
      </c>
      <c r="ET54" s="681"/>
      <c r="EU54" s="681"/>
      <c r="EV54" s="681"/>
      <c r="EW54" s="681"/>
      <c r="EX54" s="681"/>
      <c r="EY54" s="681"/>
      <c r="EZ54" s="681"/>
      <c r="FA54" s="681"/>
      <c r="FB54" s="681"/>
      <c r="FC54" s="681"/>
      <c r="FD54" s="681"/>
      <c r="FE54" s="682"/>
      <c r="FG54" s="219"/>
    </row>
    <row r="55" spans="1:163" ht="22.5" customHeight="1" x14ac:dyDescent="0.2">
      <c r="A55" s="613" t="s">
        <v>174</v>
      </c>
      <c r="B55" s="614"/>
      <c r="C55" s="614"/>
      <c r="D55" s="614"/>
      <c r="E55" s="614"/>
      <c r="F55" s="614"/>
      <c r="G55" s="614"/>
      <c r="H55" s="614"/>
      <c r="I55" s="614"/>
      <c r="J55" s="614"/>
      <c r="K55" s="614"/>
      <c r="L55" s="614"/>
      <c r="M55" s="614"/>
      <c r="N55" s="614"/>
      <c r="O55" s="614"/>
      <c r="P55" s="614"/>
      <c r="Q55" s="614"/>
      <c r="R55" s="614"/>
      <c r="S55" s="614"/>
      <c r="T55" s="614"/>
      <c r="U55" s="614"/>
      <c r="V55" s="614"/>
      <c r="W55" s="614"/>
      <c r="X55" s="614"/>
      <c r="Y55" s="614"/>
      <c r="Z55" s="614"/>
      <c r="AA55" s="614"/>
      <c r="AB55" s="614"/>
      <c r="AC55" s="614"/>
      <c r="AD55" s="614"/>
      <c r="AE55" s="614"/>
      <c r="AF55" s="614"/>
      <c r="AG55" s="614"/>
      <c r="AH55" s="614"/>
      <c r="AI55" s="614"/>
      <c r="AJ55" s="614"/>
      <c r="AK55" s="614"/>
      <c r="AL55" s="614"/>
      <c r="AM55" s="614"/>
      <c r="AN55" s="614"/>
      <c r="AO55" s="614"/>
      <c r="AP55" s="614"/>
      <c r="AQ55" s="614"/>
      <c r="AR55" s="614"/>
      <c r="AS55" s="614"/>
      <c r="AT55" s="614"/>
      <c r="AU55" s="614"/>
      <c r="AV55" s="614"/>
      <c r="AW55" s="614"/>
      <c r="AX55" s="614"/>
      <c r="AY55" s="614"/>
      <c r="AZ55" s="614"/>
      <c r="BA55" s="614"/>
      <c r="BB55" s="614"/>
      <c r="BC55" s="614"/>
      <c r="BD55" s="614"/>
      <c r="BE55" s="614"/>
      <c r="BF55" s="614"/>
      <c r="BG55" s="614"/>
      <c r="BH55" s="614"/>
      <c r="BI55" s="614"/>
      <c r="BJ55" s="614"/>
      <c r="BK55" s="614"/>
      <c r="BL55" s="614"/>
      <c r="BM55" s="614"/>
      <c r="BN55" s="614"/>
      <c r="BO55" s="614"/>
      <c r="BP55" s="614"/>
      <c r="BQ55" s="614"/>
      <c r="BR55" s="614"/>
      <c r="BS55" s="614"/>
      <c r="BT55" s="614"/>
      <c r="BU55" s="614"/>
      <c r="BV55" s="614"/>
      <c r="BW55" s="614"/>
      <c r="BX55" s="615" t="s">
        <v>176</v>
      </c>
      <c r="BY55" s="616"/>
      <c r="BZ55" s="616"/>
      <c r="CA55" s="616"/>
      <c r="CB55" s="616"/>
      <c r="CC55" s="616"/>
      <c r="CD55" s="616"/>
      <c r="CE55" s="617"/>
      <c r="CF55" s="618" t="s">
        <v>173</v>
      </c>
      <c r="CG55" s="616"/>
      <c r="CH55" s="616"/>
      <c r="CI55" s="616"/>
      <c r="CJ55" s="616"/>
      <c r="CK55" s="616"/>
      <c r="CL55" s="616"/>
      <c r="CM55" s="616"/>
      <c r="CN55" s="616"/>
      <c r="CO55" s="616"/>
      <c r="CP55" s="616"/>
      <c r="CQ55" s="616"/>
      <c r="CR55" s="617"/>
      <c r="CS55" s="699"/>
      <c r="CT55" s="700"/>
      <c r="CU55" s="700"/>
      <c r="CV55" s="700"/>
      <c r="CW55" s="700"/>
      <c r="CX55" s="700"/>
      <c r="CY55" s="700"/>
      <c r="CZ55" s="700"/>
      <c r="DA55" s="700"/>
      <c r="DB55" s="700"/>
      <c r="DC55" s="700"/>
      <c r="DD55" s="700"/>
      <c r="DE55" s="701"/>
      <c r="DF55" s="636"/>
      <c r="DG55" s="637"/>
      <c r="DH55" s="637"/>
      <c r="DI55" s="637"/>
      <c r="DJ55" s="637"/>
      <c r="DK55" s="637"/>
      <c r="DL55" s="637"/>
      <c r="DM55" s="637"/>
      <c r="DN55" s="637"/>
      <c r="DO55" s="637"/>
      <c r="DP55" s="637"/>
      <c r="DQ55" s="637"/>
      <c r="DR55" s="638"/>
      <c r="DS55" s="636"/>
      <c r="DT55" s="637"/>
      <c r="DU55" s="637"/>
      <c r="DV55" s="637"/>
      <c r="DW55" s="637"/>
      <c r="DX55" s="637"/>
      <c r="DY55" s="637"/>
      <c r="DZ55" s="637"/>
      <c r="EA55" s="637"/>
      <c r="EB55" s="637"/>
      <c r="EC55" s="637"/>
      <c r="ED55" s="637"/>
      <c r="EE55" s="638"/>
      <c r="EF55" s="636"/>
      <c r="EG55" s="637"/>
      <c r="EH55" s="637"/>
      <c r="EI55" s="637"/>
      <c r="EJ55" s="637"/>
      <c r="EK55" s="637"/>
      <c r="EL55" s="637"/>
      <c r="EM55" s="637"/>
      <c r="EN55" s="637"/>
      <c r="EO55" s="637"/>
      <c r="EP55" s="637"/>
      <c r="EQ55" s="637"/>
      <c r="ER55" s="638"/>
      <c r="ES55" s="680" t="s">
        <v>115</v>
      </c>
      <c r="ET55" s="681"/>
      <c r="EU55" s="681"/>
      <c r="EV55" s="681"/>
      <c r="EW55" s="681"/>
      <c r="EX55" s="681"/>
      <c r="EY55" s="681"/>
      <c r="EZ55" s="681"/>
      <c r="FA55" s="681"/>
      <c r="FB55" s="681"/>
      <c r="FC55" s="681"/>
      <c r="FD55" s="681"/>
      <c r="FE55" s="682"/>
      <c r="FG55" s="219"/>
    </row>
    <row r="56" spans="1:163" ht="22.5" customHeight="1" x14ac:dyDescent="0.2">
      <c r="A56" s="613" t="s">
        <v>174</v>
      </c>
      <c r="B56" s="614"/>
      <c r="C56" s="614"/>
      <c r="D56" s="614"/>
      <c r="E56" s="614"/>
      <c r="F56" s="614"/>
      <c r="G56" s="614"/>
      <c r="H56" s="614"/>
      <c r="I56" s="614"/>
      <c r="J56" s="614"/>
      <c r="K56" s="614"/>
      <c r="L56" s="614"/>
      <c r="M56" s="614"/>
      <c r="N56" s="614"/>
      <c r="O56" s="614"/>
      <c r="P56" s="614"/>
      <c r="Q56" s="614"/>
      <c r="R56" s="614"/>
      <c r="S56" s="614"/>
      <c r="T56" s="614"/>
      <c r="U56" s="614"/>
      <c r="V56" s="614"/>
      <c r="W56" s="614"/>
      <c r="X56" s="614"/>
      <c r="Y56" s="614"/>
      <c r="Z56" s="614"/>
      <c r="AA56" s="614"/>
      <c r="AB56" s="614"/>
      <c r="AC56" s="614"/>
      <c r="AD56" s="614"/>
      <c r="AE56" s="614"/>
      <c r="AF56" s="614"/>
      <c r="AG56" s="614"/>
      <c r="AH56" s="614"/>
      <c r="AI56" s="614"/>
      <c r="AJ56" s="614"/>
      <c r="AK56" s="614"/>
      <c r="AL56" s="614"/>
      <c r="AM56" s="614"/>
      <c r="AN56" s="614"/>
      <c r="AO56" s="614"/>
      <c r="AP56" s="614"/>
      <c r="AQ56" s="614"/>
      <c r="AR56" s="614"/>
      <c r="AS56" s="614"/>
      <c r="AT56" s="614"/>
      <c r="AU56" s="614"/>
      <c r="AV56" s="614"/>
      <c r="AW56" s="614"/>
      <c r="AX56" s="614"/>
      <c r="AY56" s="614"/>
      <c r="AZ56" s="614"/>
      <c r="BA56" s="614"/>
      <c r="BB56" s="614"/>
      <c r="BC56" s="614"/>
      <c r="BD56" s="614"/>
      <c r="BE56" s="614"/>
      <c r="BF56" s="614"/>
      <c r="BG56" s="614"/>
      <c r="BH56" s="614"/>
      <c r="BI56" s="614"/>
      <c r="BJ56" s="614"/>
      <c r="BK56" s="614"/>
      <c r="BL56" s="614"/>
      <c r="BM56" s="614"/>
      <c r="BN56" s="614"/>
      <c r="BO56" s="614"/>
      <c r="BP56" s="614"/>
      <c r="BQ56" s="614"/>
      <c r="BR56" s="614"/>
      <c r="BS56" s="614"/>
      <c r="BT56" s="614"/>
      <c r="BU56" s="614"/>
      <c r="BV56" s="614"/>
      <c r="BW56" s="614"/>
      <c r="BX56" s="615" t="s">
        <v>402</v>
      </c>
      <c r="BY56" s="616"/>
      <c r="BZ56" s="616"/>
      <c r="CA56" s="616"/>
      <c r="CB56" s="616"/>
      <c r="CC56" s="616"/>
      <c r="CD56" s="616"/>
      <c r="CE56" s="617"/>
      <c r="CF56" s="618" t="s">
        <v>173</v>
      </c>
      <c r="CG56" s="616"/>
      <c r="CH56" s="616"/>
      <c r="CI56" s="616"/>
      <c r="CJ56" s="616"/>
      <c r="CK56" s="616"/>
      <c r="CL56" s="616"/>
      <c r="CM56" s="616"/>
      <c r="CN56" s="616"/>
      <c r="CO56" s="616"/>
      <c r="CP56" s="616"/>
      <c r="CQ56" s="616"/>
      <c r="CR56" s="617"/>
      <c r="CS56" s="699"/>
      <c r="CT56" s="700"/>
      <c r="CU56" s="700"/>
      <c r="CV56" s="700"/>
      <c r="CW56" s="700"/>
      <c r="CX56" s="700"/>
      <c r="CY56" s="700"/>
      <c r="CZ56" s="700"/>
      <c r="DA56" s="700"/>
      <c r="DB56" s="700"/>
      <c r="DC56" s="700"/>
      <c r="DD56" s="700"/>
      <c r="DE56" s="701"/>
      <c r="DF56" s="636"/>
      <c r="DG56" s="637"/>
      <c r="DH56" s="637"/>
      <c r="DI56" s="637"/>
      <c r="DJ56" s="637"/>
      <c r="DK56" s="637"/>
      <c r="DL56" s="637"/>
      <c r="DM56" s="637"/>
      <c r="DN56" s="637"/>
      <c r="DO56" s="637"/>
      <c r="DP56" s="637"/>
      <c r="DQ56" s="637"/>
      <c r="DR56" s="638"/>
      <c r="DS56" s="636"/>
      <c r="DT56" s="637"/>
      <c r="DU56" s="637"/>
      <c r="DV56" s="637"/>
      <c r="DW56" s="637"/>
      <c r="DX56" s="637"/>
      <c r="DY56" s="637"/>
      <c r="DZ56" s="637"/>
      <c r="EA56" s="637"/>
      <c r="EB56" s="637"/>
      <c r="EC56" s="637"/>
      <c r="ED56" s="637"/>
      <c r="EE56" s="638"/>
      <c r="EF56" s="636"/>
      <c r="EG56" s="637"/>
      <c r="EH56" s="637"/>
      <c r="EI56" s="637"/>
      <c r="EJ56" s="637"/>
      <c r="EK56" s="637"/>
      <c r="EL56" s="637"/>
      <c r="EM56" s="637"/>
      <c r="EN56" s="637"/>
      <c r="EO56" s="637"/>
      <c r="EP56" s="637"/>
      <c r="EQ56" s="637"/>
      <c r="ER56" s="638"/>
      <c r="ES56" s="680" t="s">
        <v>115</v>
      </c>
      <c r="ET56" s="681"/>
      <c r="EU56" s="681"/>
      <c r="EV56" s="681"/>
      <c r="EW56" s="681"/>
      <c r="EX56" s="681"/>
      <c r="EY56" s="681"/>
      <c r="EZ56" s="681"/>
      <c r="FA56" s="681"/>
      <c r="FB56" s="681"/>
      <c r="FC56" s="681"/>
      <c r="FD56" s="681"/>
      <c r="FE56" s="682"/>
      <c r="FG56" s="219"/>
    </row>
    <row r="57" spans="1:163" ht="22.5" customHeight="1" x14ac:dyDescent="0.2">
      <c r="A57" s="613" t="s">
        <v>174</v>
      </c>
      <c r="B57" s="614"/>
      <c r="C57" s="614"/>
      <c r="D57" s="614"/>
      <c r="E57" s="614"/>
      <c r="F57" s="614"/>
      <c r="G57" s="614"/>
      <c r="H57" s="614"/>
      <c r="I57" s="614"/>
      <c r="J57" s="614"/>
      <c r="K57" s="614"/>
      <c r="L57" s="614"/>
      <c r="M57" s="614"/>
      <c r="N57" s="614"/>
      <c r="O57" s="614"/>
      <c r="P57" s="614"/>
      <c r="Q57" s="614"/>
      <c r="R57" s="614"/>
      <c r="S57" s="614"/>
      <c r="T57" s="614"/>
      <c r="U57" s="614"/>
      <c r="V57" s="614"/>
      <c r="W57" s="614"/>
      <c r="X57" s="614"/>
      <c r="Y57" s="614"/>
      <c r="Z57" s="614"/>
      <c r="AA57" s="614"/>
      <c r="AB57" s="614"/>
      <c r="AC57" s="614"/>
      <c r="AD57" s="614"/>
      <c r="AE57" s="614"/>
      <c r="AF57" s="614"/>
      <c r="AG57" s="614"/>
      <c r="AH57" s="614"/>
      <c r="AI57" s="614"/>
      <c r="AJ57" s="614"/>
      <c r="AK57" s="614"/>
      <c r="AL57" s="614"/>
      <c r="AM57" s="614"/>
      <c r="AN57" s="614"/>
      <c r="AO57" s="614"/>
      <c r="AP57" s="614"/>
      <c r="AQ57" s="614"/>
      <c r="AR57" s="614"/>
      <c r="AS57" s="614"/>
      <c r="AT57" s="614"/>
      <c r="AU57" s="614"/>
      <c r="AV57" s="614"/>
      <c r="AW57" s="614"/>
      <c r="AX57" s="614"/>
      <c r="AY57" s="614"/>
      <c r="AZ57" s="614"/>
      <c r="BA57" s="614"/>
      <c r="BB57" s="614"/>
      <c r="BC57" s="614"/>
      <c r="BD57" s="614"/>
      <c r="BE57" s="614"/>
      <c r="BF57" s="614"/>
      <c r="BG57" s="614"/>
      <c r="BH57" s="614"/>
      <c r="BI57" s="614"/>
      <c r="BJ57" s="614"/>
      <c r="BK57" s="614"/>
      <c r="BL57" s="614"/>
      <c r="BM57" s="614"/>
      <c r="BN57" s="614"/>
      <c r="BO57" s="614"/>
      <c r="BP57" s="614"/>
      <c r="BQ57" s="614"/>
      <c r="BR57" s="614"/>
      <c r="BS57" s="614"/>
      <c r="BT57" s="614"/>
      <c r="BU57" s="614"/>
      <c r="BV57" s="614"/>
      <c r="BW57" s="614"/>
      <c r="BX57" s="615" t="s">
        <v>403</v>
      </c>
      <c r="BY57" s="616"/>
      <c r="BZ57" s="616"/>
      <c r="CA57" s="616"/>
      <c r="CB57" s="616"/>
      <c r="CC57" s="616"/>
      <c r="CD57" s="616"/>
      <c r="CE57" s="617"/>
      <c r="CF57" s="618" t="s">
        <v>173</v>
      </c>
      <c r="CG57" s="616"/>
      <c r="CH57" s="616"/>
      <c r="CI57" s="616"/>
      <c r="CJ57" s="616"/>
      <c r="CK57" s="616"/>
      <c r="CL57" s="616"/>
      <c r="CM57" s="616"/>
      <c r="CN57" s="616"/>
      <c r="CO57" s="616"/>
      <c r="CP57" s="616"/>
      <c r="CQ57" s="616"/>
      <c r="CR57" s="617"/>
      <c r="CS57" s="699" t="s">
        <v>682</v>
      </c>
      <c r="CT57" s="700"/>
      <c r="CU57" s="700"/>
      <c r="CV57" s="700"/>
      <c r="CW57" s="700"/>
      <c r="CX57" s="700"/>
      <c r="CY57" s="700"/>
      <c r="CZ57" s="700"/>
      <c r="DA57" s="700"/>
      <c r="DB57" s="700"/>
      <c r="DC57" s="700"/>
      <c r="DD57" s="700"/>
      <c r="DE57" s="701"/>
      <c r="DF57" s="636">
        <f>обоснования!H118</f>
        <v>998637.8</v>
      </c>
      <c r="DG57" s="637"/>
      <c r="DH57" s="637"/>
      <c r="DI57" s="637"/>
      <c r="DJ57" s="637"/>
      <c r="DK57" s="637"/>
      <c r="DL57" s="637"/>
      <c r="DM57" s="637"/>
      <c r="DN57" s="637"/>
      <c r="DO57" s="637"/>
      <c r="DP57" s="637"/>
      <c r="DQ57" s="637"/>
      <c r="DR57" s="638"/>
      <c r="DS57" s="636">
        <v>816121.92</v>
      </c>
      <c r="DT57" s="637"/>
      <c r="DU57" s="637"/>
      <c r="DV57" s="637"/>
      <c r="DW57" s="637"/>
      <c r="DX57" s="637"/>
      <c r="DY57" s="637"/>
      <c r="DZ57" s="637"/>
      <c r="EA57" s="637"/>
      <c r="EB57" s="637"/>
      <c r="EC57" s="637"/>
      <c r="ED57" s="637"/>
      <c r="EE57" s="638"/>
      <c r="EF57" s="636">
        <f t="shared" ref="EF57" si="11">DS57</f>
        <v>816121.92</v>
      </c>
      <c r="EG57" s="637"/>
      <c r="EH57" s="637"/>
      <c r="EI57" s="637"/>
      <c r="EJ57" s="637"/>
      <c r="EK57" s="637"/>
      <c r="EL57" s="637"/>
      <c r="EM57" s="637"/>
      <c r="EN57" s="637"/>
      <c r="EO57" s="637"/>
      <c r="EP57" s="637"/>
      <c r="EQ57" s="637"/>
      <c r="ER57" s="638"/>
      <c r="ES57" s="680" t="s">
        <v>115</v>
      </c>
      <c r="ET57" s="681"/>
      <c r="EU57" s="681"/>
      <c r="EV57" s="681"/>
      <c r="EW57" s="681"/>
      <c r="EX57" s="681"/>
      <c r="EY57" s="681"/>
      <c r="EZ57" s="681"/>
      <c r="FA57" s="681"/>
      <c r="FB57" s="681"/>
      <c r="FC57" s="681"/>
      <c r="FD57" s="681"/>
      <c r="FE57" s="682"/>
      <c r="FG57" s="219"/>
    </row>
    <row r="58" spans="1:163" ht="22.5" customHeight="1" x14ac:dyDescent="0.2">
      <c r="A58" s="613" t="s">
        <v>174</v>
      </c>
      <c r="B58" s="614"/>
      <c r="C58" s="614"/>
      <c r="D58" s="614"/>
      <c r="E58" s="614"/>
      <c r="F58" s="614"/>
      <c r="G58" s="614"/>
      <c r="H58" s="614"/>
      <c r="I58" s="614"/>
      <c r="J58" s="614"/>
      <c r="K58" s="614"/>
      <c r="L58" s="614"/>
      <c r="M58" s="614"/>
      <c r="N58" s="614"/>
      <c r="O58" s="614"/>
      <c r="P58" s="614"/>
      <c r="Q58" s="614"/>
      <c r="R58" s="614"/>
      <c r="S58" s="614"/>
      <c r="T58" s="614"/>
      <c r="U58" s="614"/>
      <c r="V58" s="614"/>
      <c r="W58" s="614"/>
      <c r="X58" s="614"/>
      <c r="Y58" s="614"/>
      <c r="Z58" s="614"/>
      <c r="AA58" s="614"/>
      <c r="AB58" s="614"/>
      <c r="AC58" s="614"/>
      <c r="AD58" s="614"/>
      <c r="AE58" s="614"/>
      <c r="AF58" s="614"/>
      <c r="AG58" s="614"/>
      <c r="AH58" s="614"/>
      <c r="AI58" s="614"/>
      <c r="AJ58" s="614"/>
      <c r="AK58" s="614"/>
      <c r="AL58" s="614"/>
      <c r="AM58" s="614"/>
      <c r="AN58" s="614"/>
      <c r="AO58" s="614"/>
      <c r="AP58" s="614"/>
      <c r="AQ58" s="614"/>
      <c r="AR58" s="614"/>
      <c r="AS58" s="614"/>
      <c r="AT58" s="614"/>
      <c r="AU58" s="614"/>
      <c r="AV58" s="614"/>
      <c r="AW58" s="614"/>
      <c r="AX58" s="614"/>
      <c r="AY58" s="614"/>
      <c r="AZ58" s="614"/>
      <c r="BA58" s="614"/>
      <c r="BB58" s="614"/>
      <c r="BC58" s="614"/>
      <c r="BD58" s="614"/>
      <c r="BE58" s="614"/>
      <c r="BF58" s="614"/>
      <c r="BG58" s="614"/>
      <c r="BH58" s="614"/>
      <c r="BI58" s="614"/>
      <c r="BJ58" s="614"/>
      <c r="BK58" s="614"/>
      <c r="BL58" s="614"/>
      <c r="BM58" s="614"/>
      <c r="BN58" s="614"/>
      <c r="BO58" s="614"/>
      <c r="BP58" s="614"/>
      <c r="BQ58" s="614"/>
      <c r="BR58" s="614"/>
      <c r="BS58" s="614"/>
      <c r="BT58" s="614"/>
      <c r="BU58" s="614"/>
      <c r="BV58" s="614"/>
      <c r="BW58" s="614"/>
      <c r="BX58" s="615" t="s">
        <v>404</v>
      </c>
      <c r="BY58" s="616"/>
      <c r="BZ58" s="616"/>
      <c r="CA58" s="616"/>
      <c r="CB58" s="616"/>
      <c r="CC58" s="616"/>
      <c r="CD58" s="616"/>
      <c r="CE58" s="617"/>
      <c r="CF58" s="618" t="s">
        <v>173</v>
      </c>
      <c r="CG58" s="616"/>
      <c r="CH58" s="616"/>
      <c r="CI58" s="616"/>
      <c r="CJ58" s="616"/>
      <c r="CK58" s="616"/>
      <c r="CL58" s="616"/>
      <c r="CM58" s="616"/>
      <c r="CN58" s="616"/>
      <c r="CO58" s="616"/>
      <c r="CP58" s="616"/>
      <c r="CQ58" s="616"/>
      <c r="CR58" s="617"/>
      <c r="CS58" s="705"/>
      <c r="CT58" s="706"/>
      <c r="CU58" s="706"/>
      <c r="CV58" s="706"/>
      <c r="CW58" s="706"/>
      <c r="CX58" s="706"/>
      <c r="CY58" s="706"/>
      <c r="CZ58" s="706"/>
      <c r="DA58" s="706"/>
      <c r="DB58" s="706"/>
      <c r="DC58" s="706"/>
      <c r="DD58" s="706"/>
      <c r="DE58" s="707"/>
      <c r="DF58" s="636"/>
      <c r="DG58" s="637"/>
      <c r="DH58" s="637"/>
      <c r="DI58" s="637"/>
      <c r="DJ58" s="637"/>
      <c r="DK58" s="637"/>
      <c r="DL58" s="637"/>
      <c r="DM58" s="637"/>
      <c r="DN58" s="637"/>
      <c r="DO58" s="637"/>
      <c r="DP58" s="637"/>
      <c r="DQ58" s="637"/>
      <c r="DR58" s="638"/>
      <c r="DS58" s="636"/>
      <c r="DT58" s="637"/>
      <c r="DU58" s="637"/>
      <c r="DV58" s="637"/>
      <c r="DW58" s="637"/>
      <c r="DX58" s="637"/>
      <c r="DY58" s="637"/>
      <c r="DZ58" s="637"/>
      <c r="EA58" s="637"/>
      <c r="EB58" s="637"/>
      <c r="EC58" s="637"/>
      <c r="ED58" s="637"/>
      <c r="EE58" s="638"/>
      <c r="EF58" s="636"/>
      <c r="EG58" s="637"/>
      <c r="EH58" s="637"/>
      <c r="EI58" s="637"/>
      <c r="EJ58" s="637"/>
      <c r="EK58" s="637"/>
      <c r="EL58" s="637"/>
      <c r="EM58" s="637"/>
      <c r="EN58" s="637"/>
      <c r="EO58" s="637"/>
      <c r="EP58" s="637"/>
      <c r="EQ58" s="637"/>
      <c r="ER58" s="638"/>
      <c r="ES58" s="680" t="s">
        <v>115</v>
      </c>
      <c r="ET58" s="681"/>
      <c r="EU58" s="681"/>
      <c r="EV58" s="681"/>
      <c r="EW58" s="681"/>
      <c r="EX58" s="681"/>
      <c r="EY58" s="681"/>
      <c r="EZ58" s="681"/>
      <c r="FA58" s="681"/>
      <c r="FB58" s="681"/>
      <c r="FC58" s="681"/>
      <c r="FD58" s="681"/>
      <c r="FE58" s="682"/>
      <c r="FG58" s="219"/>
    </row>
    <row r="59" spans="1:163" ht="11.1" customHeight="1" x14ac:dyDescent="0.2">
      <c r="A59" s="710" t="s">
        <v>175</v>
      </c>
      <c r="B59" s="711"/>
      <c r="C59" s="711"/>
      <c r="D59" s="711"/>
      <c r="E59" s="711"/>
      <c r="F59" s="711"/>
      <c r="G59" s="711"/>
      <c r="H59" s="711"/>
      <c r="I59" s="711"/>
      <c r="J59" s="711"/>
      <c r="K59" s="711"/>
      <c r="L59" s="711"/>
      <c r="M59" s="711"/>
      <c r="N59" s="711"/>
      <c r="O59" s="711"/>
      <c r="P59" s="711"/>
      <c r="Q59" s="711"/>
      <c r="R59" s="711"/>
      <c r="S59" s="711"/>
      <c r="T59" s="711"/>
      <c r="U59" s="711"/>
      <c r="V59" s="711"/>
      <c r="W59" s="711"/>
      <c r="X59" s="711"/>
      <c r="Y59" s="711"/>
      <c r="Z59" s="711"/>
      <c r="AA59" s="711"/>
      <c r="AB59" s="711"/>
      <c r="AC59" s="711"/>
      <c r="AD59" s="711"/>
      <c r="AE59" s="711"/>
      <c r="AF59" s="711"/>
      <c r="AG59" s="711"/>
      <c r="AH59" s="711"/>
      <c r="AI59" s="711"/>
      <c r="AJ59" s="711"/>
      <c r="AK59" s="711"/>
      <c r="AL59" s="711"/>
      <c r="AM59" s="711"/>
      <c r="AN59" s="711"/>
      <c r="AO59" s="711"/>
      <c r="AP59" s="711"/>
      <c r="AQ59" s="711"/>
      <c r="AR59" s="711"/>
      <c r="AS59" s="711"/>
      <c r="AT59" s="711"/>
      <c r="AU59" s="711"/>
      <c r="AV59" s="711"/>
      <c r="AW59" s="711"/>
      <c r="AX59" s="711"/>
      <c r="AY59" s="711"/>
      <c r="AZ59" s="711"/>
      <c r="BA59" s="711"/>
      <c r="BB59" s="711"/>
      <c r="BC59" s="711"/>
      <c r="BD59" s="711"/>
      <c r="BE59" s="711"/>
      <c r="BF59" s="711"/>
      <c r="BG59" s="711"/>
      <c r="BH59" s="711"/>
      <c r="BI59" s="711"/>
      <c r="BJ59" s="711"/>
      <c r="BK59" s="711"/>
      <c r="BL59" s="711"/>
      <c r="BM59" s="711"/>
      <c r="BN59" s="711"/>
      <c r="BO59" s="711"/>
      <c r="BP59" s="711"/>
      <c r="BQ59" s="711"/>
      <c r="BR59" s="711"/>
      <c r="BS59" s="711"/>
      <c r="BT59" s="711"/>
      <c r="BU59" s="711"/>
      <c r="BV59" s="711"/>
      <c r="BW59" s="711"/>
      <c r="BX59" s="712" t="s">
        <v>542</v>
      </c>
      <c r="BY59" s="712"/>
      <c r="BZ59" s="712"/>
      <c r="CA59" s="712"/>
      <c r="CB59" s="712"/>
      <c r="CC59" s="712"/>
      <c r="CD59" s="712"/>
      <c r="CE59" s="712"/>
      <c r="CF59" s="712" t="s">
        <v>173</v>
      </c>
      <c r="CG59" s="712"/>
      <c r="CH59" s="712"/>
      <c r="CI59" s="712"/>
      <c r="CJ59" s="712"/>
      <c r="CK59" s="712"/>
      <c r="CL59" s="712"/>
      <c r="CM59" s="712"/>
      <c r="CN59" s="712"/>
      <c r="CO59" s="712"/>
      <c r="CP59" s="712"/>
      <c r="CQ59" s="712"/>
      <c r="CR59" s="712"/>
      <c r="CS59" s="708"/>
      <c r="CT59" s="708"/>
      <c r="CU59" s="708"/>
      <c r="CV59" s="708"/>
      <c r="CW59" s="708"/>
      <c r="CX59" s="708"/>
      <c r="CY59" s="708"/>
      <c r="CZ59" s="708"/>
      <c r="DA59" s="708"/>
      <c r="DB59" s="708"/>
      <c r="DC59" s="708"/>
      <c r="DD59" s="708"/>
      <c r="DE59" s="708"/>
      <c r="DF59" s="708"/>
      <c r="DG59" s="708"/>
      <c r="DH59" s="708"/>
      <c r="DI59" s="708"/>
      <c r="DJ59" s="708"/>
      <c r="DK59" s="708"/>
      <c r="DL59" s="708"/>
      <c r="DM59" s="708"/>
      <c r="DN59" s="708"/>
      <c r="DO59" s="708"/>
      <c r="DP59" s="708"/>
      <c r="DQ59" s="708"/>
      <c r="DR59" s="708"/>
      <c r="DS59" s="708"/>
      <c r="DT59" s="708"/>
      <c r="DU59" s="708"/>
      <c r="DV59" s="708"/>
      <c r="DW59" s="708"/>
      <c r="DX59" s="708"/>
      <c r="DY59" s="708"/>
      <c r="DZ59" s="708"/>
      <c r="EA59" s="708"/>
      <c r="EB59" s="708"/>
      <c r="EC59" s="708"/>
      <c r="ED59" s="708"/>
      <c r="EE59" s="708"/>
      <c r="EF59" s="708"/>
      <c r="EG59" s="708"/>
      <c r="EH59" s="708"/>
      <c r="EI59" s="708"/>
      <c r="EJ59" s="708"/>
      <c r="EK59" s="708"/>
      <c r="EL59" s="708"/>
      <c r="EM59" s="708"/>
      <c r="EN59" s="708"/>
      <c r="EO59" s="708"/>
      <c r="EP59" s="708"/>
      <c r="EQ59" s="708"/>
      <c r="ER59" s="708"/>
      <c r="ES59" s="709" t="s">
        <v>115</v>
      </c>
      <c r="ET59" s="709"/>
      <c r="EU59" s="709"/>
      <c r="EV59" s="709"/>
      <c r="EW59" s="709"/>
      <c r="EX59" s="709"/>
      <c r="EY59" s="709"/>
      <c r="EZ59" s="709"/>
      <c r="FA59" s="709"/>
      <c r="FB59" s="709"/>
      <c r="FC59" s="709"/>
      <c r="FD59" s="709"/>
      <c r="FE59" s="709"/>
      <c r="FG59" s="219"/>
    </row>
    <row r="60" spans="1:163" ht="11.1" customHeight="1" x14ac:dyDescent="0.2">
      <c r="A60" s="710" t="s">
        <v>177</v>
      </c>
      <c r="B60" s="711"/>
      <c r="C60" s="711"/>
      <c r="D60" s="711"/>
      <c r="E60" s="711"/>
      <c r="F60" s="711"/>
      <c r="G60" s="711"/>
      <c r="H60" s="711"/>
      <c r="I60" s="711"/>
      <c r="J60" s="711"/>
      <c r="K60" s="711"/>
      <c r="L60" s="711"/>
      <c r="M60" s="711"/>
      <c r="N60" s="711"/>
      <c r="O60" s="711"/>
      <c r="P60" s="711"/>
      <c r="Q60" s="711"/>
      <c r="R60" s="711"/>
      <c r="S60" s="711"/>
      <c r="T60" s="711"/>
      <c r="U60" s="711"/>
      <c r="V60" s="711"/>
      <c r="W60" s="711"/>
      <c r="X60" s="711"/>
      <c r="Y60" s="711"/>
      <c r="Z60" s="711"/>
      <c r="AA60" s="711"/>
      <c r="AB60" s="711"/>
      <c r="AC60" s="711"/>
      <c r="AD60" s="711"/>
      <c r="AE60" s="711"/>
      <c r="AF60" s="711"/>
      <c r="AG60" s="711"/>
      <c r="AH60" s="711"/>
      <c r="AI60" s="711"/>
      <c r="AJ60" s="711"/>
      <c r="AK60" s="711"/>
      <c r="AL60" s="711"/>
      <c r="AM60" s="711"/>
      <c r="AN60" s="711"/>
      <c r="AO60" s="711"/>
      <c r="AP60" s="711"/>
      <c r="AQ60" s="711"/>
      <c r="AR60" s="711"/>
      <c r="AS60" s="711"/>
      <c r="AT60" s="711"/>
      <c r="AU60" s="711"/>
      <c r="AV60" s="711"/>
      <c r="AW60" s="711"/>
      <c r="AX60" s="711"/>
      <c r="AY60" s="711"/>
      <c r="AZ60" s="711"/>
      <c r="BA60" s="711"/>
      <c r="BB60" s="711"/>
      <c r="BC60" s="711"/>
      <c r="BD60" s="711"/>
      <c r="BE60" s="711"/>
      <c r="BF60" s="711"/>
      <c r="BG60" s="711"/>
      <c r="BH60" s="711"/>
      <c r="BI60" s="711"/>
      <c r="BJ60" s="711"/>
      <c r="BK60" s="711"/>
      <c r="BL60" s="711"/>
      <c r="BM60" s="711"/>
      <c r="BN60" s="711"/>
      <c r="BO60" s="711"/>
      <c r="BP60" s="711"/>
      <c r="BQ60" s="711"/>
      <c r="BR60" s="711"/>
      <c r="BS60" s="711"/>
      <c r="BT60" s="711"/>
      <c r="BU60" s="711"/>
      <c r="BV60" s="711"/>
      <c r="BW60" s="711"/>
      <c r="BX60" s="712" t="s">
        <v>178</v>
      </c>
      <c r="BY60" s="712"/>
      <c r="BZ60" s="712"/>
      <c r="CA60" s="712"/>
      <c r="CB60" s="712"/>
      <c r="CC60" s="712"/>
      <c r="CD60" s="712"/>
      <c r="CE60" s="712"/>
      <c r="CF60" s="712" t="s">
        <v>179</v>
      </c>
      <c r="CG60" s="712"/>
      <c r="CH60" s="712"/>
      <c r="CI60" s="712"/>
      <c r="CJ60" s="712"/>
      <c r="CK60" s="712"/>
      <c r="CL60" s="712"/>
      <c r="CM60" s="712"/>
      <c r="CN60" s="712"/>
      <c r="CO60" s="712"/>
      <c r="CP60" s="712"/>
      <c r="CQ60" s="712"/>
      <c r="CR60" s="712"/>
      <c r="CS60" s="713"/>
      <c r="CT60" s="713"/>
      <c r="CU60" s="713"/>
      <c r="CV60" s="713"/>
      <c r="CW60" s="713"/>
      <c r="CX60" s="713"/>
      <c r="CY60" s="713"/>
      <c r="CZ60" s="713"/>
      <c r="DA60" s="713"/>
      <c r="DB60" s="713"/>
      <c r="DC60" s="713"/>
      <c r="DD60" s="713"/>
      <c r="DE60" s="713"/>
      <c r="DF60" s="713"/>
      <c r="DG60" s="713"/>
      <c r="DH60" s="713"/>
      <c r="DI60" s="713"/>
      <c r="DJ60" s="713"/>
      <c r="DK60" s="713"/>
      <c r="DL60" s="713"/>
      <c r="DM60" s="713"/>
      <c r="DN60" s="713"/>
      <c r="DO60" s="713"/>
      <c r="DP60" s="713"/>
      <c r="DQ60" s="713"/>
      <c r="DR60" s="713"/>
      <c r="DS60" s="713"/>
      <c r="DT60" s="713"/>
      <c r="DU60" s="713"/>
      <c r="DV60" s="713"/>
      <c r="DW60" s="713"/>
      <c r="DX60" s="713"/>
      <c r="DY60" s="713"/>
      <c r="DZ60" s="713"/>
      <c r="EA60" s="713"/>
      <c r="EB60" s="713"/>
      <c r="EC60" s="713"/>
      <c r="ED60" s="713"/>
      <c r="EE60" s="713"/>
      <c r="EF60" s="713"/>
      <c r="EG60" s="713"/>
      <c r="EH60" s="713"/>
      <c r="EI60" s="713"/>
      <c r="EJ60" s="713"/>
      <c r="EK60" s="713"/>
      <c r="EL60" s="713"/>
      <c r="EM60" s="713"/>
      <c r="EN60" s="713"/>
      <c r="EO60" s="713"/>
      <c r="EP60" s="713"/>
      <c r="EQ60" s="713"/>
      <c r="ER60" s="713"/>
      <c r="ES60" s="709" t="s">
        <v>115</v>
      </c>
      <c r="ET60" s="709"/>
      <c r="EU60" s="709"/>
      <c r="EV60" s="709"/>
      <c r="EW60" s="709"/>
      <c r="EX60" s="709"/>
      <c r="EY60" s="709"/>
      <c r="EZ60" s="709"/>
      <c r="FA60" s="709"/>
      <c r="FB60" s="709"/>
      <c r="FC60" s="709"/>
      <c r="FD60" s="709"/>
      <c r="FE60" s="709"/>
      <c r="FG60" s="219"/>
    </row>
    <row r="61" spans="1:163" ht="11.1" customHeight="1" x14ac:dyDescent="0.2">
      <c r="A61" s="613" t="s">
        <v>180</v>
      </c>
      <c r="B61" s="614"/>
      <c r="C61" s="614"/>
      <c r="D61" s="614"/>
      <c r="E61" s="614"/>
      <c r="F61" s="614"/>
      <c r="G61" s="614"/>
      <c r="H61" s="614"/>
      <c r="I61" s="614"/>
      <c r="J61" s="614"/>
      <c r="K61" s="614"/>
      <c r="L61" s="614"/>
      <c r="M61" s="614"/>
      <c r="N61" s="614"/>
      <c r="O61" s="614"/>
      <c r="P61" s="614"/>
      <c r="Q61" s="614"/>
      <c r="R61" s="614"/>
      <c r="S61" s="614"/>
      <c r="T61" s="614"/>
      <c r="U61" s="614"/>
      <c r="V61" s="614"/>
      <c r="W61" s="614"/>
      <c r="X61" s="614"/>
      <c r="Y61" s="614"/>
      <c r="Z61" s="614"/>
      <c r="AA61" s="614"/>
      <c r="AB61" s="614"/>
      <c r="AC61" s="614"/>
      <c r="AD61" s="614"/>
      <c r="AE61" s="614"/>
      <c r="AF61" s="614"/>
      <c r="AG61" s="614"/>
      <c r="AH61" s="614"/>
      <c r="AI61" s="614"/>
      <c r="AJ61" s="614"/>
      <c r="AK61" s="614"/>
      <c r="AL61" s="614"/>
      <c r="AM61" s="614"/>
      <c r="AN61" s="614"/>
      <c r="AO61" s="614"/>
      <c r="AP61" s="614"/>
      <c r="AQ61" s="614"/>
      <c r="AR61" s="614"/>
      <c r="AS61" s="614"/>
      <c r="AT61" s="614"/>
      <c r="AU61" s="614"/>
      <c r="AV61" s="614"/>
      <c r="AW61" s="614"/>
      <c r="AX61" s="614"/>
      <c r="AY61" s="614"/>
      <c r="AZ61" s="614"/>
      <c r="BA61" s="614"/>
      <c r="BB61" s="614"/>
      <c r="BC61" s="614"/>
      <c r="BD61" s="614"/>
      <c r="BE61" s="614"/>
      <c r="BF61" s="614"/>
      <c r="BG61" s="614"/>
      <c r="BH61" s="614"/>
      <c r="BI61" s="614"/>
      <c r="BJ61" s="614"/>
      <c r="BK61" s="614"/>
      <c r="BL61" s="614"/>
      <c r="BM61" s="614"/>
      <c r="BN61" s="614"/>
      <c r="BO61" s="614"/>
      <c r="BP61" s="614"/>
      <c r="BQ61" s="614"/>
      <c r="BR61" s="614"/>
      <c r="BS61" s="614"/>
      <c r="BT61" s="614"/>
      <c r="BU61" s="614"/>
      <c r="BV61" s="614"/>
      <c r="BW61" s="614"/>
      <c r="BX61" s="615" t="s">
        <v>181</v>
      </c>
      <c r="BY61" s="616"/>
      <c r="BZ61" s="616"/>
      <c r="CA61" s="616"/>
      <c r="CB61" s="616"/>
      <c r="CC61" s="616"/>
      <c r="CD61" s="616"/>
      <c r="CE61" s="617"/>
      <c r="CF61" s="618" t="s">
        <v>182</v>
      </c>
      <c r="CG61" s="616"/>
      <c r="CH61" s="616"/>
      <c r="CI61" s="616"/>
      <c r="CJ61" s="616"/>
      <c r="CK61" s="616"/>
      <c r="CL61" s="616"/>
      <c r="CM61" s="616"/>
      <c r="CN61" s="616"/>
      <c r="CO61" s="616"/>
      <c r="CP61" s="616"/>
      <c r="CQ61" s="616"/>
      <c r="CR61" s="617"/>
      <c r="CS61" s="669"/>
      <c r="CT61" s="670"/>
      <c r="CU61" s="670"/>
      <c r="CV61" s="670"/>
      <c r="CW61" s="670"/>
      <c r="CX61" s="670"/>
      <c r="CY61" s="670"/>
      <c r="CZ61" s="670"/>
      <c r="DA61" s="670"/>
      <c r="DB61" s="670"/>
      <c r="DC61" s="670"/>
      <c r="DD61" s="670"/>
      <c r="DE61" s="671"/>
      <c r="DF61" s="669"/>
      <c r="DG61" s="670"/>
      <c r="DH61" s="670"/>
      <c r="DI61" s="670"/>
      <c r="DJ61" s="670"/>
      <c r="DK61" s="670"/>
      <c r="DL61" s="670"/>
      <c r="DM61" s="670"/>
      <c r="DN61" s="670"/>
      <c r="DO61" s="670"/>
      <c r="DP61" s="670"/>
      <c r="DQ61" s="670"/>
      <c r="DR61" s="671"/>
      <c r="DS61" s="669"/>
      <c r="DT61" s="670"/>
      <c r="DU61" s="670"/>
      <c r="DV61" s="670"/>
      <c r="DW61" s="670"/>
      <c r="DX61" s="670"/>
      <c r="DY61" s="670"/>
      <c r="DZ61" s="670"/>
      <c r="EA61" s="670"/>
      <c r="EB61" s="670"/>
      <c r="EC61" s="670"/>
      <c r="ED61" s="670"/>
      <c r="EE61" s="671"/>
      <c r="EF61" s="669"/>
      <c r="EG61" s="670"/>
      <c r="EH61" s="670"/>
      <c r="EI61" s="670"/>
      <c r="EJ61" s="670"/>
      <c r="EK61" s="670"/>
      <c r="EL61" s="670"/>
      <c r="EM61" s="670"/>
      <c r="EN61" s="670"/>
      <c r="EO61" s="670"/>
      <c r="EP61" s="670"/>
      <c r="EQ61" s="670"/>
      <c r="ER61" s="671"/>
      <c r="ES61" s="680" t="s">
        <v>115</v>
      </c>
      <c r="ET61" s="681"/>
      <c r="EU61" s="681"/>
      <c r="EV61" s="681"/>
      <c r="EW61" s="681"/>
      <c r="EX61" s="681"/>
      <c r="EY61" s="681"/>
      <c r="EZ61" s="681"/>
      <c r="FA61" s="681"/>
      <c r="FB61" s="681"/>
      <c r="FC61" s="681"/>
      <c r="FD61" s="681"/>
      <c r="FE61" s="682"/>
      <c r="FG61" s="219"/>
    </row>
    <row r="62" spans="1:163" ht="21" customHeight="1" x14ac:dyDescent="0.2">
      <c r="A62" s="613" t="s">
        <v>183</v>
      </c>
      <c r="B62" s="614"/>
      <c r="C62" s="614"/>
      <c r="D62" s="614"/>
      <c r="E62" s="614"/>
      <c r="F62" s="614"/>
      <c r="G62" s="614"/>
      <c r="H62" s="614"/>
      <c r="I62" s="614"/>
      <c r="J62" s="614"/>
      <c r="K62" s="614"/>
      <c r="L62" s="614"/>
      <c r="M62" s="614"/>
      <c r="N62" s="614"/>
      <c r="O62" s="614"/>
      <c r="P62" s="614"/>
      <c r="Q62" s="614"/>
      <c r="R62" s="614"/>
      <c r="S62" s="614"/>
      <c r="T62" s="614"/>
      <c r="U62" s="614"/>
      <c r="V62" s="614"/>
      <c r="W62" s="614"/>
      <c r="X62" s="614"/>
      <c r="Y62" s="614"/>
      <c r="Z62" s="614"/>
      <c r="AA62" s="614"/>
      <c r="AB62" s="614"/>
      <c r="AC62" s="614"/>
      <c r="AD62" s="614"/>
      <c r="AE62" s="614"/>
      <c r="AF62" s="614"/>
      <c r="AG62" s="614"/>
      <c r="AH62" s="614"/>
      <c r="AI62" s="614"/>
      <c r="AJ62" s="614"/>
      <c r="AK62" s="614"/>
      <c r="AL62" s="614"/>
      <c r="AM62" s="614"/>
      <c r="AN62" s="614"/>
      <c r="AO62" s="614"/>
      <c r="AP62" s="614"/>
      <c r="AQ62" s="614"/>
      <c r="AR62" s="614"/>
      <c r="AS62" s="614"/>
      <c r="AT62" s="614"/>
      <c r="AU62" s="614"/>
      <c r="AV62" s="614"/>
      <c r="AW62" s="614"/>
      <c r="AX62" s="614"/>
      <c r="AY62" s="614"/>
      <c r="AZ62" s="614"/>
      <c r="BA62" s="614"/>
      <c r="BB62" s="614"/>
      <c r="BC62" s="614"/>
      <c r="BD62" s="614"/>
      <c r="BE62" s="614"/>
      <c r="BF62" s="614"/>
      <c r="BG62" s="614"/>
      <c r="BH62" s="614"/>
      <c r="BI62" s="614"/>
      <c r="BJ62" s="614"/>
      <c r="BK62" s="614"/>
      <c r="BL62" s="614"/>
      <c r="BM62" s="614"/>
      <c r="BN62" s="614"/>
      <c r="BO62" s="614"/>
      <c r="BP62" s="614"/>
      <c r="BQ62" s="614"/>
      <c r="BR62" s="614"/>
      <c r="BS62" s="614"/>
      <c r="BT62" s="614"/>
      <c r="BU62" s="614"/>
      <c r="BV62" s="614"/>
      <c r="BW62" s="614"/>
      <c r="BX62" s="615" t="s">
        <v>184</v>
      </c>
      <c r="BY62" s="616"/>
      <c r="BZ62" s="616"/>
      <c r="CA62" s="616"/>
      <c r="CB62" s="616"/>
      <c r="CC62" s="616"/>
      <c r="CD62" s="616"/>
      <c r="CE62" s="617"/>
      <c r="CF62" s="618" t="s">
        <v>185</v>
      </c>
      <c r="CG62" s="616"/>
      <c r="CH62" s="616"/>
      <c r="CI62" s="616"/>
      <c r="CJ62" s="616"/>
      <c r="CK62" s="616"/>
      <c r="CL62" s="616"/>
      <c r="CM62" s="616"/>
      <c r="CN62" s="616"/>
      <c r="CO62" s="616"/>
      <c r="CP62" s="616"/>
      <c r="CQ62" s="616"/>
      <c r="CR62" s="617"/>
      <c r="CS62" s="669"/>
      <c r="CT62" s="670"/>
      <c r="CU62" s="670"/>
      <c r="CV62" s="670"/>
      <c r="CW62" s="670"/>
      <c r="CX62" s="670"/>
      <c r="CY62" s="670"/>
      <c r="CZ62" s="670"/>
      <c r="DA62" s="670"/>
      <c r="DB62" s="670"/>
      <c r="DC62" s="670"/>
      <c r="DD62" s="670"/>
      <c r="DE62" s="671"/>
      <c r="DF62" s="669"/>
      <c r="DG62" s="670"/>
      <c r="DH62" s="670"/>
      <c r="DI62" s="670"/>
      <c r="DJ62" s="670"/>
      <c r="DK62" s="670"/>
      <c r="DL62" s="670"/>
      <c r="DM62" s="670"/>
      <c r="DN62" s="670"/>
      <c r="DO62" s="670"/>
      <c r="DP62" s="670"/>
      <c r="DQ62" s="670"/>
      <c r="DR62" s="671"/>
      <c r="DS62" s="669"/>
      <c r="DT62" s="670"/>
      <c r="DU62" s="670"/>
      <c r="DV62" s="670"/>
      <c r="DW62" s="670"/>
      <c r="DX62" s="670"/>
      <c r="DY62" s="670"/>
      <c r="DZ62" s="670"/>
      <c r="EA62" s="670"/>
      <c r="EB62" s="670"/>
      <c r="EC62" s="670"/>
      <c r="ED62" s="670"/>
      <c r="EE62" s="671"/>
      <c r="EF62" s="669"/>
      <c r="EG62" s="670"/>
      <c r="EH62" s="670"/>
      <c r="EI62" s="670"/>
      <c r="EJ62" s="670"/>
      <c r="EK62" s="670"/>
      <c r="EL62" s="670"/>
      <c r="EM62" s="670"/>
      <c r="EN62" s="670"/>
      <c r="EO62" s="670"/>
      <c r="EP62" s="670"/>
      <c r="EQ62" s="670"/>
      <c r="ER62" s="671"/>
      <c r="ES62" s="680" t="s">
        <v>115</v>
      </c>
      <c r="ET62" s="681"/>
      <c r="EU62" s="681"/>
      <c r="EV62" s="681"/>
      <c r="EW62" s="681"/>
      <c r="EX62" s="681"/>
      <c r="EY62" s="681"/>
      <c r="EZ62" s="681"/>
      <c r="FA62" s="681"/>
      <c r="FB62" s="681"/>
      <c r="FC62" s="681"/>
      <c r="FD62" s="681"/>
      <c r="FE62" s="682"/>
      <c r="FG62" s="219"/>
    </row>
    <row r="63" spans="1:163" ht="21.75" customHeight="1" x14ac:dyDescent="0.2">
      <c r="A63" s="613" t="s">
        <v>186</v>
      </c>
      <c r="B63" s="614"/>
      <c r="C63" s="614"/>
      <c r="D63" s="614"/>
      <c r="E63" s="614"/>
      <c r="F63" s="614"/>
      <c r="G63" s="614"/>
      <c r="H63" s="614"/>
      <c r="I63" s="614"/>
      <c r="J63" s="614"/>
      <c r="K63" s="614"/>
      <c r="L63" s="614"/>
      <c r="M63" s="614"/>
      <c r="N63" s="614"/>
      <c r="O63" s="614"/>
      <c r="P63" s="614"/>
      <c r="Q63" s="614"/>
      <c r="R63" s="614"/>
      <c r="S63" s="614"/>
      <c r="T63" s="614"/>
      <c r="U63" s="614"/>
      <c r="V63" s="614"/>
      <c r="W63" s="614"/>
      <c r="X63" s="614"/>
      <c r="Y63" s="614"/>
      <c r="Z63" s="614"/>
      <c r="AA63" s="614"/>
      <c r="AB63" s="614"/>
      <c r="AC63" s="614"/>
      <c r="AD63" s="614"/>
      <c r="AE63" s="614"/>
      <c r="AF63" s="614"/>
      <c r="AG63" s="614"/>
      <c r="AH63" s="614"/>
      <c r="AI63" s="614"/>
      <c r="AJ63" s="614"/>
      <c r="AK63" s="614"/>
      <c r="AL63" s="614"/>
      <c r="AM63" s="614"/>
      <c r="AN63" s="614"/>
      <c r="AO63" s="614"/>
      <c r="AP63" s="614"/>
      <c r="AQ63" s="614"/>
      <c r="AR63" s="614"/>
      <c r="AS63" s="614"/>
      <c r="AT63" s="614"/>
      <c r="AU63" s="614"/>
      <c r="AV63" s="614"/>
      <c r="AW63" s="614"/>
      <c r="AX63" s="614"/>
      <c r="AY63" s="614"/>
      <c r="AZ63" s="614"/>
      <c r="BA63" s="614"/>
      <c r="BB63" s="614"/>
      <c r="BC63" s="614"/>
      <c r="BD63" s="614"/>
      <c r="BE63" s="614"/>
      <c r="BF63" s="614"/>
      <c r="BG63" s="614"/>
      <c r="BH63" s="614"/>
      <c r="BI63" s="614"/>
      <c r="BJ63" s="614"/>
      <c r="BK63" s="614"/>
      <c r="BL63" s="614"/>
      <c r="BM63" s="614"/>
      <c r="BN63" s="614"/>
      <c r="BO63" s="614"/>
      <c r="BP63" s="614"/>
      <c r="BQ63" s="614"/>
      <c r="BR63" s="614"/>
      <c r="BS63" s="614"/>
      <c r="BT63" s="614"/>
      <c r="BU63" s="614"/>
      <c r="BV63" s="614"/>
      <c r="BW63" s="614"/>
      <c r="BX63" s="615" t="s">
        <v>187</v>
      </c>
      <c r="BY63" s="616"/>
      <c r="BZ63" s="616"/>
      <c r="CA63" s="616"/>
      <c r="CB63" s="616"/>
      <c r="CC63" s="616"/>
      <c r="CD63" s="616"/>
      <c r="CE63" s="617"/>
      <c r="CF63" s="618" t="s">
        <v>185</v>
      </c>
      <c r="CG63" s="616"/>
      <c r="CH63" s="616"/>
      <c r="CI63" s="616"/>
      <c r="CJ63" s="616"/>
      <c r="CK63" s="616"/>
      <c r="CL63" s="616"/>
      <c r="CM63" s="616"/>
      <c r="CN63" s="616"/>
      <c r="CO63" s="616"/>
      <c r="CP63" s="616"/>
      <c r="CQ63" s="616"/>
      <c r="CR63" s="617"/>
      <c r="CS63" s="669"/>
      <c r="CT63" s="670"/>
      <c r="CU63" s="670"/>
      <c r="CV63" s="670"/>
      <c r="CW63" s="670"/>
      <c r="CX63" s="670"/>
      <c r="CY63" s="670"/>
      <c r="CZ63" s="670"/>
      <c r="DA63" s="670"/>
      <c r="DB63" s="670"/>
      <c r="DC63" s="670"/>
      <c r="DD63" s="670"/>
      <c r="DE63" s="671"/>
      <c r="DF63" s="669"/>
      <c r="DG63" s="670"/>
      <c r="DH63" s="670"/>
      <c r="DI63" s="670"/>
      <c r="DJ63" s="670"/>
      <c r="DK63" s="670"/>
      <c r="DL63" s="670"/>
      <c r="DM63" s="670"/>
      <c r="DN63" s="670"/>
      <c r="DO63" s="670"/>
      <c r="DP63" s="670"/>
      <c r="DQ63" s="670"/>
      <c r="DR63" s="671"/>
      <c r="DS63" s="669"/>
      <c r="DT63" s="670"/>
      <c r="DU63" s="670"/>
      <c r="DV63" s="670"/>
      <c r="DW63" s="670"/>
      <c r="DX63" s="670"/>
      <c r="DY63" s="670"/>
      <c r="DZ63" s="670"/>
      <c r="EA63" s="670"/>
      <c r="EB63" s="670"/>
      <c r="EC63" s="670"/>
      <c r="ED63" s="670"/>
      <c r="EE63" s="671"/>
      <c r="EF63" s="669"/>
      <c r="EG63" s="670"/>
      <c r="EH63" s="670"/>
      <c r="EI63" s="670"/>
      <c r="EJ63" s="670"/>
      <c r="EK63" s="670"/>
      <c r="EL63" s="670"/>
      <c r="EM63" s="670"/>
      <c r="EN63" s="670"/>
      <c r="EO63" s="670"/>
      <c r="EP63" s="670"/>
      <c r="EQ63" s="670"/>
      <c r="ER63" s="671"/>
      <c r="ES63" s="680" t="s">
        <v>115</v>
      </c>
      <c r="ET63" s="681"/>
      <c r="EU63" s="681"/>
      <c r="EV63" s="681"/>
      <c r="EW63" s="681"/>
      <c r="EX63" s="681"/>
      <c r="EY63" s="681"/>
      <c r="EZ63" s="681"/>
      <c r="FA63" s="681"/>
      <c r="FB63" s="681"/>
      <c r="FC63" s="681"/>
      <c r="FD63" s="681"/>
      <c r="FE63" s="682"/>
      <c r="FG63" s="219"/>
    </row>
    <row r="64" spans="1:163" ht="11.1" customHeight="1" x14ac:dyDescent="0.2">
      <c r="A64" s="613" t="s">
        <v>188</v>
      </c>
      <c r="B64" s="614"/>
      <c r="C64" s="614"/>
      <c r="D64" s="614"/>
      <c r="E64" s="614"/>
      <c r="F64" s="614"/>
      <c r="G64" s="614"/>
      <c r="H64" s="614"/>
      <c r="I64" s="614"/>
      <c r="J64" s="614"/>
      <c r="K64" s="614"/>
      <c r="L64" s="614"/>
      <c r="M64" s="614"/>
      <c r="N64" s="614"/>
      <c r="O64" s="614"/>
      <c r="P64" s="614"/>
      <c r="Q64" s="614"/>
      <c r="R64" s="614"/>
      <c r="S64" s="614"/>
      <c r="T64" s="614"/>
      <c r="U64" s="614"/>
      <c r="V64" s="614"/>
      <c r="W64" s="614"/>
      <c r="X64" s="614"/>
      <c r="Y64" s="614"/>
      <c r="Z64" s="614"/>
      <c r="AA64" s="614"/>
      <c r="AB64" s="614"/>
      <c r="AC64" s="614"/>
      <c r="AD64" s="614"/>
      <c r="AE64" s="614"/>
      <c r="AF64" s="614"/>
      <c r="AG64" s="614"/>
      <c r="AH64" s="614"/>
      <c r="AI64" s="614"/>
      <c r="AJ64" s="614"/>
      <c r="AK64" s="614"/>
      <c r="AL64" s="614"/>
      <c r="AM64" s="614"/>
      <c r="AN64" s="614"/>
      <c r="AO64" s="614"/>
      <c r="AP64" s="614"/>
      <c r="AQ64" s="614"/>
      <c r="AR64" s="614"/>
      <c r="AS64" s="614"/>
      <c r="AT64" s="614"/>
      <c r="AU64" s="614"/>
      <c r="AV64" s="614"/>
      <c r="AW64" s="614"/>
      <c r="AX64" s="614"/>
      <c r="AY64" s="614"/>
      <c r="AZ64" s="614"/>
      <c r="BA64" s="614"/>
      <c r="BB64" s="614"/>
      <c r="BC64" s="614"/>
      <c r="BD64" s="614"/>
      <c r="BE64" s="614"/>
      <c r="BF64" s="614"/>
      <c r="BG64" s="614"/>
      <c r="BH64" s="614"/>
      <c r="BI64" s="614"/>
      <c r="BJ64" s="614"/>
      <c r="BK64" s="614"/>
      <c r="BL64" s="614"/>
      <c r="BM64" s="614"/>
      <c r="BN64" s="614"/>
      <c r="BO64" s="614"/>
      <c r="BP64" s="614"/>
      <c r="BQ64" s="614"/>
      <c r="BR64" s="614"/>
      <c r="BS64" s="614"/>
      <c r="BT64" s="614"/>
      <c r="BU64" s="614"/>
      <c r="BV64" s="614"/>
      <c r="BW64" s="614"/>
      <c r="BX64" s="615" t="s">
        <v>189</v>
      </c>
      <c r="BY64" s="616"/>
      <c r="BZ64" s="616"/>
      <c r="CA64" s="616"/>
      <c r="CB64" s="616"/>
      <c r="CC64" s="616"/>
      <c r="CD64" s="616"/>
      <c r="CE64" s="617"/>
      <c r="CF64" s="618" t="s">
        <v>185</v>
      </c>
      <c r="CG64" s="616"/>
      <c r="CH64" s="616"/>
      <c r="CI64" s="616"/>
      <c r="CJ64" s="616"/>
      <c r="CK64" s="616"/>
      <c r="CL64" s="616"/>
      <c r="CM64" s="616"/>
      <c r="CN64" s="616"/>
      <c r="CO64" s="616"/>
      <c r="CP64" s="616"/>
      <c r="CQ64" s="616"/>
      <c r="CR64" s="617"/>
      <c r="CS64" s="669"/>
      <c r="CT64" s="670"/>
      <c r="CU64" s="670"/>
      <c r="CV64" s="670"/>
      <c r="CW64" s="670"/>
      <c r="CX64" s="670"/>
      <c r="CY64" s="670"/>
      <c r="CZ64" s="670"/>
      <c r="DA64" s="670"/>
      <c r="DB64" s="670"/>
      <c r="DC64" s="670"/>
      <c r="DD64" s="670"/>
      <c r="DE64" s="671"/>
      <c r="DF64" s="669"/>
      <c r="DG64" s="670"/>
      <c r="DH64" s="670"/>
      <c r="DI64" s="670"/>
      <c r="DJ64" s="670"/>
      <c r="DK64" s="670"/>
      <c r="DL64" s="670"/>
      <c r="DM64" s="670"/>
      <c r="DN64" s="670"/>
      <c r="DO64" s="670"/>
      <c r="DP64" s="670"/>
      <c r="DQ64" s="670"/>
      <c r="DR64" s="671"/>
      <c r="DS64" s="669"/>
      <c r="DT64" s="670"/>
      <c r="DU64" s="670"/>
      <c r="DV64" s="670"/>
      <c r="DW64" s="670"/>
      <c r="DX64" s="670"/>
      <c r="DY64" s="670"/>
      <c r="DZ64" s="670"/>
      <c r="EA64" s="670"/>
      <c r="EB64" s="670"/>
      <c r="EC64" s="670"/>
      <c r="ED64" s="670"/>
      <c r="EE64" s="671"/>
      <c r="EF64" s="669"/>
      <c r="EG64" s="670"/>
      <c r="EH64" s="670"/>
      <c r="EI64" s="670"/>
      <c r="EJ64" s="670"/>
      <c r="EK64" s="670"/>
      <c r="EL64" s="670"/>
      <c r="EM64" s="670"/>
      <c r="EN64" s="670"/>
      <c r="EO64" s="670"/>
      <c r="EP64" s="670"/>
      <c r="EQ64" s="670"/>
      <c r="ER64" s="671"/>
      <c r="ES64" s="680" t="s">
        <v>115</v>
      </c>
      <c r="ET64" s="681"/>
      <c r="EU64" s="681"/>
      <c r="EV64" s="681"/>
      <c r="EW64" s="681"/>
      <c r="EX64" s="681"/>
      <c r="EY64" s="681"/>
      <c r="EZ64" s="681"/>
      <c r="FA64" s="681"/>
      <c r="FB64" s="681"/>
      <c r="FC64" s="681"/>
      <c r="FD64" s="681"/>
      <c r="FE64" s="682"/>
      <c r="FG64" s="219"/>
    </row>
    <row r="65" spans="1:163" ht="11.1" customHeight="1" x14ac:dyDescent="0.2">
      <c r="A65" s="613" t="s">
        <v>9</v>
      </c>
      <c r="B65" s="614"/>
      <c r="C65" s="614"/>
      <c r="D65" s="614"/>
      <c r="E65" s="614"/>
      <c r="F65" s="614"/>
      <c r="G65" s="614"/>
      <c r="H65" s="614"/>
      <c r="I65" s="614"/>
      <c r="J65" s="614"/>
      <c r="K65" s="614"/>
      <c r="L65" s="614"/>
      <c r="M65" s="614"/>
      <c r="N65" s="614"/>
      <c r="O65" s="614"/>
      <c r="P65" s="614"/>
      <c r="Q65" s="614"/>
      <c r="R65" s="614"/>
      <c r="S65" s="614"/>
      <c r="T65" s="614"/>
      <c r="U65" s="614"/>
      <c r="V65" s="614"/>
      <c r="W65" s="614"/>
      <c r="X65" s="614"/>
      <c r="Y65" s="614"/>
      <c r="Z65" s="614"/>
      <c r="AA65" s="614"/>
      <c r="AB65" s="614"/>
      <c r="AC65" s="614"/>
      <c r="AD65" s="614"/>
      <c r="AE65" s="614"/>
      <c r="AF65" s="614"/>
      <c r="AG65" s="614"/>
      <c r="AH65" s="614"/>
      <c r="AI65" s="614"/>
      <c r="AJ65" s="614"/>
      <c r="AK65" s="614"/>
      <c r="AL65" s="614"/>
      <c r="AM65" s="614"/>
      <c r="AN65" s="614"/>
      <c r="AO65" s="614"/>
      <c r="AP65" s="614"/>
      <c r="AQ65" s="614"/>
      <c r="AR65" s="614"/>
      <c r="AS65" s="614"/>
      <c r="AT65" s="614"/>
      <c r="AU65" s="614"/>
      <c r="AV65" s="614"/>
      <c r="AW65" s="614"/>
      <c r="AX65" s="614"/>
      <c r="AY65" s="614"/>
      <c r="AZ65" s="614"/>
      <c r="BA65" s="614"/>
      <c r="BB65" s="614"/>
      <c r="BC65" s="614"/>
      <c r="BD65" s="614"/>
      <c r="BE65" s="614"/>
      <c r="BF65" s="614"/>
      <c r="BG65" s="614"/>
      <c r="BH65" s="614"/>
      <c r="BI65" s="614"/>
      <c r="BJ65" s="614"/>
      <c r="BK65" s="614"/>
      <c r="BL65" s="614"/>
      <c r="BM65" s="614"/>
      <c r="BN65" s="614"/>
      <c r="BO65" s="614"/>
      <c r="BP65" s="614"/>
      <c r="BQ65" s="614"/>
      <c r="BR65" s="614"/>
      <c r="BS65" s="614"/>
      <c r="BT65" s="614"/>
      <c r="BU65" s="614"/>
      <c r="BV65" s="614"/>
      <c r="BW65" s="614"/>
      <c r="BX65" s="615" t="s">
        <v>190</v>
      </c>
      <c r="BY65" s="616"/>
      <c r="BZ65" s="616"/>
      <c r="CA65" s="616"/>
      <c r="CB65" s="616"/>
      <c r="CC65" s="616"/>
      <c r="CD65" s="616"/>
      <c r="CE65" s="617"/>
      <c r="CF65" s="618" t="s">
        <v>191</v>
      </c>
      <c r="CG65" s="616"/>
      <c r="CH65" s="616"/>
      <c r="CI65" s="616"/>
      <c r="CJ65" s="616"/>
      <c r="CK65" s="616"/>
      <c r="CL65" s="616"/>
      <c r="CM65" s="616"/>
      <c r="CN65" s="616"/>
      <c r="CO65" s="616"/>
      <c r="CP65" s="616"/>
      <c r="CQ65" s="616"/>
      <c r="CR65" s="617"/>
      <c r="CS65" s="669"/>
      <c r="CT65" s="670"/>
      <c r="CU65" s="670"/>
      <c r="CV65" s="670"/>
      <c r="CW65" s="670"/>
      <c r="CX65" s="670"/>
      <c r="CY65" s="670"/>
      <c r="CZ65" s="670"/>
      <c r="DA65" s="670"/>
      <c r="DB65" s="670"/>
      <c r="DC65" s="670"/>
      <c r="DD65" s="670"/>
      <c r="DE65" s="671"/>
      <c r="DF65" s="669">
        <f>DF66+DF67</f>
        <v>122041.74</v>
      </c>
      <c r="DG65" s="670"/>
      <c r="DH65" s="670"/>
      <c r="DI65" s="670"/>
      <c r="DJ65" s="670"/>
      <c r="DK65" s="670"/>
      <c r="DL65" s="670"/>
      <c r="DM65" s="670"/>
      <c r="DN65" s="670"/>
      <c r="DO65" s="670"/>
      <c r="DP65" s="670"/>
      <c r="DQ65" s="670"/>
      <c r="DR65" s="671"/>
      <c r="DS65" s="669"/>
      <c r="DT65" s="670"/>
      <c r="DU65" s="670"/>
      <c r="DV65" s="670"/>
      <c r="DW65" s="670"/>
      <c r="DX65" s="670"/>
      <c r="DY65" s="670"/>
      <c r="DZ65" s="670"/>
      <c r="EA65" s="670"/>
      <c r="EB65" s="670"/>
      <c r="EC65" s="670"/>
      <c r="ED65" s="670"/>
      <c r="EE65" s="671"/>
      <c r="EF65" s="669"/>
      <c r="EG65" s="670"/>
      <c r="EH65" s="670"/>
      <c r="EI65" s="670"/>
      <c r="EJ65" s="670"/>
      <c r="EK65" s="670"/>
      <c r="EL65" s="670"/>
      <c r="EM65" s="670"/>
      <c r="EN65" s="670"/>
      <c r="EO65" s="670"/>
      <c r="EP65" s="670"/>
      <c r="EQ65" s="670"/>
      <c r="ER65" s="671"/>
      <c r="ES65" s="680" t="s">
        <v>115</v>
      </c>
      <c r="ET65" s="681"/>
      <c r="EU65" s="681"/>
      <c r="EV65" s="681"/>
      <c r="EW65" s="681"/>
      <c r="EX65" s="681"/>
      <c r="EY65" s="681"/>
      <c r="EZ65" s="681"/>
      <c r="FA65" s="681"/>
      <c r="FB65" s="681"/>
      <c r="FC65" s="681"/>
      <c r="FD65" s="681"/>
      <c r="FE65" s="682"/>
      <c r="FG65" s="219"/>
    </row>
    <row r="66" spans="1:163" ht="21.75" customHeight="1" x14ac:dyDescent="0.2">
      <c r="A66" s="613" t="s">
        <v>192</v>
      </c>
      <c r="B66" s="614"/>
      <c r="C66" s="614"/>
      <c r="D66" s="614"/>
      <c r="E66" s="614"/>
      <c r="F66" s="614"/>
      <c r="G66" s="614"/>
      <c r="H66" s="614"/>
      <c r="I66" s="614"/>
      <c r="J66" s="614"/>
      <c r="K66" s="614"/>
      <c r="L66" s="614"/>
      <c r="M66" s="614"/>
      <c r="N66" s="614"/>
      <c r="O66" s="614"/>
      <c r="P66" s="614"/>
      <c r="Q66" s="614"/>
      <c r="R66" s="614"/>
      <c r="S66" s="614"/>
      <c r="T66" s="614"/>
      <c r="U66" s="614"/>
      <c r="V66" s="614"/>
      <c r="W66" s="614"/>
      <c r="X66" s="614"/>
      <c r="Y66" s="614"/>
      <c r="Z66" s="614"/>
      <c r="AA66" s="614"/>
      <c r="AB66" s="614"/>
      <c r="AC66" s="614"/>
      <c r="AD66" s="614"/>
      <c r="AE66" s="614"/>
      <c r="AF66" s="614"/>
      <c r="AG66" s="614"/>
      <c r="AH66" s="614"/>
      <c r="AI66" s="614"/>
      <c r="AJ66" s="614"/>
      <c r="AK66" s="614"/>
      <c r="AL66" s="614"/>
      <c r="AM66" s="614"/>
      <c r="AN66" s="614"/>
      <c r="AO66" s="614"/>
      <c r="AP66" s="614"/>
      <c r="AQ66" s="614"/>
      <c r="AR66" s="614"/>
      <c r="AS66" s="614"/>
      <c r="AT66" s="614"/>
      <c r="AU66" s="614"/>
      <c r="AV66" s="614"/>
      <c r="AW66" s="614"/>
      <c r="AX66" s="614"/>
      <c r="AY66" s="614"/>
      <c r="AZ66" s="614"/>
      <c r="BA66" s="614"/>
      <c r="BB66" s="614"/>
      <c r="BC66" s="614"/>
      <c r="BD66" s="614"/>
      <c r="BE66" s="614"/>
      <c r="BF66" s="614"/>
      <c r="BG66" s="614"/>
      <c r="BH66" s="614"/>
      <c r="BI66" s="614"/>
      <c r="BJ66" s="614"/>
      <c r="BK66" s="614"/>
      <c r="BL66" s="614"/>
      <c r="BM66" s="614"/>
      <c r="BN66" s="614"/>
      <c r="BO66" s="614"/>
      <c r="BP66" s="614"/>
      <c r="BQ66" s="614"/>
      <c r="BR66" s="614"/>
      <c r="BS66" s="614"/>
      <c r="BT66" s="614"/>
      <c r="BU66" s="614"/>
      <c r="BV66" s="614"/>
      <c r="BW66" s="614"/>
      <c r="BX66" s="615" t="s">
        <v>193</v>
      </c>
      <c r="BY66" s="616"/>
      <c r="BZ66" s="616"/>
      <c r="CA66" s="616"/>
      <c r="CB66" s="616"/>
      <c r="CC66" s="616"/>
      <c r="CD66" s="616"/>
      <c r="CE66" s="617"/>
      <c r="CF66" s="618" t="s">
        <v>194</v>
      </c>
      <c r="CG66" s="616"/>
      <c r="CH66" s="616"/>
      <c r="CI66" s="616"/>
      <c r="CJ66" s="616"/>
      <c r="CK66" s="616"/>
      <c r="CL66" s="616"/>
      <c r="CM66" s="616"/>
      <c r="CN66" s="616"/>
      <c r="CO66" s="616"/>
      <c r="CP66" s="616"/>
      <c r="CQ66" s="616"/>
      <c r="CR66" s="617"/>
      <c r="CS66" s="669"/>
      <c r="CT66" s="670"/>
      <c r="CU66" s="670"/>
      <c r="CV66" s="670"/>
      <c r="CW66" s="670"/>
      <c r="CX66" s="670"/>
      <c r="CY66" s="670"/>
      <c r="CZ66" s="670"/>
      <c r="DA66" s="670"/>
      <c r="DB66" s="670"/>
      <c r="DC66" s="670"/>
      <c r="DD66" s="670"/>
      <c r="DE66" s="671"/>
      <c r="DF66" s="669"/>
      <c r="DG66" s="670"/>
      <c r="DH66" s="670"/>
      <c r="DI66" s="670"/>
      <c r="DJ66" s="670"/>
      <c r="DK66" s="670"/>
      <c r="DL66" s="670"/>
      <c r="DM66" s="670"/>
      <c r="DN66" s="670"/>
      <c r="DO66" s="670"/>
      <c r="DP66" s="670"/>
      <c r="DQ66" s="670"/>
      <c r="DR66" s="671"/>
      <c r="DS66" s="669"/>
      <c r="DT66" s="670"/>
      <c r="DU66" s="670"/>
      <c r="DV66" s="670"/>
      <c r="DW66" s="670"/>
      <c r="DX66" s="670"/>
      <c r="DY66" s="670"/>
      <c r="DZ66" s="670"/>
      <c r="EA66" s="670"/>
      <c r="EB66" s="670"/>
      <c r="EC66" s="670"/>
      <c r="ED66" s="670"/>
      <c r="EE66" s="671"/>
      <c r="EF66" s="669"/>
      <c r="EG66" s="670"/>
      <c r="EH66" s="670"/>
      <c r="EI66" s="670"/>
      <c r="EJ66" s="670"/>
      <c r="EK66" s="670"/>
      <c r="EL66" s="670"/>
      <c r="EM66" s="670"/>
      <c r="EN66" s="670"/>
      <c r="EO66" s="670"/>
      <c r="EP66" s="670"/>
      <c r="EQ66" s="670"/>
      <c r="ER66" s="671"/>
      <c r="ES66" s="680" t="s">
        <v>115</v>
      </c>
      <c r="ET66" s="681"/>
      <c r="EU66" s="681"/>
      <c r="EV66" s="681"/>
      <c r="EW66" s="681"/>
      <c r="EX66" s="681"/>
      <c r="EY66" s="681"/>
      <c r="EZ66" s="681"/>
      <c r="FA66" s="681"/>
      <c r="FB66" s="681"/>
      <c r="FC66" s="681"/>
      <c r="FD66" s="681"/>
      <c r="FE66" s="682"/>
    </row>
    <row r="67" spans="1:163" ht="33.75" customHeight="1" x14ac:dyDescent="0.2">
      <c r="A67" s="613" t="s">
        <v>195</v>
      </c>
      <c r="B67" s="614"/>
      <c r="C67" s="614"/>
      <c r="D67" s="614"/>
      <c r="E67" s="614"/>
      <c r="F67" s="614"/>
      <c r="G67" s="614"/>
      <c r="H67" s="614"/>
      <c r="I67" s="614"/>
      <c r="J67" s="614"/>
      <c r="K67" s="614"/>
      <c r="L67" s="614"/>
      <c r="M67" s="614"/>
      <c r="N67" s="614"/>
      <c r="O67" s="614"/>
      <c r="P67" s="614"/>
      <c r="Q67" s="614"/>
      <c r="R67" s="614"/>
      <c r="S67" s="614"/>
      <c r="T67" s="614"/>
      <c r="U67" s="614"/>
      <c r="V67" s="614"/>
      <c r="W67" s="614"/>
      <c r="X67" s="614"/>
      <c r="Y67" s="614"/>
      <c r="Z67" s="614"/>
      <c r="AA67" s="614"/>
      <c r="AB67" s="614"/>
      <c r="AC67" s="614"/>
      <c r="AD67" s="614"/>
      <c r="AE67" s="614"/>
      <c r="AF67" s="614"/>
      <c r="AG67" s="614"/>
      <c r="AH67" s="614"/>
      <c r="AI67" s="614"/>
      <c r="AJ67" s="614"/>
      <c r="AK67" s="614"/>
      <c r="AL67" s="614"/>
      <c r="AM67" s="614"/>
      <c r="AN67" s="614"/>
      <c r="AO67" s="614"/>
      <c r="AP67" s="614"/>
      <c r="AQ67" s="614"/>
      <c r="AR67" s="614"/>
      <c r="AS67" s="614"/>
      <c r="AT67" s="614"/>
      <c r="AU67" s="614"/>
      <c r="AV67" s="614"/>
      <c r="AW67" s="614"/>
      <c r="AX67" s="614"/>
      <c r="AY67" s="614"/>
      <c r="AZ67" s="614"/>
      <c r="BA67" s="614"/>
      <c r="BB67" s="614"/>
      <c r="BC67" s="614"/>
      <c r="BD67" s="614"/>
      <c r="BE67" s="614"/>
      <c r="BF67" s="614"/>
      <c r="BG67" s="614"/>
      <c r="BH67" s="614"/>
      <c r="BI67" s="614"/>
      <c r="BJ67" s="614"/>
      <c r="BK67" s="614"/>
      <c r="BL67" s="614"/>
      <c r="BM67" s="614"/>
      <c r="BN67" s="614"/>
      <c r="BO67" s="614"/>
      <c r="BP67" s="614"/>
      <c r="BQ67" s="614"/>
      <c r="BR67" s="614"/>
      <c r="BS67" s="614"/>
      <c r="BT67" s="614"/>
      <c r="BU67" s="614"/>
      <c r="BV67" s="614"/>
      <c r="BW67" s="614"/>
      <c r="BX67" s="615" t="s">
        <v>196</v>
      </c>
      <c r="BY67" s="616"/>
      <c r="BZ67" s="616"/>
      <c r="CA67" s="616"/>
      <c r="CB67" s="616"/>
      <c r="CC67" s="616"/>
      <c r="CD67" s="616"/>
      <c r="CE67" s="617"/>
      <c r="CF67" s="618" t="s">
        <v>197</v>
      </c>
      <c r="CG67" s="616"/>
      <c r="CH67" s="616"/>
      <c r="CI67" s="616"/>
      <c r="CJ67" s="616"/>
      <c r="CK67" s="616"/>
      <c r="CL67" s="616"/>
      <c r="CM67" s="616"/>
      <c r="CN67" s="616"/>
      <c r="CO67" s="616"/>
      <c r="CP67" s="616"/>
      <c r="CQ67" s="616"/>
      <c r="CR67" s="617"/>
      <c r="CS67" s="699" t="s">
        <v>702</v>
      </c>
      <c r="CT67" s="700"/>
      <c r="CU67" s="700"/>
      <c r="CV67" s="700"/>
      <c r="CW67" s="700"/>
      <c r="CX67" s="700"/>
      <c r="CY67" s="700"/>
      <c r="CZ67" s="700"/>
      <c r="DA67" s="700"/>
      <c r="DB67" s="700"/>
      <c r="DC67" s="700"/>
      <c r="DD67" s="700"/>
      <c r="DE67" s="701"/>
      <c r="DF67" s="669">
        <v>122041.74</v>
      </c>
      <c r="DG67" s="670"/>
      <c r="DH67" s="670"/>
      <c r="DI67" s="670"/>
      <c r="DJ67" s="670"/>
      <c r="DK67" s="670"/>
      <c r="DL67" s="670"/>
      <c r="DM67" s="670"/>
      <c r="DN67" s="670"/>
      <c r="DO67" s="670"/>
      <c r="DP67" s="670"/>
      <c r="DQ67" s="670"/>
      <c r="DR67" s="671"/>
      <c r="DS67" s="669"/>
      <c r="DT67" s="670"/>
      <c r="DU67" s="670"/>
      <c r="DV67" s="670"/>
      <c r="DW67" s="670"/>
      <c r="DX67" s="670"/>
      <c r="DY67" s="670"/>
      <c r="DZ67" s="670"/>
      <c r="EA67" s="670"/>
      <c r="EB67" s="670"/>
      <c r="EC67" s="670"/>
      <c r="ED67" s="670"/>
      <c r="EE67" s="671"/>
      <c r="EF67" s="669"/>
      <c r="EG67" s="670"/>
      <c r="EH67" s="670"/>
      <c r="EI67" s="670"/>
      <c r="EJ67" s="670"/>
      <c r="EK67" s="670"/>
      <c r="EL67" s="670"/>
      <c r="EM67" s="670"/>
      <c r="EN67" s="670"/>
      <c r="EO67" s="670"/>
      <c r="EP67" s="670"/>
      <c r="EQ67" s="670"/>
      <c r="ER67" s="671"/>
      <c r="ES67" s="680" t="s">
        <v>115</v>
      </c>
      <c r="ET67" s="681"/>
      <c r="EU67" s="681"/>
      <c r="EV67" s="681"/>
      <c r="EW67" s="681"/>
      <c r="EX67" s="681"/>
      <c r="EY67" s="681"/>
      <c r="EZ67" s="681"/>
      <c r="FA67" s="681"/>
      <c r="FB67" s="681"/>
      <c r="FC67" s="681"/>
      <c r="FD67" s="681"/>
      <c r="FE67" s="682"/>
    </row>
    <row r="68" spans="1:163" ht="21.75" customHeight="1" x14ac:dyDescent="0.2">
      <c r="A68" s="613" t="s">
        <v>198</v>
      </c>
      <c r="B68" s="614"/>
      <c r="C68" s="614"/>
      <c r="D68" s="614"/>
      <c r="E68" s="614"/>
      <c r="F68" s="614"/>
      <c r="G68" s="614"/>
      <c r="H68" s="614"/>
      <c r="I68" s="614"/>
      <c r="J68" s="614"/>
      <c r="K68" s="614"/>
      <c r="L68" s="614"/>
      <c r="M68" s="614"/>
      <c r="N68" s="614"/>
      <c r="O68" s="614"/>
      <c r="P68" s="614"/>
      <c r="Q68" s="614"/>
      <c r="R68" s="614"/>
      <c r="S68" s="614"/>
      <c r="T68" s="614"/>
      <c r="U68" s="614"/>
      <c r="V68" s="614"/>
      <c r="W68" s="614"/>
      <c r="X68" s="614"/>
      <c r="Y68" s="614"/>
      <c r="Z68" s="614"/>
      <c r="AA68" s="614"/>
      <c r="AB68" s="614"/>
      <c r="AC68" s="614"/>
      <c r="AD68" s="614"/>
      <c r="AE68" s="614"/>
      <c r="AF68" s="614"/>
      <c r="AG68" s="614"/>
      <c r="AH68" s="614"/>
      <c r="AI68" s="614"/>
      <c r="AJ68" s="614"/>
      <c r="AK68" s="614"/>
      <c r="AL68" s="614"/>
      <c r="AM68" s="614"/>
      <c r="AN68" s="614"/>
      <c r="AO68" s="614"/>
      <c r="AP68" s="614"/>
      <c r="AQ68" s="614"/>
      <c r="AR68" s="614"/>
      <c r="AS68" s="614"/>
      <c r="AT68" s="614"/>
      <c r="AU68" s="614"/>
      <c r="AV68" s="614"/>
      <c r="AW68" s="614"/>
      <c r="AX68" s="614"/>
      <c r="AY68" s="614"/>
      <c r="AZ68" s="614"/>
      <c r="BA68" s="614"/>
      <c r="BB68" s="614"/>
      <c r="BC68" s="614"/>
      <c r="BD68" s="614"/>
      <c r="BE68" s="614"/>
      <c r="BF68" s="614"/>
      <c r="BG68" s="614"/>
      <c r="BH68" s="614"/>
      <c r="BI68" s="614"/>
      <c r="BJ68" s="614"/>
      <c r="BK68" s="614"/>
      <c r="BL68" s="614"/>
      <c r="BM68" s="614"/>
      <c r="BN68" s="614"/>
      <c r="BO68" s="614"/>
      <c r="BP68" s="614"/>
      <c r="BQ68" s="614"/>
      <c r="BR68" s="614"/>
      <c r="BS68" s="614"/>
      <c r="BT68" s="614"/>
      <c r="BU68" s="614"/>
      <c r="BV68" s="614"/>
      <c r="BW68" s="614"/>
      <c r="BX68" s="615" t="s">
        <v>199</v>
      </c>
      <c r="BY68" s="616"/>
      <c r="BZ68" s="616"/>
      <c r="CA68" s="616"/>
      <c r="CB68" s="616"/>
      <c r="CC68" s="616"/>
      <c r="CD68" s="616"/>
      <c r="CE68" s="617"/>
      <c r="CF68" s="618" t="s">
        <v>200</v>
      </c>
      <c r="CG68" s="616"/>
      <c r="CH68" s="616"/>
      <c r="CI68" s="616"/>
      <c r="CJ68" s="616"/>
      <c r="CK68" s="616"/>
      <c r="CL68" s="616"/>
      <c r="CM68" s="616"/>
      <c r="CN68" s="616"/>
      <c r="CO68" s="616"/>
      <c r="CP68" s="616"/>
      <c r="CQ68" s="616"/>
      <c r="CR68" s="617"/>
      <c r="CS68" s="669"/>
      <c r="CT68" s="670"/>
      <c r="CU68" s="670"/>
      <c r="CV68" s="670"/>
      <c r="CW68" s="670"/>
      <c r="CX68" s="670"/>
      <c r="CY68" s="670"/>
      <c r="CZ68" s="670"/>
      <c r="DA68" s="670"/>
      <c r="DB68" s="670"/>
      <c r="DC68" s="670"/>
      <c r="DD68" s="670"/>
      <c r="DE68" s="671"/>
      <c r="DF68" s="669"/>
      <c r="DG68" s="670"/>
      <c r="DH68" s="670"/>
      <c r="DI68" s="670"/>
      <c r="DJ68" s="670"/>
      <c r="DK68" s="670"/>
      <c r="DL68" s="670"/>
      <c r="DM68" s="670"/>
      <c r="DN68" s="670"/>
      <c r="DO68" s="670"/>
      <c r="DP68" s="670"/>
      <c r="DQ68" s="670"/>
      <c r="DR68" s="671"/>
      <c r="DS68" s="669"/>
      <c r="DT68" s="670"/>
      <c r="DU68" s="670"/>
      <c r="DV68" s="670"/>
      <c r="DW68" s="670"/>
      <c r="DX68" s="670"/>
      <c r="DY68" s="670"/>
      <c r="DZ68" s="670"/>
      <c r="EA68" s="670"/>
      <c r="EB68" s="670"/>
      <c r="EC68" s="670"/>
      <c r="ED68" s="670"/>
      <c r="EE68" s="671"/>
      <c r="EF68" s="669"/>
      <c r="EG68" s="670"/>
      <c r="EH68" s="670"/>
      <c r="EI68" s="670"/>
      <c r="EJ68" s="670"/>
      <c r="EK68" s="670"/>
      <c r="EL68" s="670"/>
      <c r="EM68" s="670"/>
      <c r="EN68" s="670"/>
      <c r="EO68" s="670"/>
      <c r="EP68" s="670"/>
      <c r="EQ68" s="670"/>
      <c r="ER68" s="671"/>
      <c r="ES68" s="680" t="s">
        <v>115</v>
      </c>
      <c r="ET68" s="681"/>
      <c r="EU68" s="681"/>
      <c r="EV68" s="681"/>
      <c r="EW68" s="681"/>
      <c r="EX68" s="681"/>
      <c r="EY68" s="681"/>
      <c r="EZ68" s="681"/>
      <c r="FA68" s="681"/>
      <c r="FB68" s="681"/>
      <c r="FC68" s="681"/>
      <c r="FD68" s="681"/>
      <c r="FE68" s="682"/>
    </row>
    <row r="69" spans="1:163" ht="33.75" customHeight="1" x14ac:dyDescent="0.2">
      <c r="A69" s="613" t="s">
        <v>201</v>
      </c>
      <c r="B69" s="614"/>
      <c r="C69" s="614"/>
      <c r="D69" s="614"/>
      <c r="E69" s="614"/>
      <c r="F69" s="614"/>
      <c r="G69" s="614"/>
      <c r="H69" s="614"/>
      <c r="I69" s="614"/>
      <c r="J69" s="614"/>
      <c r="K69" s="614"/>
      <c r="L69" s="614"/>
      <c r="M69" s="614"/>
      <c r="N69" s="614"/>
      <c r="O69" s="614"/>
      <c r="P69" s="614"/>
      <c r="Q69" s="614"/>
      <c r="R69" s="614"/>
      <c r="S69" s="614"/>
      <c r="T69" s="614"/>
      <c r="U69" s="614"/>
      <c r="V69" s="614"/>
      <c r="W69" s="614"/>
      <c r="X69" s="614"/>
      <c r="Y69" s="614"/>
      <c r="Z69" s="614"/>
      <c r="AA69" s="614"/>
      <c r="AB69" s="614"/>
      <c r="AC69" s="614"/>
      <c r="AD69" s="614"/>
      <c r="AE69" s="614"/>
      <c r="AF69" s="614"/>
      <c r="AG69" s="614"/>
      <c r="AH69" s="614"/>
      <c r="AI69" s="614"/>
      <c r="AJ69" s="614"/>
      <c r="AK69" s="614"/>
      <c r="AL69" s="614"/>
      <c r="AM69" s="614"/>
      <c r="AN69" s="614"/>
      <c r="AO69" s="614"/>
      <c r="AP69" s="614"/>
      <c r="AQ69" s="614"/>
      <c r="AR69" s="614"/>
      <c r="AS69" s="614"/>
      <c r="AT69" s="614"/>
      <c r="AU69" s="614"/>
      <c r="AV69" s="614"/>
      <c r="AW69" s="614"/>
      <c r="AX69" s="614"/>
      <c r="AY69" s="614"/>
      <c r="AZ69" s="614"/>
      <c r="BA69" s="614"/>
      <c r="BB69" s="614"/>
      <c r="BC69" s="614"/>
      <c r="BD69" s="614"/>
      <c r="BE69" s="614"/>
      <c r="BF69" s="614"/>
      <c r="BG69" s="614"/>
      <c r="BH69" s="614"/>
      <c r="BI69" s="614"/>
      <c r="BJ69" s="614"/>
      <c r="BK69" s="614"/>
      <c r="BL69" s="614"/>
      <c r="BM69" s="614"/>
      <c r="BN69" s="614"/>
      <c r="BO69" s="614"/>
      <c r="BP69" s="614"/>
      <c r="BQ69" s="614"/>
      <c r="BR69" s="614"/>
      <c r="BS69" s="614"/>
      <c r="BT69" s="614"/>
      <c r="BU69" s="614"/>
      <c r="BV69" s="614"/>
      <c r="BW69" s="614"/>
      <c r="BX69" s="615" t="s">
        <v>202</v>
      </c>
      <c r="BY69" s="616"/>
      <c r="BZ69" s="616"/>
      <c r="CA69" s="616"/>
      <c r="CB69" s="616"/>
      <c r="CC69" s="616"/>
      <c r="CD69" s="616"/>
      <c r="CE69" s="617"/>
      <c r="CF69" s="618" t="s">
        <v>203</v>
      </c>
      <c r="CG69" s="616"/>
      <c r="CH69" s="616"/>
      <c r="CI69" s="616"/>
      <c r="CJ69" s="616"/>
      <c r="CK69" s="616"/>
      <c r="CL69" s="616"/>
      <c r="CM69" s="616"/>
      <c r="CN69" s="616"/>
      <c r="CO69" s="616"/>
      <c r="CP69" s="616"/>
      <c r="CQ69" s="616"/>
      <c r="CR69" s="617"/>
      <c r="CS69" s="669"/>
      <c r="CT69" s="670"/>
      <c r="CU69" s="670"/>
      <c r="CV69" s="670"/>
      <c r="CW69" s="670"/>
      <c r="CX69" s="670"/>
      <c r="CY69" s="670"/>
      <c r="CZ69" s="670"/>
      <c r="DA69" s="670"/>
      <c r="DB69" s="670"/>
      <c r="DC69" s="670"/>
      <c r="DD69" s="670"/>
      <c r="DE69" s="671"/>
      <c r="DF69" s="669"/>
      <c r="DG69" s="670"/>
      <c r="DH69" s="670"/>
      <c r="DI69" s="670"/>
      <c r="DJ69" s="670"/>
      <c r="DK69" s="670"/>
      <c r="DL69" s="670"/>
      <c r="DM69" s="670"/>
      <c r="DN69" s="670"/>
      <c r="DO69" s="670"/>
      <c r="DP69" s="670"/>
      <c r="DQ69" s="670"/>
      <c r="DR69" s="671"/>
      <c r="DS69" s="669"/>
      <c r="DT69" s="670"/>
      <c r="DU69" s="670"/>
      <c r="DV69" s="670"/>
      <c r="DW69" s="670"/>
      <c r="DX69" s="670"/>
      <c r="DY69" s="670"/>
      <c r="DZ69" s="670"/>
      <c r="EA69" s="670"/>
      <c r="EB69" s="670"/>
      <c r="EC69" s="670"/>
      <c r="ED69" s="670"/>
      <c r="EE69" s="671"/>
      <c r="EF69" s="669"/>
      <c r="EG69" s="670"/>
      <c r="EH69" s="670"/>
      <c r="EI69" s="670"/>
      <c r="EJ69" s="670"/>
      <c r="EK69" s="670"/>
      <c r="EL69" s="670"/>
      <c r="EM69" s="670"/>
      <c r="EN69" s="670"/>
      <c r="EO69" s="670"/>
      <c r="EP69" s="670"/>
      <c r="EQ69" s="670"/>
      <c r="ER69" s="671"/>
      <c r="ES69" s="680" t="s">
        <v>115</v>
      </c>
      <c r="ET69" s="681"/>
      <c r="EU69" s="681"/>
      <c r="EV69" s="681"/>
      <c r="EW69" s="681"/>
      <c r="EX69" s="681"/>
      <c r="EY69" s="681"/>
      <c r="EZ69" s="681"/>
      <c r="FA69" s="681"/>
      <c r="FB69" s="681"/>
      <c r="FC69" s="681"/>
      <c r="FD69" s="681"/>
      <c r="FE69" s="682"/>
    </row>
    <row r="70" spans="1:163" ht="11.1" customHeight="1" x14ac:dyDescent="0.2">
      <c r="A70" s="613" t="s">
        <v>204</v>
      </c>
      <c r="B70" s="614"/>
      <c r="C70" s="614"/>
      <c r="D70" s="614"/>
      <c r="E70" s="614"/>
      <c r="F70" s="614"/>
      <c r="G70" s="614"/>
      <c r="H70" s="614"/>
      <c r="I70" s="614"/>
      <c r="J70" s="614"/>
      <c r="K70" s="614"/>
      <c r="L70" s="614"/>
      <c r="M70" s="614"/>
      <c r="N70" s="614"/>
      <c r="O70" s="614"/>
      <c r="P70" s="614"/>
      <c r="Q70" s="614"/>
      <c r="R70" s="614"/>
      <c r="S70" s="614"/>
      <c r="T70" s="614"/>
      <c r="U70" s="614"/>
      <c r="V70" s="614"/>
      <c r="W70" s="614"/>
      <c r="X70" s="614"/>
      <c r="Y70" s="614"/>
      <c r="Z70" s="614"/>
      <c r="AA70" s="614"/>
      <c r="AB70" s="614"/>
      <c r="AC70" s="614"/>
      <c r="AD70" s="614"/>
      <c r="AE70" s="614"/>
      <c r="AF70" s="614"/>
      <c r="AG70" s="614"/>
      <c r="AH70" s="614"/>
      <c r="AI70" s="614"/>
      <c r="AJ70" s="614"/>
      <c r="AK70" s="614"/>
      <c r="AL70" s="614"/>
      <c r="AM70" s="614"/>
      <c r="AN70" s="614"/>
      <c r="AO70" s="614"/>
      <c r="AP70" s="614"/>
      <c r="AQ70" s="614"/>
      <c r="AR70" s="614"/>
      <c r="AS70" s="614"/>
      <c r="AT70" s="614"/>
      <c r="AU70" s="614"/>
      <c r="AV70" s="614"/>
      <c r="AW70" s="614"/>
      <c r="AX70" s="614"/>
      <c r="AY70" s="614"/>
      <c r="AZ70" s="614"/>
      <c r="BA70" s="614"/>
      <c r="BB70" s="614"/>
      <c r="BC70" s="614"/>
      <c r="BD70" s="614"/>
      <c r="BE70" s="614"/>
      <c r="BF70" s="614"/>
      <c r="BG70" s="614"/>
      <c r="BH70" s="614"/>
      <c r="BI70" s="614"/>
      <c r="BJ70" s="614"/>
      <c r="BK70" s="614"/>
      <c r="BL70" s="614"/>
      <c r="BM70" s="614"/>
      <c r="BN70" s="614"/>
      <c r="BO70" s="614"/>
      <c r="BP70" s="614"/>
      <c r="BQ70" s="614"/>
      <c r="BR70" s="614"/>
      <c r="BS70" s="614"/>
      <c r="BT70" s="614"/>
      <c r="BU70" s="614"/>
      <c r="BV70" s="614"/>
      <c r="BW70" s="614"/>
      <c r="BX70" s="615" t="s">
        <v>205</v>
      </c>
      <c r="BY70" s="616"/>
      <c r="BZ70" s="616"/>
      <c r="CA70" s="616"/>
      <c r="CB70" s="616"/>
      <c r="CC70" s="616"/>
      <c r="CD70" s="616"/>
      <c r="CE70" s="617"/>
      <c r="CF70" s="618" t="s">
        <v>206</v>
      </c>
      <c r="CG70" s="616"/>
      <c r="CH70" s="616"/>
      <c r="CI70" s="616"/>
      <c r="CJ70" s="616"/>
      <c r="CK70" s="616"/>
      <c r="CL70" s="616"/>
      <c r="CM70" s="616"/>
      <c r="CN70" s="616"/>
      <c r="CO70" s="616"/>
      <c r="CP70" s="616"/>
      <c r="CQ70" s="616"/>
      <c r="CR70" s="617"/>
      <c r="CS70" s="669"/>
      <c r="CT70" s="670"/>
      <c r="CU70" s="670"/>
      <c r="CV70" s="670"/>
      <c r="CW70" s="670"/>
      <c r="CX70" s="670"/>
      <c r="CY70" s="670"/>
      <c r="CZ70" s="670"/>
      <c r="DA70" s="670"/>
      <c r="DB70" s="670"/>
      <c r="DC70" s="670"/>
      <c r="DD70" s="670"/>
      <c r="DE70" s="671"/>
      <c r="DF70" s="669"/>
      <c r="DG70" s="670"/>
      <c r="DH70" s="670"/>
      <c r="DI70" s="670"/>
      <c r="DJ70" s="670"/>
      <c r="DK70" s="670"/>
      <c r="DL70" s="670"/>
      <c r="DM70" s="670"/>
      <c r="DN70" s="670"/>
      <c r="DO70" s="670"/>
      <c r="DP70" s="670"/>
      <c r="DQ70" s="670"/>
      <c r="DR70" s="671"/>
      <c r="DS70" s="669"/>
      <c r="DT70" s="670"/>
      <c r="DU70" s="670"/>
      <c r="DV70" s="670"/>
      <c r="DW70" s="670"/>
      <c r="DX70" s="670"/>
      <c r="DY70" s="670"/>
      <c r="DZ70" s="670"/>
      <c r="EA70" s="670"/>
      <c r="EB70" s="670"/>
      <c r="EC70" s="670"/>
      <c r="ED70" s="670"/>
      <c r="EE70" s="671"/>
      <c r="EF70" s="669"/>
      <c r="EG70" s="670"/>
      <c r="EH70" s="670"/>
      <c r="EI70" s="670"/>
      <c r="EJ70" s="670"/>
      <c r="EK70" s="670"/>
      <c r="EL70" s="670"/>
      <c r="EM70" s="670"/>
      <c r="EN70" s="670"/>
      <c r="EO70" s="670"/>
      <c r="EP70" s="670"/>
      <c r="EQ70" s="670"/>
      <c r="ER70" s="671"/>
      <c r="ES70" s="680" t="s">
        <v>115</v>
      </c>
      <c r="ET70" s="681"/>
      <c r="EU70" s="681"/>
      <c r="EV70" s="681"/>
      <c r="EW70" s="681"/>
      <c r="EX70" s="681"/>
      <c r="EY70" s="681"/>
      <c r="EZ70" s="681"/>
      <c r="FA70" s="681"/>
      <c r="FB70" s="681"/>
      <c r="FC70" s="681"/>
      <c r="FD70" s="681"/>
      <c r="FE70" s="682"/>
    </row>
    <row r="71" spans="1:163" ht="11.1" customHeight="1" x14ac:dyDescent="0.2">
      <c r="A71" s="613" t="s">
        <v>207</v>
      </c>
      <c r="B71" s="614"/>
      <c r="C71" s="614"/>
      <c r="D71" s="614"/>
      <c r="E71" s="614"/>
      <c r="F71" s="614"/>
      <c r="G71" s="614"/>
      <c r="H71" s="614"/>
      <c r="I71" s="614"/>
      <c r="J71" s="614"/>
      <c r="K71" s="614"/>
      <c r="L71" s="614"/>
      <c r="M71" s="614"/>
      <c r="N71" s="614"/>
      <c r="O71" s="614"/>
      <c r="P71" s="614"/>
      <c r="Q71" s="614"/>
      <c r="R71" s="614"/>
      <c r="S71" s="614"/>
      <c r="T71" s="614"/>
      <c r="U71" s="614"/>
      <c r="V71" s="614"/>
      <c r="W71" s="614"/>
      <c r="X71" s="614"/>
      <c r="Y71" s="614"/>
      <c r="Z71" s="614"/>
      <c r="AA71" s="614"/>
      <c r="AB71" s="614"/>
      <c r="AC71" s="614"/>
      <c r="AD71" s="614"/>
      <c r="AE71" s="614"/>
      <c r="AF71" s="614"/>
      <c r="AG71" s="614"/>
      <c r="AH71" s="614"/>
      <c r="AI71" s="614"/>
      <c r="AJ71" s="614"/>
      <c r="AK71" s="614"/>
      <c r="AL71" s="614"/>
      <c r="AM71" s="614"/>
      <c r="AN71" s="614"/>
      <c r="AO71" s="614"/>
      <c r="AP71" s="614"/>
      <c r="AQ71" s="614"/>
      <c r="AR71" s="614"/>
      <c r="AS71" s="614"/>
      <c r="AT71" s="614"/>
      <c r="AU71" s="614"/>
      <c r="AV71" s="614"/>
      <c r="AW71" s="614"/>
      <c r="AX71" s="614"/>
      <c r="AY71" s="614"/>
      <c r="AZ71" s="614"/>
      <c r="BA71" s="614"/>
      <c r="BB71" s="614"/>
      <c r="BC71" s="614"/>
      <c r="BD71" s="614"/>
      <c r="BE71" s="614"/>
      <c r="BF71" s="614"/>
      <c r="BG71" s="614"/>
      <c r="BH71" s="614"/>
      <c r="BI71" s="614"/>
      <c r="BJ71" s="614"/>
      <c r="BK71" s="614"/>
      <c r="BL71" s="614"/>
      <c r="BM71" s="614"/>
      <c r="BN71" s="614"/>
      <c r="BO71" s="614"/>
      <c r="BP71" s="614"/>
      <c r="BQ71" s="614"/>
      <c r="BR71" s="614"/>
      <c r="BS71" s="614"/>
      <c r="BT71" s="614"/>
      <c r="BU71" s="614"/>
      <c r="BV71" s="614"/>
      <c r="BW71" s="614"/>
      <c r="BX71" s="615" t="s">
        <v>208</v>
      </c>
      <c r="BY71" s="616"/>
      <c r="BZ71" s="616"/>
      <c r="CA71" s="616"/>
      <c r="CB71" s="616"/>
      <c r="CC71" s="616"/>
      <c r="CD71" s="616"/>
      <c r="CE71" s="617"/>
      <c r="CF71" s="618" t="s">
        <v>209</v>
      </c>
      <c r="CG71" s="616"/>
      <c r="CH71" s="616"/>
      <c r="CI71" s="616"/>
      <c r="CJ71" s="616"/>
      <c r="CK71" s="616"/>
      <c r="CL71" s="616"/>
      <c r="CM71" s="616"/>
      <c r="CN71" s="616"/>
      <c r="CO71" s="616"/>
      <c r="CP71" s="616"/>
      <c r="CQ71" s="616"/>
      <c r="CR71" s="617"/>
      <c r="CS71" s="646"/>
      <c r="CT71" s="647"/>
      <c r="CU71" s="647"/>
      <c r="CV71" s="647"/>
      <c r="CW71" s="647"/>
      <c r="CX71" s="647"/>
      <c r="CY71" s="647"/>
      <c r="CZ71" s="647"/>
      <c r="DA71" s="647"/>
      <c r="DB71" s="647"/>
      <c r="DC71" s="647"/>
      <c r="DD71" s="647"/>
      <c r="DE71" s="648"/>
      <c r="DF71" s="623">
        <f>DF72+DF83+DF76</f>
        <v>325140</v>
      </c>
      <c r="DG71" s="624"/>
      <c r="DH71" s="624"/>
      <c r="DI71" s="624"/>
      <c r="DJ71" s="624"/>
      <c r="DK71" s="624"/>
      <c r="DL71" s="624"/>
      <c r="DM71" s="624"/>
      <c r="DN71" s="624"/>
      <c r="DO71" s="624"/>
      <c r="DP71" s="624"/>
      <c r="DQ71" s="624"/>
      <c r="DR71" s="625"/>
      <c r="DS71" s="623">
        <f>DS72+DS83+DS76</f>
        <v>415500</v>
      </c>
      <c r="DT71" s="624"/>
      <c r="DU71" s="624"/>
      <c r="DV71" s="624"/>
      <c r="DW71" s="624"/>
      <c r="DX71" s="624"/>
      <c r="DY71" s="624"/>
      <c r="DZ71" s="624"/>
      <c r="EA71" s="624"/>
      <c r="EB71" s="624"/>
      <c r="EC71" s="624"/>
      <c r="ED71" s="624"/>
      <c r="EE71" s="625"/>
      <c r="EF71" s="623">
        <f>EF72+EF83+EF76</f>
        <v>415500</v>
      </c>
      <c r="EG71" s="624"/>
      <c r="EH71" s="624"/>
      <c r="EI71" s="624"/>
      <c r="EJ71" s="624"/>
      <c r="EK71" s="624"/>
      <c r="EL71" s="624"/>
      <c r="EM71" s="624"/>
      <c r="EN71" s="624"/>
      <c r="EO71" s="624"/>
      <c r="EP71" s="624"/>
      <c r="EQ71" s="624"/>
      <c r="ER71" s="625"/>
      <c r="ES71" s="680" t="s">
        <v>115</v>
      </c>
      <c r="ET71" s="681"/>
      <c r="EU71" s="681"/>
      <c r="EV71" s="681"/>
      <c r="EW71" s="681"/>
      <c r="EX71" s="681"/>
      <c r="EY71" s="681"/>
      <c r="EZ71" s="681"/>
      <c r="FA71" s="681"/>
      <c r="FB71" s="681"/>
      <c r="FC71" s="681"/>
      <c r="FD71" s="681"/>
      <c r="FE71" s="682"/>
    </row>
    <row r="72" spans="1:163" ht="23.25" customHeight="1" x14ac:dyDescent="0.2">
      <c r="A72" s="613" t="s">
        <v>210</v>
      </c>
      <c r="B72" s="614"/>
      <c r="C72" s="614"/>
      <c r="D72" s="614"/>
      <c r="E72" s="614"/>
      <c r="F72" s="614"/>
      <c r="G72" s="614"/>
      <c r="H72" s="614"/>
      <c r="I72" s="614"/>
      <c r="J72" s="614"/>
      <c r="K72" s="614"/>
      <c r="L72" s="614"/>
      <c r="M72" s="614"/>
      <c r="N72" s="614"/>
      <c r="O72" s="614"/>
      <c r="P72" s="614"/>
      <c r="Q72" s="614"/>
      <c r="R72" s="614"/>
      <c r="S72" s="614"/>
      <c r="T72" s="614"/>
      <c r="U72" s="614"/>
      <c r="V72" s="614"/>
      <c r="W72" s="614"/>
      <c r="X72" s="614"/>
      <c r="Y72" s="614"/>
      <c r="Z72" s="614"/>
      <c r="AA72" s="614"/>
      <c r="AB72" s="614"/>
      <c r="AC72" s="614"/>
      <c r="AD72" s="614"/>
      <c r="AE72" s="614"/>
      <c r="AF72" s="614"/>
      <c r="AG72" s="614"/>
      <c r="AH72" s="614"/>
      <c r="AI72" s="614"/>
      <c r="AJ72" s="614"/>
      <c r="AK72" s="614"/>
      <c r="AL72" s="614"/>
      <c r="AM72" s="614"/>
      <c r="AN72" s="614"/>
      <c r="AO72" s="614"/>
      <c r="AP72" s="614"/>
      <c r="AQ72" s="614"/>
      <c r="AR72" s="614"/>
      <c r="AS72" s="614"/>
      <c r="AT72" s="614"/>
      <c r="AU72" s="614"/>
      <c r="AV72" s="614"/>
      <c r="AW72" s="614"/>
      <c r="AX72" s="614"/>
      <c r="AY72" s="614"/>
      <c r="AZ72" s="614"/>
      <c r="BA72" s="614"/>
      <c r="BB72" s="614"/>
      <c r="BC72" s="614"/>
      <c r="BD72" s="614"/>
      <c r="BE72" s="614"/>
      <c r="BF72" s="614"/>
      <c r="BG72" s="614"/>
      <c r="BH72" s="614"/>
      <c r="BI72" s="614"/>
      <c r="BJ72" s="614"/>
      <c r="BK72" s="614"/>
      <c r="BL72" s="614"/>
      <c r="BM72" s="614"/>
      <c r="BN72" s="614"/>
      <c r="BO72" s="614"/>
      <c r="BP72" s="614"/>
      <c r="BQ72" s="614"/>
      <c r="BR72" s="614"/>
      <c r="BS72" s="614"/>
      <c r="BT72" s="614"/>
      <c r="BU72" s="614"/>
      <c r="BV72" s="614"/>
      <c r="BW72" s="614"/>
      <c r="BX72" s="615" t="s">
        <v>211</v>
      </c>
      <c r="BY72" s="616"/>
      <c r="BZ72" s="616"/>
      <c r="CA72" s="616"/>
      <c r="CB72" s="616"/>
      <c r="CC72" s="616"/>
      <c r="CD72" s="616"/>
      <c r="CE72" s="617"/>
      <c r="CF72" s="618" t="s">
        <v>212</v>
      </c>
      <c r="CG72" s="616"/>
      <c r="CH72" s="616"/>
      <c r="CI72" s="616"/>
      <c r="CJ72" s="616"/>
      <c r="CK72" s="616"/>
      <c r="CL72" s="616"/>
      <c r="CM72" s="616"/>
      <c r="CN72" s="616"/>
      <c r="CO72" s="616"/>
      <c r="CP72" s="616"/>
      <c r="CQ72" s="616"/>
      <c r="CR72" s="617"/>
      <c r="CS72" s="646"/>
      <c r="CT72" s="647"/>
      <c r="CU72" s="647"/>
      <c r="CV72" s="647"/>
      <c r="CW72" s="647"/>
      <c r="CX72" s="647"/>
      <c r="CY72" s="647"/>
      <c r="CZ72" s="647"/>
      <c r="DA72" s="647"/>
      <c r="DB72" s="647"/>
      <c r="DC72" s="647"/>
      <c r="DD72" s="647"/>
      <c r="DE72" s="648"/>
      <c r="DF72" s="636">
        <f>DF74+DF75+DF73</f>
        <v>260757</v>
      </c>
      <c r="DG72" s="637"/>
      <c r="DH72" s="637"/>
      <c r="DI72" s="637"/>
      <c r="DJ72" s="637"/>
      <c r="DK72" s="637"/>
      <c r="DL72" s="637"/>
      <c r="DM72" s="637"/>
      <c r="DN72" s="637"/>
      <c r="DO72" s="637"/>
      <c r="DP72" s="637"/>
      <c r="DQ72" s="637"/>
      <c r="DR72" s="638"/>
      <c r="DS72" s="636">
        <f t="shared" ref="DS72" si="12">DS74+DS75+DS73</f>
        <v>400000</v>
      </c>
      <c r="DT72" s="637"/>
      <c r="DU72" s="637"/>
      <c r="DV72" s="637"/>
      <c r="DW72" s="637"/>
      <c r="DX72" s="637"/>
      <c r="DY72" s="637"/>
      <c r="DZ72" s="637"/>
      <c r="EA72" s="637"/>
      <c r="EB72" s="637"/>
      <c r="EC72" s="637"/>
      <c r="ED72" s="637"/>
      <c r="EE72" s="638"/>
      <c r="EF72" s="636">
        <f t="shared" ref="EF72" si="13">EF74+EF75+EF73</f>
        <v>400000</v>
      </c>
      <c r="EG72" s="637"/>
      <c r="EH72" s="637"/>
      <c r="EI72" s="637"/>
      <c r="EJ72" s="637"/>
      <c r="EK72" s="637"/>
      <c r="EL72" s="637"/>
      <c r="EM72" s="637"/>
      <c r="EN72" s="637"/>
      <c r="EO72" s="637"/>
      <c r="EP72" s="637"/>
      <c r="EQ72" s="637"/>
      <c r="ER72" s="638"/>
      <c r="ES72" s="680" t="s">
        <v>115</v>
      </c>
      <c r="ET72" s="681"/>
      <c r="EU72" s="681"/>
      <c r="EV72" s="681"/>
      <c r="EW72" s="681"/>
      <c r="EX72" s="681"/>
      <c r="EY72" s="681"/>
      <c r="EZ72" s="681"/>
      <c r="FA72" s="681"/>
      <c r="FB72" s="681"/>
      <c r="FC72" s="681"/>
      <c r="FD72" s="681"/>
      <c r="FE72" s="682"/>
    </row>
    <row r="73" spans="1:163" hidden="1" x14ac:dyDescent="0.2">
      <c r="A73" s="613" t="s">
        <v>380</v>
      </c>
      <c r="B73" s="614"/>
      <c r="C73" s="614"/>
      <c r="D73" s="614"/>
      <c r="E73" s="614"/>
      <c r="F73" s="614"/>
      <c r="G73" s="614"/>
      <c r="H73" s="614"/>
      <c r="I73" s="614"/>
      <c r="J73" s="614"/>
      <c r="K73" s="614"/>
      <c r="L73" s="614"/>
      <c r="M73" s="614"/>
      <c r="N73" s="614"/>
      <c r="O73" s="614"/>
      <c r="P73" s="614"/>
      <c r="Q73" s="614"/>
      <c r="R73" s="614"/>
      <c r="S73" s="614"/>
      <c r="T73" s="614"/>
      <c r="U73" s="614"/>
      <c r="V73" s="614"/>
      <c r="W73" s="614"/>
      <c r="X73" s="614"/>
      <c r="Y73" s="614"/>
      <c r="Z73" s="614"/>
      <c r="AA73" s="614"/>
      <c r="AB73" s="614"/>
      <c r="AC73" s="614"/>
      <c r="AD73" s="614"/>
      <c r="AE73" s="614"/>
      <c r="AF73" s="614"/>
      <c r="AG73" s="614"/>
      <c r="AH73" s="614"/>
      <c r="AI73" s="614"/>
      <c r="AJ73" s="614"/>
      <c r="AK73" s="614"/>
      <c r="AL73" s="614"/>
      <c r="AM73" s="614"/>
      <c r="AN73" s="614"/>
      <c r="AO73" s="614"/>
      <c r="AP73" s="614"/>
      <c r="AQ73" s="614"/>
      <c r="AR73" s="614"/>
      <c r="AS73" s="614"/>
      <c r="AT73" s="614"/>
      <c r="AU73" s="614"/>
      <c r="AV73" s="614"/>
      <c r="AW73" s="614"/>
      <c r="AX73" s="614"/>
      <c r="AY73" s="614"/>
      <c r="AZ73" s="614"/>
      <c r="BA73" s="614"/>
      <c r="BB73" s="614"/>
      <c r="BC73" s="614"/>
      <c r="BD73" s="614"/>
      <c r="BE73" s="614"/>
      <c r="BF73" s="614"/>
      <c r="BG73" s="614"/>
      <c r="BH73" s="614"/>
      <c r="BI73" s="614"/>
      <c r="BJ73" s="614"/>
      <c r="BK73" s="614"/>
      <c r="BL73" s="614"/>
      <c r="BM73" s="614"/>
      <c r="BN73" s="614"/>
      <c r="BO73" s="614"/>
      <c r="BP73" s="614"/>
      <c r="BQ73" s="614"/>
      <c r="BR73" s="614"/>
      <c r="BS73" s="614"/>
      <c r="BT73" s="614"/>
      <c r="BU73" s="614"/>
      <c r="BV73" s="614"/>
      <c r="BW73" s="614"/>
      <c r="BX73" s="615" t="s">
        <v>357</v>
      </c>
      <c r="BY73" s="616"/>
      <c r="BZ73" s="616"/>
      <c r="CA73" s="616"/>
      <c r="CB73" s="616"/>
      <c r="CC73" s="616"/>
      <c r="CD73" s="616"/>
      <c r="CE73" s="617"/>
      <c r="CF73" s="618" t="s">
        <v>212</v>
      </c>
      <c r="CG73" s="616"/>
      <c r="CH73" s="616"/>
      <c r="CI73" s="616"/>
      <c r="CJ73" s="616"/>
      <c r="CK73" s="616"/>
      <c r="CL73" s="616"/>
      <c r="CM73" s="616"/>
      <c r="CN73" s="616"/>
      <c r="CO73" s="616"/>
      <c r="CP73" s="616"/>
      <c r="CQ73" s="616"/>
      <c r="CR73" s="617"/>
      <c r="CS73" s="699" t="s">
        <v>386</v>
      </c>
      <c r="CT73" s="700"/>
      <c r="CU73" s="700"/>
      <c r="CV73" s="700"/>
      <c r="CW73" s="700"/>
      <c r="CX73" s="700"/>
      <c r="CY73" s="700"/>
      <c r="CZ73" s="700"/>
      <c r="DA73" s="700"/>
      <c r="DB73" s="700"/>
      <c r="DC73" s="700"/>
      <c r="DD73" s="700"/>
      <c r="DE73" s="701"/>
      <c r="DF73" s="636"/>
      <c r="DG73" s="637"/>
      <c r="DH73" s="637"/>
      <c r="DI73" s="637"/>
      <c r="DJ73" s="637"/>
      <c r="DK73" s="637"/>
      <c r="DL73" s="637"/>
      <c r="DM73" s="637"/>
      <c r="DN73" s="637"/>
      <c r="DO73" s="637"/>
      <c r="DP73" s="637"/>
      <c r="DQ73" s="637"/>
      <c r="DR73" s="638"/>
      <c r="DS73" s="636"/>
      <c r="DT73" s="637"/>
      <c r="DU73" s="637"/>
      <c r="DV73" s="637"/>
      <c r="DW73" s="637"/>
      <c r="DX73" s="637"/>
      <c r="DY73" s="637"/>
      <c r="DZ73" s="637"/>
      <c r="EA73" s="637"/>
      <c r="EB73" s="637"/>
      <c r="EC73" s="637"/>
      <c r="ED73" s="637"/>
      <c r="EE73" s="638"/>
      <c r="EF73" s="646"/>
      <c r="EG73" s="647"/>
      <c r="EH73" s="647"/>
      <c r="EI73" s="647"/>
      <c r="EJ73" s="647"/>
      <c r="EK73" s="647"/>
      <c r="EL73" s="647"/>
      <c r="EM73" s="647"/>
      <c r="EN73" s="647"/>
      <c r="EO73" s="647"/>
      <c r="EP73" s="647"/>
      <c r="EQ73" s="647"/>
      <c r="ER73" s="648"/>
      <c r="ES73" s="680" t="s">
        <v>115</v>
      </c>
      <c r="ET73" s="681"/>
      <c r="EU73" s="681"/>
      <c r="EV73" s="681"/>
      <c r="EW73" s="681"/>
      <c r="EX73" s="681"/>
      <c r="EY73" s="681"/>
      <c r="EZ73" s="681"/>
      <c r="FA73" s="681"/>
      <c r="FB73" s="681"/>
      <c r="FC73" s="681"/>
      <c r="FD73" s="681"/>
      <c r="FE73" s="682"/>
    </row>
    <row r="74" spans="1:163" hidden="1" x14ac:dyDescent="0.2">
      <c r="A74" s="613" t="s">
        <v>380</v>
      </c>
      <c r="B74" s="614"/>
      <c r="C74" s="614"/>
      <c r="D74" s="614"/>
      <c r="E74" s="614"/>
      <c r="F74" s="614"/>
      <c r="G74" s="614"/>
      <c r="H74" s="614"/>
      <c r="I74" s="614"/>
      <c r="J74" s="614"/>
      <c r="K74" s="614"/>
      <c r="L74" s="614"/>
      <c r="M74" s="614"/>
      <c r="N74" s="614"/>
      <c r="O74" s="614"/>
      <c r="P74" s="614"/>
      <c r="Q74" s="614"/>
      <c r="R74" s="614"/>
      <c r="S74" s="614"/>
      <c r="T74" s="614"/>
      <c r="U74" s="614"/>
      <c r="V74" s="614"/>
      <c r="W74" s="614"/>
      <c r="X74" s="614"/>
      <c r="Y74" s="614"/>
      <c r="Z74" s="614"/>
      <c r="AA74" s="614"/>
      <c r="AB74" s="614"/>
      <c r="AC74" s="614"/>
      <c r="AD74" s="614"/>
      <c r="AE74" s="614"/>
      <c r="AF74" s="614"/>
      <c r="AG74" s="614"/>
      <c r="AH74" s="614"/>
      <c r="AI74" s="614"/>
      <c r="AJ74" s="614"/>
      <c r="AK74" s="614"/>
      <c r="AL74" s="614"/>
      <c r="AM74" s="614"/>
      <c r="AN74" s="614"/>
      <c r="AO74" s="614"/>
      <c r="AP74" s="614"/>
      <c r="AQ74" s="614"/>
      <c r="AR74" s="614"/>
      <c r="AS74" s="614"/>
      <c r="AT74" s="614"/>
      <c r="AU74" s="614"/>
      <c r="AV74" s="614"/>
      <c r="AW74" s="614"/>
      <c r="AX74" s="614"/>
      <c r="AY74" s="614"/>
      <c r="AZ74" s="614"/>
      <c r="BA74" s="614"/>
      <c r="BB74" s="614"/>
      <c r="BC74" s="614"/>
      <c r="BD74" s="614"/>
      <c r="BE74" s="614"/>
      <c r="BF74" s="614"/>
      <c r="BG74" s="614"/>
      <c r="BH74" s="614"/>
      <c r="BI74" s="614"/>
      <c r="BJ74" s="614"/>
      <c r="BK74" s="614"/>
      <c r="BL74" s="614"/>
      <c r="BM74" s="614"/>
      <c r="BN74" s="614"/>
      <c r="BO74" s="614"/>
      <c r="BP74" s="614"/>
      <c r="BQ74" s="614"/>
      <c r="BR74" s="614"/>
      <c r="BS74" s="614"/>
      <c r="BT74" s="614"/>
      <c r="BU74" s="614"/>
      <c r="BV74" s="614"/>
      <c r="BW74" s="614"/>
      <c r="BX74" s="615" t="s">
        <v>357</v>
      </c>
      <c r="BY74" s="616"/>
      <c r="BZ74" s="616"/>
      <c r="CA74" s="616"/>
      <c r="CB74" s="616"/>
      <c r="CC74" s="616"/>
      <c r="CD74" s="616"/>
      <c r="CE74" s="617"/>
      <c r="CF74" s="618" t="s">
        <v>212</v>
      </c>
      <c r="CG74" s="616"/>
      <c r="CH74" s="616"/>
      <c r="CI74" s="616"/>
      <c r="CJ74" s="616"/>
      <c r="CK74" s="616"/>
      <c r="CL74" s="616"/>
      <c r="CM74" s="616"/>
      <c r="CN74" s="616"/>
      <c r="CO74" s="616"/>
      <c r="CP74" s="616"/>
      <c r="CQ74" s="616"/>
      <c r="CR74" s="617"/>
      <c r="CS74" s="699" t="s">
        <v>387</v>
      </c>
      <c r="CT74" s="700"/>
      <c r="CU74" s="700"/>
      <c r="CV74" s="700"/>
      <c r="CW74" s="700"/>
      <c r="CX74" s="700"/>
      <c r="CY74" s="700"/>
      <c r="CZ74" s="700"/>
      <c r="DA74" s="700"/>
      <c r="DB74" s="700"/>
      <c r="DC74" s="700"/>
      <c r="DD74" s="700"/>
      <c r="DE74" s="701"/>
      <c r="DF74" s="636"/>
      <c r="DG74" s="637"/>
      <c r="DH74" s="637"/>
      <c r="DI74" s="637"/>
      <c r="DJ74" s="637"/>
      <c r="DK74" s="637"/>
      <c r="DL74" s="637"/>
      <c r="DM74" s="637"/>
      <c r="DN74" s="637"/>
      <c r="DO74" s="637"/>
      <c r="DP74" s="637"/>
      <c r="DQ74" s="637"/>
      <c r="DR74" s="638"/>
      <c r="DS74" s="636"/>
      <c r="DT74" s="637"/>
      <c r="DU74" s="637"/>
      <c r="DV74" s="637"/>
      <c r="DW74" s="637"/>
      <c r="DX74" s="637"/>
      <c r="DY74" s="637"/>
      <c r="DZ74" s="637"/>
      <c r="EA74" s="637"/>
      <c r="EB74" s="637"/>
      <c r="EC74" s="637"/>
      <c r="ED74" s="637"/>
      <c r="EE74" s="638"/>
      <c r="EF74" s="646"/>
      <c r="EG74" s="647"/>
      <c r="EH74" s="647"/>
      <c r="EI74" s="647"/>
      <c r="EJ74" s="647"/>
      <c r="EK74" s="647"/>
      <c r="EL74" s="647"/>
      <c r="EM74" s="647"/>
      <c r="EN74" s="647"/>
      <c r="EO74" s="647"/>
      <c r="EP74" s="647"/>
      <c r="EQ74" s="647"/>
      <c r="ER74" s="648"/>
      <c r="ES74" s="680" t="s">
        <v>115</v>
      </c>
      <c r="ET74" s="681"/>
      <c r="EU74" s="681"/>
      <c r="EV74" s="681"/>
      <c r="EW74" s="681"/>
      <c r="EX74" s="681"/>
      <c r="EY74" s="681"/>
      <c r="EZ74" s="681"/>
      <c r="FA74" s="681"/>
      <c r="FB74" s="681"/>
      <c r="FC74" s="681"/>
      <c r="FD74" s="681"/>
      <c r="FE74" s="682"/>
    </row>
    <row r="75" spans="1:163" x14ac:dyDescent="0.2">
      <c r="A75" s="613" t="s">
        <v>701</v>
      </c>
      <c r="B75" s="614"/>
      <c r="C75" s="614"/>
      <c r="D75" s="614"/>
      <c r="E75" s="614"/>
      <c r="F75" s="614"/>
      <c r="G75" s="614"/>
      <c r="H75" s="614"/>
      <c r="I75" s="614"/>
      <c r="J75" s="614"/>
      <c r="K75" s="614"/>
      <c r="L75" s="614"/>
      <c r="M75" s="614"/>
      <c r="N75" s="614"/>
      <c r="O75" s="614"/>
      <c r="P75" s="614"/>
      <c r="Q75" s="614"/>
      <c r="R75" s="614"/>
      <c r="S75" s="614"/>
      <c r="T75" s="614"/>
      <c r="U75" s="614"/>
      <c r="V75" s="614"/>
      <c r="W75" s="614"/>
      <c r="X75" s="614"/>
      <c r="Y75" s="614"/>
      <c r="Z75" s="614"/>
      <c r="AA75" s="614"/>
      <c r="AB75" s="614"/>
      <c r="AC75" s="614"/>
      <c r="AD75" s="614"/>
      <c r="AE75" s="614"/>
      <c r="AF75" s="614"/>
      <c r="AG75" s="614"/>
      <c r="AH75" s="614"/>
      <c r="AI75" s="614"/>
      <c r="AJ75" s="614"/>
      <c r="AK75" s="614"/>
      <c r="AL75" s="614"/>
      <c r="AM75" s="614"/>
      <c r="AN75" s="614"/>
      <c r="AO75" s="614"/>
      <c r="AP75" s="614"/>
      <c r="AQ75" s="614"/>
      <c r="AR75" s="614"/>
      <c r="AS75" s="614"/>
      <c r="AT75" s="614"/>
      <c r="AU75" s="614"/>
      <c r="AV75" s="614"/>
      <c r="AW75" s="614"/>
      <c r="AX75" s="614"/>
      <c r="AY75" s="614"/>
      <c r="AZ75" s="614"/>
      <c r="BA75" s="614"/>
      <c r="BB75" s="614"/>
      <c r="BC75" s="614"/>
      <c r="BD75" s="614"/>
      <c r="BE75" s="614"/>
      <c r="BF75" s="614"/>
      <c r="BG75" s="614"/>
      <c r="BH75" s="614"/>
      <c r="BI75" s="614"/>
      <c r="BJ75" s="614"/>
      <c r="BK75" s="614"/>
      <c r="BL75" s="614"/>
      <c r="BM75" s="614"/>
      <c r="BN75" s="614"/>
      <c r="BO75" s="614"/>
      <c r="BP75" s="614"/>
      <c r="BQ75" s="614"/>
      <c r="BR75" s="614"/>
      <c r="BS75" s="614"/>
      <c r="BT75" s="614"/>
      <c r="BU75" s="614"/>
      <c r="BV75" s="614"/>
      <c r="BW75" s="614"/>
      <c r="BX75" s="615" t="s">
        <v>543</v>
      </c>
      <c r="BY75" s="616"/>
      <c r="BZ75" s="616"/>
      <c r="CA75" s="616"/>
      <c r="CB75" s="616"/>
      <c r="CC75" s="616"/>
      <c r="CD75" s="616"/>
      <c r="CE75" s="617"/>
      <c r="CF75" s="618" t="s">
        <v>212</v>
      </c>
      <c r="CG75" s="616"/>
      <c r="CH75" s="616"/>
      <c r="CI75" s="616"/>
      <c r="CJ75" s="616"/>
      <c r="CK75" s="616"/>
      <c r="CL75" s="616"/>
      <c r="CM75" s="616"/>
      <c r="CN75" s="616"/>
      <c r="CO75" s="616"/>
      <c r="CP75" s="616"/>
      <c r="CQ75" s="616"/>
      <c r="CR75" s="617"/>
      <c r="CS75" s="699" t="s">
        <v>683</v>
      </c>
      <c r="CT75" s="700"/>
      <c r="CU75" s="700"/>
      <c r="CV75" s="700"/>
      <c r="CW75" s="700"/>
      <c r="CX75" s="700"/>
      <c r="CY75" s="700"/>
      <c r="CZ75" s="700"/>
      <c r="DA75" s="700"/>
      <c r="DB75" s="700"/>
      <c r="DC75" s="700"/>
      <c r="DD75" s="700"/>
      <c r="DE75" s="701"/>
      <c r="DF75" s="636">
        <f>обоснования!G146</f>
        <v>260757</v>
      </c>
      <c r="DG75" s="637"/>
      <c r="DH75" s="637"/>
      <c r="DI75" s="637"/>
      <c r="DJ75" s="637"/>
      <c r="DK75" s="637"/>
      <c r="DL75" s="637"/>
      <c r="DM75" s="637"/>
      <c r="DN75" s="637"/>
      <c r="DO75" s="637"/>
      <c r="DP75" s="637"/>
      <c r="DQ75" s="637"/>
      <c r="DR75" s="638"/>
      <c r="DS75" s="636">
        <v>400000</v>
      </c>
      <c r="DT75" s="637"/>
      <c r="DU75" s="637"/>
      <c r="DV75" s="637"/>
      <c r="DW75" s="637"/>
      <c r="DX75" s="637"/>
      <c r="DY75" s="637"/>
      <c r="DZ75" s="637"/>
      <c r="EA75" s="637"/>
      <c r="EB75" s="637"/>
      <c r="EC75" s="637"/>
      <c r="ED75" s="637"/>
      <c r="EE75" s="638"/>
      <c r="EF75" s="646">
        <f>DS75</f>
        <v>400000</v>
      </c>
      <c r="EG75" s="647"/>
      <c r="EH75" s="647"/>
      <c r="EI75" s="647"/>
      <c r="EJ75" s="647"/>
      <c r="EK75" s="647"/>
      <c r="EL75" s="647"/>
      <c r="EM75" s="647"/>
      <c r="EN75" s="647"/>
      <c r="EO75" s="647"/>
      <c r="EP75" s="647"/>
      <c r="EQ75" s="647"/>
      <c r="ER75" s="648"/>
      <c r="ES75" s="680" t="s">
        <v>115</v>
      </c>
      <c r="ET75" s="681"/>
      <c r="EU75" s="681"/>
      <c r="EV75" s="681"/>
      <c r="EW75" s="681"/>
      <c r="EX75" s="681"/>
      <c r="EY75" s="681"/>
      <c r="EZ75" s="681"/>
      <c r="FA75" s="681"/>
      <c r="FB75" s="681"/>
      <c r="FC75" s="681"/>
      <c r="FD75" s="681"/>
      <c r="FE75" s="682"/>
    </row>
    <row r="76" spans="1:163" ht="21.75" customHeight="1" x14ac:dyDescent="0.2">
      <c r="A76" s="613" t="s">
        <v>213</v>
      </c>
      <c r="B76" s="614"/>
      <c r="C76" s="614"/>
      <c r="D76" s="614"/>
      <c r="E76" s="614"/>
      <c r="F76" s="614"/>
      <c r="G76" s="614"/>
      <c r="H76" s="614"/>
      <c r="I76" s="614"/>
      <c r="J76" s="614"/>
      <c r="K76" s="614"/>
      <c r="L76" s="614"/>
      <c r="M76" s="614"/>
      <c r="N76" s="614"/>
      <c r="O76" s="614"/>
      <c r="P76" s="614"/>
      <c r="Q76" s="614"/>
      <c r="R76" s="614"/>
      <c r="S76" s="614"/>
      <c r="T76" s="614"/>
      <c r="U76" s="614"/>
      <c r="V76" s="614"/>
      <c r="W76" s="614"/>
      <c r="X76" s="614"/>
      <c r="Y76" s="614"/>
      <c r="Z76" s="614"/>
      <c r="AA76" s="614"/>
      <c r="AB76" s="614"/>
      <c r="AC76" s="614"/>
      <c r="AD76" s="614"/>
      <c r="AE76" s="614"/>
      <c r="AF76" s="614"/>
      <c r="AG76" s="614"/>
      <c r="AH76" s="614"/>
      <c r="AI76" s="614"/>
      <c r="AJ76" s="614"/>
      <c r="AK76" s="614"/>
      <c r="AL76" s="614"/>
      <c r="AM76" s="614"/>
      <c r="AN76" s="614"/>
      <c r="AO76" s="614"/>
      <c r="AP76" s="614"/>
      <c r="AQ76" s="614"/>
      <c r="AR76" s="614"/>
      <c r="AS76" s="614"/>
      <c r="AT76" s="614"/>
      <c r="AU76" s="614"/>
      <c r="AV76" s="614"/>
      <c r="AW76" s="614"/>
      <c r="AX76" s="614"/>
      <c r="AY76" s="614"/>
      <c r="AZ76" s="614"/>
      <c r="BA76" s="614"/>
      <c r="BB76" s="614"/>
      <c r="BC76" s="614"/>
      <c r="BD76" s="614"/>
      <c r="BE76" s="614"/>
      <c r="BF76" s="614"/>
      <c r="BG76" s="614"/>
      <c r="BH76" s="614"/>
      <c r="BI76" s="614"/>
      <c r="BJ76" s="614"/>
      <c r="BK76" s="614"/>
      <c r="BL76" s="614"/>
      <c r="BM76" s="614"/>
      <c r="BN76" s="614"/>
      <c r="BO76" s="614"/>
      <c r="BP76" s="614"/>
      <c r="BQ76" s="614"/>
      <c r="BR76" s="614"/>
      <c r="BS76" s="614"/>
      <c r="BT76" s="614"/>
      <c r="BU76" s="614"/>
      <c r="BV76" s="614"/>
      <c r="BW76" s="614"/>
      <c r="BX76" s="615" t="s">
        <v>214</v>
      </c>
      <c r="BY76" s="616"/>
      <c r="BZ76" s="616"/>
      <c r="CA76" s="616"/>
      <c r="CB76" s="616"/>
      <c r="CC76" s="616"/>
      <c r="CD76" s="616"/>
      <c r="CE76" s="617"/>
      <c r="CF76" s="618" t="s">
        <v>215</v>
      </c>
      <c r="CG76" s="616"/>
      <c r="CH76" s="616"/>
      <c r="CI76" s="616"/>
      <c r="CJ76" s="616"/>
      <c r="CK76" s="616"/>
      <c r="CL76" s="616"/>
      <c r="CM76" s="616"/>
      <c r="CN76" s="616"/>
      <c r="CO76" s="616"/>
      <c r="CP76" s="616"/>
      <c r="CQ76" s="616"/>
      <c r="CR76" s="617"/>
      <c r="CS76" s="669" t="s">
        <v>684</v>
      </c>
      <c r="CT76" s="670"/>
      <c r="CU76" s="670"/>
      <c r="CV76" s="670"/>
      <c r="CW76" s="670"/>
      <c r="CX76" s="670"/>
      <c r="CY76" s="670"/>
      <c r="CZ76" s="670"/>
      <c r="DA76" s="670"/>
      <c r="DB76" s="670"/>
      <c r="DC76" s="670"/>
      <c r="DD76" s="670"/>
      <c r="DE76" s="671"/>
      <c r="DF76" s="669">
        <f>DF78+DF77</f>
        <v>64383</v>
      </c>
      <c r="DG76" s="670"/>
      <c r="DH76" s="670"/>
      <c r="DI76" s="670"/>
      <c r="DJ76" s="670"/>
      <c r="DK76" s="670"/>
      <c r="DL76" s="670"/>
      <c r="DM76" s="670"/>
      <c r="DN76" s="670"/>
      <c r="DO76" s="670"/>
      <c r="DP76" s="670"/>
      <c r="DQ76" s="670"/>
      <c r="DR76" s="671"/>
      <c r="DS76" s="669">
        <f t="shared" ref="DS76" si="14">DS78+DS77</f>
        <v>15500</v>
      </c>
      <c r="DT76" s="670"/>
      <c r="DU76" s="670"/>
      <c r="DV76" s="670"/>
      <c r="DW76" s="670"/>
      <c r="DX76" s="670"/>
      <c r="DY76" s="670"/>
      <c r="DZ76" s="670"/>
      <c r="EA76" s="670"/>
      <c r="EB76" s="670"/>
      <c r="EC76" s="670"/>
      <c r="ED76" s="670"/>
      <c r="EE76" s="671"/>
      <c r="EF76" s="669">
        <f t="shared" ref="EF76" si="15">EF78+EF77</f>
        <v>15500</v>
      </c>
      <c r="EG76" s="670"/>
      <c r="EH76" s="670"/>
      <c r="EI76" s="670"/>
      <c r="EJ76" s="670"/>
      <c r="EK76" s="670"/>
      <c r="EL76" s="670"/>
      <c r="EM76" s="670"/>
      <c r="EN76" s="670"/>
      <c r="EO76" s="670"/>
      <c r="EP76" s="670"/>
      <c r="EQ76" s="670"/>
      <c r="ER76" s="671"/>
      <c r="ES76" s="680" t="s">
        <v>115</v>
      </c>
      <c r="ET76" s="681"/>
      <c r="EU76" s="681"/>
      <c r="EV76" s="681"/>
      <c r="EW76" s="681"/>
      <c r="EX76" s="681"/>
      <c r="EY76" s="681"/>
      <c r="EZ76" s="681"/>
      <c r="FA76" s="681"/>
      <c r="FB76" s="681"/>
      <c r="FC76" s="681"/>
      <c r="FD76" s="681"/>
      <c r="FE76" s="682"/>
    </row>
    <row r="77" spans="1:163" s="303" customFormat="1" ht="10.5" customHeight="1" x14ac:dyDescent="0.2">
      <c r="A77" s="613" t="s">
        <v>216</v>
      </c>
      <c r="B77" s="613"/>
      <c r="C77" s="613"/>
      <c r="D77" s="613"/>
      <c r="E77" s="613"/>
      <c r="F77" s="613"/>
      <c r="G77" s="613"/>
      <c r="H77" s="613"/>
      <c r="I77" s="613"/>
      <c r="J77" s="613"/>
      <c r="K77" s="613"/>
      <c r="L77" s="613"/>
      <c r="M77" s="613"/>
      <c r="N77" s="613"/>
      <c r="O77" s="613"/>
      <c r="P77" s="613"/>
      <c r="Q77" s="613"/>
      <c r="R77" s="613"/>
      <c r="S77" s="613"/>
      <c r="T77" s="613"/>
      <c r="U77" s="613"/>
      <c r="V77" s="613"/>
      <c r="W77" s="613"/>
      <c r="X77" s="613"/>
      <c r="Y77" s="613"/>
      <c r="Z77" s="613"/>
      <c r="AA77" s="613"/>
      <c r="AB77" s="613"/>
      <c r="AC77" s="613"/>
      <c r="AD77" s="613"/>
      <c r="AE77" s="613"/>
      <c r="AF77" s="613"/>
      <c r="AG77" s="613"/>
      <c r="AH77" s="613"/>
      <c r="AI77" s="613"/>
      <c r="AJ77" s="613"/>
      <c r="AK77" s="613"/>
      <c r="AL77" s="613"/>
      <c r="AM77" s="613"/>
      <c r="AN77" s="613"/>
      <c r="AO77" s="613"/>
      <c r="AP77" s="613"/>
      <c r="AQ77" s="613"/>
      <c r="AR77" s="613"/>
      <c r="AS77" s="613"/>
      <c r="AT77" s="613"/>
      <c r="AU77" s="613"/>
      <c r="AV77" s="613"/>
      <c r="AW77" s="613"/>
      <c r="AX77" s="613"/>
      <c r="AY77" s="613"/>
      <c r="AZ77" s="613"/>
      <c r="BA77" s="613"/>
      <c r="BB77" s="613"/>
      <c r="BC77" s="613"/>
      <c r="BD77" s="613"/>
      <c r="BE77" s="613"/>
      <c r="BF77" s="613"/>
      <c r="BG77" s="613"/>
      <c r="BH77" s="613"/>
      <c r="BI77" s="613"/>
      <c r="BJ77" s="613"/>
      <c r="BK77" s="613"/>
      <c r="BL77" s="613"/>
      <c r="BM77" s="613"/>
      <c r="BN77" s="613"/>
      <c r="BO77" s="613"/>
      <c r="BP77" s="613"/>
      <c r="BQ77" s="613"/>
      <c r="BR77" s="613"/>
      <c r="BS77" s="613"/>
      <c r="BT77" s="613"/>
      <c r="BU77" s="613"/>
      <c r="BV77" s="613"/>
      <c r="BW77" s="642"/>
      <c r="BX77" s="615" t="s">
        <v>569</v>
      </c>
      <c r="BY77" s="616"/>
      <c r="BZ77" s="616"/>
      <c r="CA77" s="616"/>
      <c r="CB77" s="616"/>
      <c r="CC77" s="616"/>
      <c r="CD77" s="616"/>
      <c r="CE77" s="617"/>
      <c r="CF77" s="618" t="s">
        <v>218</v>
      </c>
      <c r="CG77" s="616"/>
      <c r="CH77" s="616"/>
      <c r="CI77" s="616"/>
      <c r="CJ77" s="616"/>
      <c r="CK77" s="616"/>
      <c r="CL77" s="616"/>
      <c r="CM77" s="616"/>
      <c r="CN77" s="616"/>
      <c r="CO77" s="616"/>
      <c r="CP77" s="616"/>
      <c r="CQ77" s="292"/>
      <c r="CR77" s="293"/>
      <c r="CS77" s="636" t="s">
        <v>685</v>
      </c>
      <c r="CT77" s="637"/>
      <c r="CU77" s="637"/>
      <c r="CV77" s="637"/>
      <c r="CW77" s="637"/>
      <c r="CX77" s="637"/>
      <c r="CY77" s="637"/>
      <c r="CZ77" s="637"/>
      <c r="DA77" s="637"/>
      <c r="DB77" s="637"/>
      <c r="DC77" s="637"/>
      <c r="DD77" s="637"/>
      <c r="DE77" s="638"/>
      <c r="DF77" s="636">
        <v>2500</v>
      </c>
      <c r="DG77" s="637"/>
      <c r="DH77" s="637"/>
      <c r="DI77" s="637"/>
      <c r="DJ77" s="637"/>
      <c r="DK77" s="637"/>
      <c r="DL77" s="637"/>
      <c r="DM77" s="637"/>
      <c r="DN77" s="637"/>
      <c r="DO77" s="637"/>
      <c r="DP77" s="637"/>
      <c r="DQ77" s="637"/>
      <c r="DR77" s="638"/>
      <c r="DS77" s="297"/>
      <c r="DT77" s="298"/>
      <c r="DU77" s="298"/>
      <c r="DV77" s="298"/>
      <c r="DW77" s="298"/>
      <c r="DX77" s="298"/>
      <c r="DY77" s="298"/>
      <c r="DZ77" s="298"/>
      <c r="EA77" s="298"/>
      <c r="EB77" s="298"/>
      <c r="EC77" s="298"/>
      <c r="ED77" s="298"/>
      <c r="EE77" s="299"/>
      <c r="EF77" s="297"/>
      <c r="EG77" s="298"/>
      <c r="EH77" s="298"/>
      <c r="EI77" s="298"/>
      <c r="EJ77" s="298"/>
      <c r="EK77" s="298"/>
      <c r="EL77" s="298"/>
      <c r="EM77" s="298"/>
      <c r="EN77" s="298"/>
      <c r="EO77" s="298"/>
      <c r="EP77" s="298"/>
      <c r="EQ77" s="298"/>
      <c r="ER77" s="299"/>
      <c r="ES77" s="300"/>
      <c r="ET77" s="301"/>
      <c r="EU77" s="301"/>
      <c r="EV77" s="301"/>
      <c r="EW77" s="301"/>
      <c r="EX77" s="301"/>
      <c r="EY77" s="301"/>
      <c r="EZ77" s="301"/>
      <c r="FA77" s="301"/>
      <c r="FB77" s="301"/>
      <c r="FC77" s="301"/>
      <c r="FD77" s="301"/>
      <c r="FE77" s="302"/>
      <c r="FG77" s="110"/>
    </row>
    <row r="78" spans="1:163" x14ac:dyDescent="0.2">
      <c r="A78" s="613" t="s">
        <v>216</v>
      </c>
      <c r="B78" s="614"/>
      <c r="C78" s="614"/>
      <c r="D78" s="614"/>
      <c r="E78" s="614"/>
      <c r="F78" s="614"/>
      <c r="G78" s="614"/>
      <c r="H78" s="614"/>
      <c r="I78" s="614"/>
      <c r="J78" s="614"/>
      <c r="K78" s="614"/>
      <c r="L78" s="614"/>
      <c r="M78" s="614"/>
      <c r="N78" s="614"/>
      <c r="O78" s="614"/>
      <c r="P78" s="614"/>
      <c r="Q78" s="614"/>
      <c r="R78" s="614"/>
      <c r="S78" s="614"/>
      <c r="T78" s="614"/>
      <c r="U78" s="614"/>
      <c r="V78" s="614"/>
      <c r="W78" s="614"/>
      <c r="X78" s="614"/>
      <c r="Y78" s="614"/>
      <c r="Z78" s="614"/>
      <c r="AA78" s="614"/>
      <c r="AB78" s="614"/>
      <c r="AC78" s="614"/>
      <c r="AD78" s="614"/>
      <c r="AE78" s="614"/>
      <c r="AF78" s="614"/>
      <c r="AG78" s="614"/>
      <c r="AH78" s="614"/>
      <c r="AI78" s="614"/>
      <c r="AJ78" s="614"/>
      <c r="AK78" s="614"/>
      <c r="AL78" s="614"/>
      <c r="AM78" s="614"/>
      <c r="AN78" s="614"/>
      <c r="AO78" s="614"/>
      <c r="AP78" s="614"/>
      <c r="AQ78" s="614"/>
      <c r="AR78" s="614"/>
      <c r="AS78" s="614"/>
      <c r="AT78" s="614"/>
      <c r="AU78" s="614"/>
      <c r="AV78" s="614"/>
      <c r="AW78" s="614"/>
      <c r="AX78" s="614"/>
      <c r="AY78" s="614"/>
      <c r="AZ78" s="614"/>
      <c r="BA78" s="614"/>
      <c r="BB78" s="614"/>
      <c r="BC78" s="614"/>
      <c r="BD78" s="614"/>
      <c r="BE78" s="614"/>
      <c r="BF78" s="614"/>
      <c r="BG78" s="614"/>
      <c r="BH78" s="614"/>
      <c r="BI78" s="614"/>
      <c r="BJ78" s="614"/>
      <c r="BK78" s="614"/>
      <c r="BL78" s="614"/>
      <c r="BM78" s="614"/>
      <c r="BN78" s="614"/>
      <c r="BO78" s="614"/>
      <c r="BP78" s="614"/>
      <c r="BQ78" s="614"/>
      <c r="BR78" s="614"/>
      <c r="BS78" s="614"/>
      <c r="BT78" s="614"/>
      <c r="BU78" s="614"/>
      <c r="BV78" s="614"/>
      <c r="BW78" s="614"/>
      <c r="BX78" s="615" t="s">
        <v>569</v>
      </c>
      <c r="BY78" s="616"/>
      <c r="BZ78" s="616"/>
      <c r="CA78" s="616"/>
      <c r="CB78" s="616"/>
      <c r="CC78" s="616"/>
      <c r="CD78" s="616"/>
      <c r="CE78" s="617"/>
      <c r="CF78" s="618" t="s">
        <v>218</v>
      </c>
      <c r="CG78" s="616"/>
      <c r="CH78" s="616"/>
      <c r="CI78" s="616"/>
      <c r="CJ78" s="616"/>
      <c r="CK78" s="616"/>
      <c r="CL78" s="616"/>
      <c r="CM78" s="616"/>
      <c r="CN78" s="616"/>
      <c r="CO78" s="616"/>
      <c r="CP78" s="616"/>
      <c r="CQ78" s="616"/>
      <c r="CR78" s="617"/>
      <c r="CS78" s="636" t="s">
        <v>686</v>
      </c>
      <c r="CT78" s="637"/>
      <c r="CU78" s="637"/>
      <c r="CV78" s="637"/>
      <c r="CW78" s="637"/>
      <c r="CX78" s="637"/>
      <c r="CY78" s="637"/>
      <c r="CZ78" s="637"/>
      <c r="DA78" s="637"/>
      <c r="DB78" s="637"/>
      <c r="DC78" s="637"/>
      <c r="DD78" s="637"/>
      <c r="DE78" s="638"/>
      <c r="DF78" s="636">
        <f>обоснования!G154</f>
        <v>61883</v>
      </c>
      <c r="DG78" s="637"/>
      <c r="DH78" s="637"/>
      <c r="DI78" s="637"/>
      <c r="DJ78" s="637"/>
      <c r="DK78" s="637"/>
      <c r="DL78" s="637"/>
      <c r="DM78" s="637"/>
      <c r="DN78" s="637"/>
      <c r="DO78" s="637"/>
      <c r="DP78" s="637"/>
      <c r="DQ78" s="637"/>
      <c r="DR78" s="638"/>
      <c r="DS78" s="636">
        <v>15500</v>
      </c>
      <c r="DT78" s="637"/>
      <c r="DU78" s="637"/>
      <c r="DV78" s="637"/>
      <c r="DW78" s="637"/>
      <c r="DX78" s="637"/>
      <c r="DY78" s="637"/>
      <c r="DZ78" s="637"/>
      <c r="EA78" s="637"/>
      <c r="EB78" s="637"/>
      <c r="EC78" s="637"/>
      <c r="ED78" s="637"/>
      <c r="EE78" s="638"/>
      <c r="EF78" s="636">
        <f>DS78</f>
        <v>15500</v>
      </c>
      <c r="EG78" s="637"/>
      <c r="EH78" s="637"/>
      <c r="EI78" s="637"/>
      <c r="EJ78" s="637"/>
      <c r="EK78" s="637"/>
      <c r="EL78" s="637"/>
      <c r="EM78" s="637"/>
      <c r="EN78" s="637"/>
      <c r="EO78" s="637"/>
      <c r="EP78" s="637"/>
      <c r="EQ78" s="637"/>
      <c r="ER78" s="638"/>
      <c r="ES78" s="680" t="s">
        <v>115</v>
      </c>
      <c r="ET78" s="681"/>
      <c r="EU78" s="681"/>
      <c r="EV78" s="681"/>
      <c r="EW78" s="681"/>
      <c r="EX78" s="681"/>
      <c r="EY78" s="681"/>
      <c r="EZ78" s="681"/>
      <c r="FA78" s="681"/>
      <c r="FB78" s="681"/>
      <c r="FC78" s="681"/>
      <c r="FD78" s="681"/>
      <c r="FE78" s="682"/>
    </row>
    <row r="79" spans="1:163" ht="11.1" customHeight="1" x14ac:dyDescent="0.2">
      <c r="A79" s="613" t="s">
        <v>219</v>
      </c>
      <c r="B79" s="614"/>
      <c r="C79" s="614"/>
      <c r="D79" s="614"/>
      <c r="E79" s="614"/>
      <c r="F79" s="614"/>
      <c r="G79" s="614"/>
      <c r="H79" s="614"/>
      <c r="I79" s="614"/>
      <c r="J79" s="614"/>
      <c r="K79" s="614"/>
      <c r="L79" s="614"/>
      <c r="M79" s="614"/>
      <c r="N79" s="614"/>
      <c r="O79" s="614"/>
      <c r="P79" s="614"/>
      <c r="Q79" s="614"/>
      <c r="R79" s="614"/>
      <c r="S79" s="614"/>
      <c r="T79" s="614"/>
      <c r="U79" s="614"/>
      <c r="V79" s="614"/>
      <c r="W79" s="614"/>
      <c r="X79" s="614"/>
      <c r="Y79" s="614"/>
      <c r="Z79" s="614"/>
      <c r="AA79" s="614"/>
      <c r="AB79" s="614"/>
      <c r="AC79" s="614"/>
      <c r="AD79" s="614"/>
      <c r="AE79" s="614"/>
      <c r="AF79" s="614"/>
      <c r="AG79" s="614"/>
      <c r="AH79" s="614"/>
      <c r="AI79" s="614"/>
      <c r="AJ79" s="614"/>
      <c r="AK79" s="614"/>
      <c r="AL79" s="614"/>
      <c r="AM79" s="614"/>
      <c r="AN79" s="614"/>
      <c r="AO79" s="614"/>
      <c r="AP79" s="614"/>
      <c r="AQ79" s="614"/>
      <c r="AR79" s="614"/>
      <c r="AS79" s="614"/>
      <c r="AT79" s="614"/>
      <c r="AU79" s="614"/>
      <c r="AV79" s="614"/>
      <c r="AW79" s="614"/>
      <c r="AX79" s="614"/>
      <c r="AY79" s="614"/>
      <c r="AZ79" s="614"/>
      <c r="BA79" s="614"/>
      <c r="BB79" s="614"/>
      <c r="BC79" s="614"/>
      <c r="BD79" s="614"/>
      <c r="BE79" s="614"/>
      <c r="BF79" s="614"/>
      <c r="BG79" s="614"/>
      <c r="BH79" s="614"/>
      <c r="BI79" s="614"/>
      <c r="BJ79" s="614"/>
      <c r="BK79" s="614"/>
      <c r="BL79" s="614"/>
      <c r="BM79" s="614"/>
      <c r="BN79" s="614"/>
      <c r="BO79" s="614"/>
      <c r="BP79" s="614"/>
      <c r="BQ79" s="614"/>
      <c r="BR79" s="614"/>
      <c r="BS79" s="614"/>
      <c r="BT79" s="614"/>
      <c r="BU79" s="614"/>
      <c r="BV79" s="614"/>
      <c r="BW79" s="614"/>
      <c r="BX79" s="615" t="s">
        <v>220</v>
      </c>
      <c r="BY79" s="616"/>
      <c r="BZ79" s="616"/>
      <c r="CA79" s="616"/>
      <c r="CB79" s="616"/>
      <c r="CC79" s="616"/>
      <c r="CD79" s="616"/>
      <c r="CE79" s="617"/>
      <c r="CF79" s="618" t="s">
        <v>115</v>
      </c>
      <c r="CG79" s="616"/>
      <c r="CH79" s="616"/>
      <c r="CI79" s="616"/>
      <c r="CJ79" s="616"/>
      <c r="CK79" s="616"/>
      <c r="CL79" s="616"/>
      <c r="CM79" s="616"/>
      <c r="CN79" s="616"/>
      <c r="CO79" s="616"/>
      <c r="CP79" s="616"/>
      <c r="CQ79" s="616"/>
      <c r="CR79" s="617"/>
      <c r="CS79" s="669"/>
      <c r="CT79" s="670"/>
      <c r="CU79" s="670"/>
      <c r="CV79" s="670"/>
      <c r="CW79" s="670"/>
      <c r="CX79" s="670"/>
      <c r="CY79" s="670"/>
      <c r="CZ79" s="670"/>
      <c r="DA79" s="670"/>
      <c r="DB79" s="670"/>
      <c r="DC79" s="670"/>
      <c r="DD79" s="670"/>
      <c r="DE79" s="671"/>
      <c r="DF79" s="669"/>
      <c r="DG79" s="670"/>
      <c r="DH79" s="670"/>
      <c r="DI79" s="670"/>
      <c r="DJ79" s="670"/>
      <c r="DK79" s="670"/>
      <c r="DL79" s="670"/>
      <c r="DM79" s="670"/>
      <c r="DN79" s="670"/>
      <c r="DO79" s="670"/>
      <c r="DP79" s="670"/>
      <c r="DQ79" s="670"/>
      <c r="DR79" s="671"/>
      <c r="DS79" s="669"/>
      <c r="DT79" s="670"/>
      <c r="DU79" s="670"/>
      <c r="DV79" s="670"/>
      <c r="DW79" s="670"/>
      <c r="DX79" s="670"/>
      <c r="DY79" s="670"/>
      <c r="DZ79" s="670"/>
      <c r="EA79" s="670"/>
      <c r="EB79" s="670"/>
      <c r="EC79" s="670"/>
      <c r="ED79" s="670"/>
      <c r="EE79" s="671"/>
      <c r="EF79" s="669"/>
      <c r="EG79" s="670"/>
      <c r="EH79" s="670"/>
      <c r="EI79" s="670"/>
      <c r="EJ79" s="670"/>
      <c r="EK79" s="670"/>
      <c r="EL79" s="670"/>
      <c r="EM79" s="670"/>
      <c r="EN79" s="670"/>
      <c r="EO79" s="670"/>
      <c r="EP79" s="670"/>
      <c r="EQ79" s="670"/>
      <c r="ER79" s="671"/>
      <c r="ES79" s="680" t="s">
        <v>115</v>
      </c>
      <c r="ET79" s="681"/>
      <c r="EU79" s="681"/>
      <c r="EV79" s="681"/>
      <c r="EW79" s="681"/>
      <c r="EX79" s="681"/>
      <c r="EY79" s="681"/>
      <c r="EZ79" s="681"/>
      <c r="FA79" s="681"/>
      <c r="FB79" s="681"/>
      <c r="FC79" s="681"/>
      <c r="FD79" s="681"/>
      <c r="FE79" s="682"/>
    </row>
    <row r="80" spans="1:163" ht="21.75" customHeight="1" x14ac:dyDescent="0.2">
      <c r="A80" s="613" t="s">
        <v>221</v>
      </c>
      <c r="B80" s="614"/>
      <c r="C80" s="614"/>
      <c r="D80" s="614"/>
      <c r="E80" s="614"/>
      <c r="F80" s="614"/>
      <c r="G80" s="614"/>
      <c r="H80" s="614"/>
      <c r="I80" s="614"/>
      <c r="J80" s="614"/>
      <c r="K80" s="614"/>
      <c r="L80" s="614"/>
      <c r="M80" s="614"/>
      <c r="N80" s="614"/>
      <c r="O80" s="614"/>
      <c r="P80" s="614"/>
      <c r="Q80" s="614"/>
      <c r="R80" s="614"/>
      <c r="S80" s="614"/>
      <c r="T80" s="614"/>
      <c r="U80" s="614"/>
      <c r="V80" s="614"/>
      <c r="W80" s="614"/>
      <c r="X80" s="614"/>
      <c r="Y80" s="614"/>
      <c r="Z80" s="614"/>
      <c r="AA80" s="614"/>
      <c r="AB80" s="614"/>
      <c r="AC80" s="614"/>
      <c r="AD80" s="614"/>
      <c r="AE80" s="614"/>
      <c r="AF80" s="614"/>
      <c r="AG80" s="614"/>
      <c r="AH80" s="614"/>
      <c r="AI80" s="614"/>
      <c r="AJ80" s="614"/>
      <c r="AK80" s="614"/>
      <c r="AL80" s="614"/>
      <c r="AM80" s="614"/>
      <c r="AN80" s="614"/>
      <c r="AO80" s="614"/>
      <c r="AP80" s="614"/>
      <c r="AQ80" s="614"/>
      <c r="AR80" s="614"/>
      <c r="AS80" s="614"/>
      <c r="AT80" s="614"/>
      <c r="AU80" s="614"/>
      <c r="AV80" s="614"/>
      <c r="AW80" s="614"/>
      <c r="AX80" s="614"/>
      <c r="AY80" s="614"/>
      <c r="AZ80" s="614"/>
      <c r="BA80" s="614"/>
      <c r="BB80" s="614"/>
      <c r="BC80" s="614"/>
      <c r="BD80" s="614"/>
      <c r="BE80" s="614"/>
      <c r="BF80" s="614"/>
      <c r="BG80" s="614"/>
      <c r="BH80" s="614"/>
      <c r="BI80" s="614"/>
      <c r="BJ80" s="614"/>
      <c r="BK80" s="614"/>
      <c r="BL80" s="614"/>
      <c r="BM80" s="614"/>
      <c r="BN80" s="614"/>
      <c r="BO80" s="614"/>
      <c r="BP80" s="614"/>
      <c r="BQ80" s="614"/>
      <c r="BR80" s="614"/>
      <c r="BS80" s="614"/>
      <c r="BT80" s="614"/>
      <c r="BU80" s="614"/>
      <c r="BV80" s="614"/>
      <c r="BW80" s="614"/>
      <c r="BX80" s="615" t="s">
        <v>222</v>
      </c>
      <c r="BY80" s="616"/>
      <c r="BZ80" s="616"/>
      <c r="CA80" s="616"/>
      <c r="CB80" s="616"/>
      <c r="CC80" s="616"/>
      <c r="CD80" s="616"/>
      <c r="CE80" s="617"/>
      <c r="CF80" s="618" t="s">
        <v>223</v>
      </c>
      <c r="CG80" s="616"/>
      <c r="CH80" s="616"/>
      <c r="CI80" s="616"/>
      <c r="CJ80" s="616"/>
      <c r="CK80" s="616"/>
      <c r="CL80" s="616"/>
      <c r="CM80" s="616"/>
      <c r="CN80" s="616"/>
      <c r="CO80" s="616"/>
      <c r="CP80" s="616"/>
      <c r="CQ80" s="616"/>
      <c r="CR80" s="617"/>
      <c r="CS80" s="669"/>
      <c r="CT80" s="670"/>
      <c r="CU80" s="670"/>
      <c r="CV80" s="670"/>
      <c r="CW80" s="670"/>
      <c r="CX80" s="670"/>
      <c r="CY80" s="670"/>
      <c r="CZ80" s="670"/>
      <c r="DA80" s="670"/>
      <c r="DB80" s="670"/>
      <c r="DC80" s="670"/>
      <c r="DD80" s="670"/>
      <c r="DE80" s="671"/>
      <c r="DF80" s="669"/>
      <c r="DG80" s="670"/>
      <c r="DH80" s="670"/>
      <c r="DI80" s="670"/>
      <c r="DJ80" s="670"/>
      <c r="DK80" s="670"/>
      <c r="DL80" s="670"/>
      <c r="DM80" s="670"/>
      <c r="DN80" s="670"/>
      <c r="DO80" s="670"/>
      <c r="DP80" s="670"/>
      <c r="DQ80" s="670"/>
      <c r="DR80" s="671"/>
      <c r="DS80" s="669"/>
      <c r="DT80" s="670"/>
      <c r="DU80" s="670"/>
      <c r="DV80" s="670"/>
      <c r="DW80" s="670"/>
      <c r="DX80" s="670"/>
      <c r="DY80" s="670"/>
      <c r="DZ80" s="670"/>
      <c r="EA80" s="670"/>
      <c r="EB80" s="670"/>
      <c r="EC80" s="670"/>
      <c r="ED80" s="670"/>
      <c r="EE80" s="671"/>
      <c r="EF80" s="669"/>
      <c r="EG80" s="670"/>
      <c r="EH80" s="670"/>
      <c r="EI80" s="670"/>
      <c r="EJ80" s="670"/>
      <c r="EK80" s="670"/>
      <c r="EL80" s="670"/>
      <c r="EM80" s="670"/>
      <c r="EN80" s="670"/>
      <c r="EO80" s="670"/>
      <c r="EP80" s="670"/>
      <c r="EQ80" s="670"/>
      <c r="ER80" s="671"/>
      <c r="ES80" s="680" t="s">
        <v>115</v>
      </c>
      <c r="ET80" s="681"/>
      <c r="EU80" s="681"/>
      <c r="EV80" s="681"/>
      <c r="EW80" s="681"/>
      <c r="EX80" s="681"/>
      <c r="EY80" s="681"/>
      <c r="EZ80" s="681"/>
      <c r="FA80" s="681"/>
      <c r="FB80" s="681"/>
      <c r="FC80" s="681"/>
      <c r="FD80" s="681"/>
      <c r="FE80" s="682"/>
    </row>
    <row r="81" spans="1:165" ht="11.1" customHeight="1" x14ac:dyDescent="0.2">
      <c r="A81" s="613" t="s">
        <v>224</v>
      </c>
      <c r="B81" s="614"/>
      <c r="C81" s="614"/>
      <c r="D81" s="614"/>
      <c r="E81" s="614"/>
      <c r="F81" s="614"/>
      <c r="G81" s="614"/>
      <c r="H81" s="614"/>
      <c r="I81" s="614"/>
      <c r="J81" s="614"/>
      <c r="K81" s="614"/>
      <c r="L81" s="614"/>
      <c r="M81" s="614"/>
      <c r="N81" s="614"/>
      <c r="O81" s="614"/>
      <c r="P81" s="614"/>
      <c r="Q81" s="614"/>
      <c r="R81" s="614"/>
      <c r="S81" s="614"/>
      <c r="T81" s="614"/>
      <c r="U81" s="614"/>
      <c r="V81" s="614"/>
      <c r="W81" s="614"/>
      <c r="X81" s="614"/>
      <c r="Y81" s="614"/>
      <c r="Z81" s="614"/>
      <c r="AA81" s="614"/>
      <c r="AB81" s="614"/>
      <c r="AC81" s="614"/>
      <c r="AD81" s="614"/>
      <c r="AE81" s="614"/>
      <c r="AF81" s="614"/>
      <c r="AG81" s="614"/>
      <c r="AH81" s="614"/>
      <c r="AI81" s="614"/>
      <c r="AJ81" s="614"/>
      <c r="AK81" s="614"/>
      <c r="AL81" s="614"/>
      <c r="AM81" s="614"/>
      <c r="AN81" s="614"/>
      <c r="AO81" s="614"/>
      <c r="AP81" s="614"/>
      <c r="AQ81" s="614"/>
      <c r="AR81" s="614"/>
      <c r="AS81" s="614"/>
      <c r="AT81" s="614"/>
      <c r="AU81" s="614"/>
      <c r="AV81" s="614"/>
      <c r="AW81" s="614"/>
      <c r="AX81" s="614"/>
      <c r="AY81" s="614"/>
      <c r="AZ81" s="614"/>
      <c r="BA81" s="614"/>
      <c r="BB81" s="614"/>
      <c r="BC81" s="614"/>
      <c r="BD81" s="614"/>
      <c r="BE81" s="614"/>
      <c r="BF81" s="614"/>
      <c r="BG81" s="614"/>
      <c r="BH81" s="614"/>
      <c r="BI81" s="614"/>
      <c r="BJ81" s="614"/>
      <c r="BK81" s="614"/>
      <c r="BL81" s="614"/>
      <c r="BM81" s="614"/>
      <c r="BN81" s="614"/>
      <c r="BO81" s="614"/>
      <c r="BP81" s="614"/>
      <c r="BQ81" s="614"/>
      <c r="BR81" s="614"/>
      <c r="BS81" s="614"/>
      <c r="BT81" s="614"/>
      <c r="BU81" s="614"/>
      <c r="BV81" s="614"/>
      <c r="BW81" s="614"/>
      <c r="BX81" s="615" t="s">
        <v>225</v>
      </c>
      <c r="BY81" s="616"/>
      <c r="BZ81" s="616"/>
      <c r="CA81" s="616"/>
      <c r="CB81" s="616"/>
      <c r="CC81" s="616"/>
      <c r="CD81" s="616"/>
      <c r="CE81" s="617"/>
      <c r="CF81" s="618" t="s">
        <v>226</v>
      </c>
      <c r="CG81" s="616"/>
      <c r="CH81" s="616"/>
      <c r="CI81" s="616"/>
      <c r="CJ81" s="616"/>
      <c r="CK81" s="616"/>
      <c r="CL81" s="616"/>
      <c r="CM81" s="616"/>
      <c r="CN81" s="616"/>
      <c r="CO81" s="616"/>
      <c r="CP81" s="616"/>
      <c r="CQ81" s="616"/>
      <c r="CR81" s="617"/>
      <c r="CS81" s="669"/>
      <c r="CT81" s="670"/>
      <c r="CU81" s="670"/>
      <c r="CV81" s="670"/>
      <c r="CW81" s="670"/>
      <c r="CX81" s="670"/>
      <c r="CY81" s="670"/>
      <c r="CZ81" s="670"/>
      <c r="DA81" s="670"/>
      <c r="DB81" s="670"/>
      <c r="DC81" s="670"/>
      <c r="DD81" s="670"/>
      <c r="DE81" s="671"/>
      <c r="DF81" s="669"/>
      <c r="DG81" s="670"/>
      <c r="DH81" s="670"/>
      <c r="DI81" s="670"/>
      <c r="DJ81" s="670"/>
      <c r="DK81" s="670"/>
      <c r="DL81" s="670"/>
      <c r="DM81" s="670"/>
      <c r="DN81" s="670"/>
      <c r="DO81" s="670"/>
      <c r="DP81" s="670"/>
      <c r="DQ81" s="670"/>
      <c r="DR81" s="671"/>
      <c r="DS81" s="669"/>
      <c r="DT81" s="670"/>
      <c r="DU81" s="670"/>
      <c r="DV81" s="670"/>
      <c r="DW81" s="670"/>
      <c r="DX81" s="670"/>
      <c r="DY81" s="670"/>
      <c r="DZ81" s="670"/>
      <c r="EA81" s="670"/>
      <c r="EB81" s="670"/>
      <c r="EC81" s="670"/>
      <c r="ED81" s="670"/>
      <c r="EE81" s="671"/>
      <c r="EF81" s="669"/>
      <c r="EG81" s="670"/>
      <c r="EH81" s="670"/>
      <c r="EI81" s="670"/>
      <c r="EJ81" s="670"/>
      <c r="EK81" s="670"/>
      <c r="EL81" s="670"/>
      <c r="EM81" s="670"/>
      <c r="EN81" s="670"/>
      <c r="EO81" s="670"/>
      <c r="EP81" s="670"/>
      <c r="EQ81" s="670"/>
      <c r="ER81" s="671"/>
      <c r="ES81" s="680" t="s">
        <v>115</v>
      </c>
      <c r="ET81" s="681"/>
      <c r="EU81" s="681"/>
      <c r="EV81" s="681"/>
      <c r="EW81" s="681"/>
      <c r="EX81" s="681"/>
      <c r="EY81" s="681"/>
      <c r="EZ81" s="681"/>
      <c r="FA81" s="681"/>
      <c r="FB81" s="681"/>
      <c r="FC81" s="681"/>
      <c r="FD81" s="681"/>
      <c r="FE81" s="682"/>
    </row>
    <row r="82" spans="1:165" ht="21.75" customHeight="1" x14ac:dyDescent="0.2">
      <c r="A82" s="613" t="s">
        <v>227</v>
      </c>
      <c r="B82" s="614"/>
      <c r="C82" s="614"/>
      <c r="D82" s="614"/>
      <c r="E82" s="614"/>
      <c r="F82" s="614"/>
      <c r="G82" s="614"/>
      <c r="H82" s="614"/>
      <c r="I82" s="614"/>
      <c r="J82" s="614"/>
      <c r="K82" s="614"/>
      <c r="L82" s="614"/>
      <c r="M82" s="614"/>
      <c r="N82" s="614"/>
      <c r="O82" s="614"/>
      <c r="P82" s="614"/>
      <c r="Q82" s="614"/>
      <c r="R82" s="614"/>
      <c r="S82" s="614"/>
      <c r="T82" s="614"/>
      <c r="U82" s="614"/>
      <c r="V82" s="614"/>
      <c r="W82" s="614"/>
      <c r="X82" s="614"/>
      <c r="Y82" s="614"/>
      <c r="Z82" s="614"/>
      <c r="AA82" s="614"/>
      <c r="AB82" s="614"/>
      <c r="AC82" s="614"/>
      <c r="AD82" s="614"/>
      <c r="AE82" s="614"/>
      <c r="AF82" s="614"/>
      <c r="AG82" s="614"/>
      <c r="AH82" s="614"/>
      <c r="AI82" s="614"/>
      <c r="AJ82" s="614"/>
      <c r="AK82" s="614"/>
      <c r="AL82" s="614"/>
      <c r="AM82" s="614"/>
      <c r="AN82" s="614"/>
      <c r="AO82" s="614"/>
      <c r="AP82" s="614"/>
      <c r="AQ82" s="614"/>
      <c r="AR82" s="614"/>
      <c r="AS82" s="614"/>
      <c r="AT82" s="614"/>
      <c r="AU82" s="614"/>
      <c r="AV82" s="614"/>
      <c r="AW82" s="614"/>
      <c r="AX82" s="614"/>
      <c r="AY82" s="614"/>
      <c r="AZ82" s="614"/>
      <c r="BA82" s="614"/>
      <c r="BB82" s="614"/>
      <c r="BC82" s="614"/>
      <c r="BD82" s="614"/>
      <c r="BE82" s="614"/>
      <c r="BF82" s="614"/>
      <c r="BG82" s="614"/>
      <c r="BH82" s="614"/>
      <c r="BI82" s="614"/>
      <c r="BJ82" s="614"/>
      <c r="BK82" s="614"/>
      <c r="BL82" s="614"/>
      <c r="BM82" s="614"/>
      <c r="BN82" s="614"/>
      <c r="BO82" s="614"/>
      <c r="BP82" s="614"/>
      <c r="BQ82" s="614"/>
      <c r="BR82" s="614"/>
      <c r="BS82" s="614"/>
      <c r="BT82" s="614"/>
      <c r="BU82" s="614"/>
      <c r="BV82" s="614"/>
      <c r="BW82" s="614"/>
      <c r="BX82" s="615" t="s">
        <v>228</v>
      </c>
      <c r="BY82" s="616"/>
      <c r="BZ82" s="616"/>
      <c r="CA82" s="616"/>
      <c r="CB82" s="616"/>
      <c r="CC82" s="616"/>
      <c r="CD82" s="616"/>
      <c r="CE82" s="617"/>
      <c r="CF82" s="618" t="s">
        <v>229</v>
      </c>
      <c r="CG82" s="616"/>
      <c r="CH82" s="616"/>
      <c r="CI82" s="616"/>
      <c r="CJ82" s="616"/>
      <c r="CK82" s="616"/>
      <c r="CL82" s="616"/>
      <c r="CM82" s="616"/>
      <c r="CN82" s="616"/>
      <c r="CO82" s="616"/>
      <c r="CP82" s="616"/>
      <c r="CQ82" s="616"/>
      <c r="CR82" s="617"/>
      <c r="CS82" s="669"/>
      <c r="CT82" s="670"/>
      <c r="CU82" s="670"/>
      <c r="CV82" s="670"/>
      <c r="CW82" s="670"/>
      <c r="CX82" s="670"/>
      <c r="CY82" s="670"/>
      <c r="CZ82" s="670"/>
      <c r="DA82" s="670"/>
      <c r="DB82" s="670"/>
      <c r="DC82" s="670"/>
      <c r="DD82" s="670"/>
      <c r="DE82" s="671"/>
      <c r="DF82" s="669"/>
      <c r="DG82" s="670"/>
      <c r="DH82" s="670"/>
      <c r="DI82" s="670"/>
      <c r="DJ82" s="670"/>
      <c r="DK82" s="670"/>
      <c r="DL82" s="670"/>
      <c r="DM82" s="670"/>
      <c r="DN82" s="670"/>
      <c r="DO82" s="670"/>
      <c r="DP82" s="670"/>
      <c r="DQ82" s="670"/>
      <c r="DR82" s="671"/>
      <c r="DS82" s="669"/>
      <c r="DT82" s="670"/>
      <c r="DU82" s="670"/>
      <c r="DV82" s="670"/>
      <c r="DW82" s="670"/>
      <c r="DX82" s="670"/>
      <c r="DY82" s="670"/>
      <c r="DZ82" s="670"/>
      <c r="EA82" s="670"/>
      <c r="EB82" s="670"/>
      <c r="EC82" s="670"/>
      <c r="ED82" s="670"/>
      <c r="EE82" s="671"/>
      <c r="EF82" s="669"/>
      <c r="EG82" s="670"/>
      <c r="EH82" s="670"/>
      <c r="EI82" s="670"/>
      <c r="EJ82" s="670"/>
      <c r="EK82" s="670"/>
      <c r="EL82" s="670"/>
      <c r="EM82" s="670"/>
      <c r="EN82" s="670"/>
      <c r="EO82" s="670"/>
      <c r="EP82" s="670"/>
      <c r="EQ82" s="670"/>
      <c r="ER82" s="671"/>
      <c r="ES82" s="680" t="s">
        <v>115</v>
      </c>
      <c r="ET82" s="681"/>
      <c r="EU82" s="681"/>
      <c r="EV82" s="681"/>
      <c r="EW82" s="681"/>
      <c r="EX82" s="681"/>
      <c r="EY82" s="681"/>
      <c r="EZ82" s="681"/>
      <c r="FA82" s="681"/>
      <c r="FB82" s="681"/>
      <c r="FC82" s="681"/>
      <c r="FD82" s="681"/>
      <c r="FE82" s="682"/>
    </row>
    <row r="83" spans="1:165" ht="11.1" customHeight="1" x14ac:dyDescent="0.2">
      <c r="A83" s="613" t="s">
        <v>230</v>
      </c>
      <c r="B83" s="614"/>
      <c r="C83" s="614"/>
      <c r="D83" s="614"/>
      <c r="E83" s="614"/>
      <c r="F83" s="614"/>
      <c r="G83" s="614"/>
      <c r="H83" s="614"/>
      <c r="I83" s="614"/>
      <c r="J83" s="614"/>
      <c r="K83" s="614"/>
      <c r="L83" s="614"/>
      <c r="M83" s="614"/>
      <c r="N83" s="614"/>
      <c r="O83" s="614"/>
      <c r="P83" s="614"/>
      <c r="Q83" s="614"/>
      <c r="R83" s="614"/>
      <c r="S83" s="614"/>
      <c r="T83" s="614"/>
      <c r="U83" s="614"/>
      <c r="V83" s="614"/>
      <c r="W83" s="614"/>
      <c r="X83" s="614"/>
      <c r="Y83" s="614"/>
      <c r="Z83" s="614"/>
      <c r="AA83" s="614"/>
      <c r="AB83" s="614"/>
      <c r="AC83" s="614"/>
      <c r="AD83" s="614"/>
      <c r="AE83" s="614"/>
      <c r="AF83" s="614"/>
      <c r="AG83" s="614"/>
      <c r="AH83" s="614"/>
      <c r="AI83" s="614"/>
      <c r="AJ83" s="614"/>
      <c r="AK83" s="614"/>
      <c r="AL83" s="614"/>
      <c r="AM83" s="614"/>
      <c r="AN83" s="614"/>
      <c r="AO83" s="614"/>
      <c r="AP83" s="614"/>
      <c r="AQ83" s="614"/>
      <c r="AR83" s="614"/>
      <c r="AS83" s="614"/>
      <c r="AT83" s="614"/>
      <c r="AU83" s="614"/>
      <c r="AV83" s="614"/>
      <c r="AW83" s="614"/>
      <c r="AX83" s="614"/>
      <c r="AY83" s="614"/>
      <c r="AZ83" s="614"/>
      <c r="BA83" s="614"/>
      <c r="BB83" s="614"/>
      <c r="BC83" s="614"/>
      <c r="BD83" s="614"/>
      <c r="BE83" s="614"/>
      <c r="BF83" s="614"/>
      <c r="BG83" s="614"/>
      <c r="BH83" s="614"/>
      <c r="BI83" s="614"/>
      <c r="BJ83" s="614"/>
      <c r="BK83" s="614"/>
      <c r="BL83" s="614"/>
      <c r="BM83" s="614"/>
      <c r="BN83" s="614"/>
      <c r="BO83" s="614"/>
      <c r="BP83" s="614"/>
      <c r="BQ83" s="614"/>
      <c r="BR83" s="614"/>
      <c r="BS83" s="614"/>
      <c r="BT83" s="614"/>
      <c r="BU83" s="614"/>
      <c r="BV83" s="614"/>
      <c r="BW83" s="614"/>
      <c r="BX83" s="615" t="s">
        <v>231</v>
      </c>
      <c r="BY83" s="616"/>
      <c r="BZ83" s="616"/>
      <c r="CA83" s="616"/>
      <c r="CB83" s="616"/>
      <c r="CC83" s="616"/>
      <c r="CD83" s="616"/>
      <c r="CE83" s="617"/>
      <c r="CF83" s="618" t="s">
        <v>115</v>
      </c>
      <c r="CG83" s="616"/>
      <c r="CH83" s="616"/>
      <c r="CI83" s="616"/>
      <c r="CJ83" s="616"/>
      <c r="CK83" s="616"/>
      <c r="CL83" s="616"/>
      <c r="CM83" s="616"/>
      <c r="CN83" s="616"/>
      <c r="CO83" s="616"/>
      <c r="CP83" s="616"/>
      <c r="CQ83" s="616"/>
      <c r="CR83" s="617"/>
      <c r="CS83" s="646"/>
      <c r="CT83" s="647"/>
      <c r="CU83" s="647"/>
      <c r="CV83" s="647"/>
      <c r="CW83" s="647"/>
      <c r="CX83" s="647"/>
      <c r="CY83" s="647"/>
      <c r="CZ83" s="647"/>
      <c r="DA83" s="647"/>
      <c r="DB83" s="647"/>
      <c r="DC83" s="647"/>
      <c r="DD83" s="647"/>
      <c r="DE83" s="648"/>
      <c r="DF83" s="702">
        <f>DF84+DF85</f>
        <v>0</v>
      </c>
      <c r="DG83" s="703"/>
      <c r="DH83" s="703"/>
      <c r="DI83" s="703"/>
      <c r="DJ83" s="703"/>
      <c r="DK83" s="703"/>
      <c r="DL83" s="703"/>
      <c r="DM83" s="703"/>
      <c r="DN83" s="703"/>
      <c r="DO83" s="703"/>
      <c r="DP83" s="703"/>
      <c r="DQ83" s="703"/>
      <c r="DR83" s="704"/>
      <c r="DS83" s="702"/>
      <c r="DT83" s="703"/>
      <c r="DU83" s="703"/>
      <c r="DV83" s="703"/>
      <c r="DW83" s="703"/>
      <c r="DX83" s="703"/>
      <c r="DY83" s="703"/>
      <c r="DZ83" s="703"/>
      <c r="EA83" s="703"/>
      <c r="EB83" s="703"/>
      <c r="EC83" s="703"/>
      <c r="ED83" s="703"/>
      <c r="EE83" s="704"/>
      <c r="EF83" s="702"/>
      <c r="EG83" s="703"/>
      <c r="EH83" s="703"/>
      <c r="EI83" s="703"/>
      <c r="EJ83" s="703"/>
      <c r="EK83" s="703"/>
      <c r="EL83" s="703"/>
      <c r="EM83" s="703"/>
      <c r="EN83" s="703"/>
      <c r="EO83" s="703"/>
      <c r="EP83" s="703"/>
      <c r="EQ83" s="703"/>
      <c r="ER83" s="704"/>
      <c r="ES83" s="680" t="s">
        <v>115</v>
      </c>
      <c r="ET83" s="681"/>
      <c r="EU83" s="681"/>
      <c r="EV83" s="681"/>
      <c r="EW83" s="681"/>
      <c r="EX83" s="681"/>
      <c r="EY83" s="681"/>
      <c r="EZ83" s="681"/>
      <c r="FA83" s="681"/>
      <c r="FB83" s="681"/>
      <c r="FC83" s="681"/>
      <c r="FD83" s="681"/>
      <c r="FE83" s="682"/>
    </row>
    <row r="84" spans="1:165" ht="21.75" customHeight="1" x14ac:dyDescent="0.2">
      <c r="A84" s="613" t="s">
        <v>232</v>
      </c>
      <c r="B84" s="614"/>
      <c r="C84" s="614"/>
      <c r="D84" s="614"/>
      <c r="E84" s="614"/>
      <c r="F84" s="614"/>
      <c r="G84" s="614"/>
      <c r="H84" s="614"/>
      <c r="I84" s="614"/>
      <c r="J84" s="614"/>
      <c r="K84" s="614"/>
      <c r="L84" s="614"/>
      <c r="M84" s="614"/>
      <c r="N84" s="614"/>
      <c r="O84" s="614"/>
      <c r="P84" s="614"/>
      <c r="Q84" s="614"/>
      <c r="R84" s="614"/>
      <c r="S84" s="614"/>
      <c r="T84" s="614"/>
      <c r="U84" s="614"/>
      <c r="V84" s="614"/>
      <c r="W84" s="614"/>
      <c r="X84" s="614"/>
      <c r="Y84" s="614"/>
      <c r="Z84" s="614"/>
      <c r="AA84" s="614"/>
      <c r="AB84" s="614"/>
      <c r="AC84" s="614"/>
      <c r="AD84" s="614"/>
      <c r="AE84" s="614"/>
      <c r="AF84" s="614"/>
      <c r="AG84" s="614"/>
      <c r="AH84" s="614"/>
      <c r="AI84" s="614"/>
      <c r="AJ84" s="614"/>
      <c r="AK84" s="614"/>
      <c r="AL84" s="614"/>
      <c r="AM84" s="614"/>
      <c r="AN84" s="614"/>
      <c r="AO84" s="614"/>
      <c r="AP84" s="614"/>
      <c r="AQ84" s="614"/>
      <c r="AR84" s="614"/>
      <c r="AS84" s="614"/>
      <c r="AT84" s="614"/>
      <c r="AU84" s="614"/>
      <c r="AV84" s="614"/>
      <c r="AW84" s="614"/>
      <c r="AX84" s="614"/>
      <c r="AY84" s="614"/>
      <c r="AZ84" s="614"/>
      <c r="BA84" s="614"/>
      <c r="BB84" s="614"/>
      <c r="BC84" s="614"/>
      <c r="BD84" s="614"/>
      <c r="BE84" s="614"/>
      <c r="BF84" s="614"/>
      <c r="BG84" s="614"/>
      <c r="BH84" s="614"/>
      <c r="BI84" s="614"/>
      <c r="BJ84" s="614"/>
      <c r="BK84" s="614"/>
      <c r="BL84" s="614"/>
      <c r="BM84" s="614"/>
      <c r="BN84" s="614"/>
      <c r="BO84" s="614"/>
      <c r="BP84" s="614"/>
      <c r="BQ84" s="614"/>
      <c r="BR84" s="614"/>
      <c r="BS84" s="614"/>
      <c r="BT84" s="614"/>
      <c r="BU84" s="614"/>
      <c r="BV84" s="614"/>
      <c r="BW84" s="614"/>
      <c r="BX84" s="615" t="s">
        <v>233</v>
      </c>
      <c r="BY84" s="616"/>
      <c r="BZ84" s="616"/>
      <c r="CA84" s="616"/>
      <c r="CB84" s="616"/>
      <c r="CC84" s="616"/>
      <c r="CD84" s="616"/>
      <c r="CE84" s="617"/>
      <c r="CF84" s="618" t="s">
        <v>234</v>
      </c>
      <c r="CG84" s="616"/>
      <c r="CH84" s="616"/>
      <c r="CI84" s="616"/>
      <c r="CJ84" s="616"/>
      <c r="CK84" s="616"/>
      <c r="CL84" s="616"/>
      <c r="CM84" s="616"/>
      <c r="CN84" s="616"/>
      <c r="CO84" s="616"/>
      <c r="CP84" s="616"/>
      <c r="CQ84" s="616"/>
      <c r="CR84" s="617"/>
      <c r="CS84" s="699" t="s">
        <v>687</v>
      </c>
      <c r="CT84" s="700"/>
      <c r="CU84" s="700"/>
      <c r="CV84" s="700"/>
      <c r="CW84" s="700"/>
      <c r="CX84" s="700"/>
      <c r="CY84" s="700"/>
      <c r="CZ84" s="700"/>
      <c r="DA84" s="700"/>
      <c r="DB84" s="700"/>
      <c r="DC84" s="700"/>
      <c r="DD84" s="700"/>
      <c r="DE84" s="701"/>
      <c r="DF84" s="636"/>
      <c r="DG84" s="637"/>
      <c r="DH84" s="637"/>
      <c r="DI84" s="637"/>
      <c r="DJ84" s="637"/>
      <c r="DK84" s="637"/>
      <c r="DL84" s="637"/>
      <c r="DM84" s="637"/>
      <c r="DN84" s="637"/>
      <c r="DO84" s="637"/>
      <c r="DP84" s="637"/>
      <c r="DQ84" s="637"/>
      <c r="DR84" s="638"/>
      <c r="DS84" s="646"/>
      <c r="DT84" s="647"/>
      <c r="DU84" s="647"/>
      <c r="DV84" s="647"/>
      <c r="DW84" s="647"/>
      <c r="DX84" s="647"/>
      <c r="DY84" s="647"/>
      <c r="DZ84" s="647"/>
      <c r="EA84" s="647"/>
      <c r="EB84" s="647"/>
      <c r="EC84" s="647"/>
      <c r="ED84" s="647"/>
      <c r="EE84" s="648"/>
      <c r="EF84" s="646"/>
      <c r="EG84" s="647"/>
      <c r="EH84" s="647"/>
      <c r="EI84" s="647"/>
      <c r="EJ84" s="647"/>
      <c r="EK84" s="647"/>
      <c r="EL84" s="647"/>
      <c r="EM84" s="647"/>
      <c r="EN84" s="647"/>
      <c r="EO84" s="647"/>
      <c r="EP84" s="647"/>
      <c r="EQ84" s="647"/>
      <c r="ER84" s="648"/>
      <c r="ES84" s="680" t="s">
        <v>115</v>
      </c>
      <c r="ET84" s="681"/>
      <c r="EU84" s="681"/>
      <c r="EV84" s="681"/>
      <c r="EW84" s="681"/>
      <c r="EX84" s="681"/>
      <c r="EY84" s="681"/>
      <c r="EZ84" s="681"/>
      <c r="FA84" s="681"/>
      <c r="FB84" s="681"/>
      <c r="FC84" s="681"/>
      <c r="FD84" s="681"/>
      <c r="FE84" s="682"/>
    </row>
    <row r="85" spans="1:165" s="385" customFormat="1" ht="21.75" customHeight="1" x14ac:dyDescent="0.2">
      <c r="A85" s="613" t="s">
        <v>232</v>
      </c>
      <c r="B85" s="613"/>
      <c r="C85" s="613"/>
      <c r="D85" s="613"/>
      <c r="E85" s="613"/>
      <c r="F85" s="613"/>
      <c r="G85" s="613"/>
      <c r="H85" s="613"/>
      <c r="I85" s="613"/>
      <c r="J85" s="613"/>
      <c r="K85" s="613"/>
      <c r="L85" s="613"/>
      <c r="M85" s="613"/>
      <c r="N85" s="613"/>
      <c r="O85" s="613"/>
      <c r="P85" s="613"/>
      <c r="Q85" s="613"/>
      <c r="R85" s="613"/>
      <c r="S85" s="613"/>
      <c r="T85" s="613"/>
      <c r="U85" s="613"/>
      <c r="V85" s="613"/>
      <c r="W85" s="613"/>
      <c r="X85" s="613"/>
      <c r="Y85" s="613"/>
      <c r="Z85" s="613"/>
      <c r="AA85" s="613"/>
      <c r="AB85" s="613"/>
      <c r="AC85" s="613"/>
      <c r="AD85" s="613"/>
      <c r="AE85" s="613"/>
      <c r="AF85" s="613"/>
      <c r="AG85" s="613"/>
      <c r="AH85" s="613"/>
      <c r="AI85" s="613"/>
      <c r="AJ85" s="613"/>
      <c r="AK85" s="613"/>
      <c r="AL85" s="613"/>
      <c r="AM85" s="613"/>
      <c r="AN85" s="613"/>
      <c r="AO85" s="613"/>
      <c r="AP85" s="613"/>
      <c r="AQ85" s="613"/>
      <c r="AR85" s="613"/>
      <c r="AS85" s="613"/>
      <c r="AT85" s="613"/>
      <c r="AU85" s="613"/>
      <c r="AV85" s="613"/>
      <c r="AW85" s="613"/>
      <c r="AX85" s="613"/>
      <c r="AY85" s="613"/>
      <c r="AZ85" s="613"/>
      <c r="BA85" s="613"/>
      <c r="BB85" s="613"/>
      <c r="BC85" s="613"/>
      <c r="BD85" s="613"/>
      <c r="BE85" s="613"/>
      <c r="BF85" s="613"/>
      <c r="BG85" s="613"/>
      <c r="BH85" s="613"/>
      <c r="BI85" s="613"/>
      <c r="BJ85" s="613"/>
      <c r="BK85" s="613"/>
      <c r="BL85" s="613"/>
      <c r="BM85" s="613"/>
      <c r="BN85" s="613"/>
      <c r="BO85" s="613"/>
      <c r="BP85" s="613"/>
      <c r="BQ85" s="613"/>
      <c r="BR85" s="613"/>
      <c r="BS85" s="613"/>
      <c r="BT85" s="613"/>
      <c r="BU85" s="613"/>
      <c r="BV85" s="613"/>
      <c r="BW85" s="642"/>
      <c r="BX85" s="615" t="s">
        <v>233</v>
      </c>
      <c r="BY85" s="616"/>
      <c r="BZ85" s="616"/>
      <c r="CA85" s="616"/>
      <c r="CB85" s="616"/>
      <c r="CC85" s="616"/>
      <c r="CD85" s="616"/>
      <c r="CE85" s="617"/>
      <c r="CF85" s="618" t="s">
        <v>234</v>
      </c>
      <c r="CG85" s="616"/>
      <c r="CH85" s="616"/>
      <c r="CI85" s="616"/>
      <c r="CJ85" s="616"/>
      <c r="CK85" s="616"/>
      <c r="CL85" s="616"/>
      <c r="CM85" s="616"/>
      <c r="CN85" s="616"/>
      <c r="CO85" s="616"/>
      <c r="CP85" s="616"/>
      <c r="CQ85" s="377"/>
      <c r="CR85" s="378"/>
      <c r="CS85" s="699" t="s">
        <v>683</v>
      </c>
      <c r="CT85" s="700"/>
      <c r="CU85" s="700"/>
      <c r="CV85" s="700"/>
      <c r="CW85" s="700"/>
      <c r="CX85" s="700"/>
      <c r="CY85" s="700"/>
      <c r="CZ85" s="700"/>
      <c r="DA85" s="700"/>
      <c r="DB85" s="700"/>
      <c r="DC85" s="700"/>
      <c r="DD85" s="700"/>
      <c r="DE85" s="701"/>
      <c r="DF85" s="636"/>
      <c r="DG85" s="637"/>
      <c r="DH85" s="637"/>
      <c r="DI85" s="637"/>
      <c r="DJ85" s="637"/>
      <c r="DK85" s="637"/>
      <c r="DL85" s="637"/>
      <c r="DM85" s="637"/>
      <c r="DN85" s="637"/>
      <c r="DO85" s="637"/>
      <c r="DP85" s="637"/>
      <c r="DQ85" s="637"/>
      <c r="DR85" s="638"/>
      <c r="DS85" s="646"/>
      <c r="DT85" s="647"/>
      <c r="DU85" s="647"/>
      <c r="DV85" s="647"/>
      <c r="DW85" s="647"/>
      <c r="DX85" s="647"/>
      <c r="DY85" s="647"/>
      <c r="DZ85" s="647"/>
      <c r="EA85" s="647"/>
      <c r="EB85" s="647"/>
      <c r="EC85" s="647"/>
      <c r="ED85" s="647"/>
      <c r="EE85" s="648"/>
      <c r="EF85" s="646"/>
      <c r="EG85" s="647"/>
      <c r="EH85" s="647"/>
      <c r="EI85" s="647"/>
      <c r="EJ85" s="647"/>
      <c r="EK85" s="647"/>
      <c r="EL85" s="647"/>
      <c r="EM85" s="647"/>
      <c r="EN85" s="647"/>
      <c r="EO85" s="647"/>
      <c r="EP85" s="647"/>
      <c r="EQ85" s="647"/>
      <c r="ER85" s="648"/>
      <c r="ES85" s="382"/>
      <c r="ET85" s="383"/>
      <c r="EU85" s="383"/>
      <c r="EV85" s="383"/>
      <c r="EW85" s="383"/>
      <c r="EX85" s="383"/>
      <c r="EY85" s="383"/>
      <c r="EZ85" s="383"/>
      <c r="FA85" s="383"/>
      <c r="FB85" s="383"/>
      <c r="FC85" s="383"/>
      <c r="FD85" s="383"/>
      <c r="FE85" s="384"/>
      <c r="FG85" s="110"/>
    </row>
    <row r="86" spans="1:165" ht="12.75" customHeight="1" x14ac:dyDescent="0.2">
      <c r="A86" s="613" t="s">
        <v>235</v>
      </c>
      <c r="B86" s="614"/>
      <c r="C86" s="614"/>
      <c r="D86" s="614"/>
      <c r="E86" s="614"/>
      <c r="F86" s="614"/>
      <c r="G86" s="614"/>
      <c r="H86" s="614"/>
      <c r="I86" s="614"/>
      <c r="J86" s="614"/>
      <c r="K86" s="614"/>
      <c r="L86" s="614"/>
      <c r="M86" s="614"/>
      <c r="N86" s="614"/>
      <c r="O86" s="614"/>
      <c r="P86" s="614"/>
      <c r="Q86" s="614"/>
      <c r="R86" s="614"/>
      <c r="S86" s="614"/>
      <c r="T86" s="614"/>
      <c r="U86" s="614"/>
      <c r="V86" s="614"/>
      <c r="W86" s="614"/>
      <c r="X86" s="614"/>
      <c r="Y86" s="614"/>
      <c r="Z86" s="614"/>
      <c r="AA86" s="614"/>
      <c r="AB86" s="614"/>
      <c r="AC86" s="614"/>
      <c r="AD86" s="614"/>
      <c r="AE86" s="614"/>
      <c r="AF86" s="614"/>
      <c r="AG86" s="614"/>
      <c r="AH86" s="614"/>
      <c r="AI86" s="614"/>
      <c r="AJ86" s="614"/>
      <c r="AK86" s="614"/>
      <c r="AL86" s="614"/>
      <c r="AM86" s="614"/>
      <c r="AN86" s="614"/>
      <c r="AO86" s="614"/>
      <c r="AP86" s="614"/>
      <c r="AQ86" s="614"/>
      <c r="AR86" s="614"/>
      <c r="AS86" s="614"/>
      <c r="AT86" s="614"/>
      <c r="AU86" s="614"/>
      <c r="AV86" s="614"/>
      <c r="AW86" s="614"/>
      <c r="AX86" s="614"/>
      <c r="AY86" s="614"/>
      <c r="AZ86" s="614"/>
      <c r="BA86" s="614"/>
      <c r="BB86" s="614"/>
      <c r="BC86" s="614"/>
      <c r="BD86" s="614"/>
      <c r="BE86" s="614"/>
      <c r="BF86" s="614"/>
      <c r="BG86" s="614"/>
      <c r="BH86" s="614"/>
      <c r="BI86" s="614"/>
      <c r="BJ86" s="614"/>
      <c r="BK86" s="614"/>
      <c r="BL86" s="614"/>
      <c r="BM86" s="614"/>
      <c r="BN86" s="614"/>
      <c r="BO86" s="614"/>
      <c r="BP86" s="614"/>
      <c r="BQ86" s="614"/>
      <c r="BR86" s="614"/>
      <c r="BS86" s="614"/>
      <c r="BT86" s="614"/>
      <c r="BU86" s="614"/>
      <c r="BV86" s="614"/>
      <c r="BW86" s="614"/>
      <c r="BX86" s="615" t="s">
        <v>236</v>
      </c>
      <c r="BY86" s="616"/>
      <c r="BZ86" s="616"/>
      <c r="CA86" s="616"/>
      <c r="CB86" s="616"/>
      <c r="CC86" s="616"/>
      <c r="CD86" s="616"/>
      <c r="CE86" s="617"/>
      <c r="CF86" s="618" t="s">
        <v>115</v>
      </c>
      <c r="CG86" s="616"/>
      <c r="CH86" s="616"/>
      <c r="CI86" s="616"/>
      <c r="CJ86" s="616"/>
      <c r="CK86" s="616"/>
      <c r="CL86" s="616"/>
      <c r="CM86" s="616"/>
      <c r="CN86" s="616"/>
      <c r="CO86" s="616"/>
      <c r="CP86" s="616"/>
      <c r="CQ86" s="616"/>
      <c r="CR86" s="617"/>
      <c r="CS86" s="646"/>
      <c r="CT86" s="647"/>
      <c r="CU86" s="647"/>
      <c r="CV86" s="647"/>
      <c r="CW86" s="647"/>
      <c r="CX86" s="647"/>
      <c r="CY86" s="647"/>
      <c r="CZ86" s="647"/>
      <c r="DA86" s="647"/>
      <c r="DB86" s="647"/>
      <c r="DC86" s="647"/>
      <c r="DD86" s="647"/>
      <c r="DE86" s="648"/>
      <c r="DF86" s="691">
        <f>SUM(DF90:DR99)</f>
        <v>8930613.6999999993</v>
      </c>
      <c r="DG86" s="692"/>
      <c r="DH86" s="692"/>
      <c r="DI86" s="692"/>
      <c r="DJ86" s="692"/>
      <c r="DK86" s="692"/>
      <c r="DL86" s="692"/>
      <c r="DM86" s="692"/>
      <c r="DN86" s="692"/>
      <c r="DO86" s="692"/>
      <c r="DP86" s="692"/>
      <c r="DQ86" s="692"/>
      <c r="DR86" s="693"/>
      <c r="DS86" s="691">
        <f>SUM(DS92:EE94)</f>
        <v>4136929.63</v>
      </c>
      <c r="DT86" s="692"/>
      <c r="DU86" s="692"/>
      <c r="DV86" s="692"/>
      <c r="DW86" s="692"/>
      <c r="DX86" s="692"/>
      <c r="DY86" s="692"/>
      <c r="DZ86" s="692"/>
      <c r="EA86" s="692"/>
      <c r="EB86" s="692"/>
      <c r="EC86" s="692"/>
      <c r="ED86" s="692"/>
      <c r="EE86" s="693"/>
      <c r="EF86" s="691">
        <f>SUM(EF92:ER94)</f>
        <v>4136929.63</v>
      </c>
      <c r="EG86" s="692"/>
      <c r="EH86" s="692"/>
      <c r="EI86" s="692"/>
      <c r="EJ86" s="692"/>
      <c r="EK86" s="692"/>
      <c r="EL86" s="692"/>
      <c r="EM86" s="692"/>
      <c r="EN86" s="692"/>
      <c r="EO86" s="692"/>
      <c r="EP86" s="692"/>
      <c r="EQ86" s="692"/>
      <c r="ER86" s="693"/>
      <c r="ES86" s="626"/>
      <c r="ET86" s="627"/>
      <c r="EU86" s="627"/>
      <c r="EV86" s="627"/>
      <c r="EW86" s="627"/>
      <c r="EX86" s="627"/>
      <c r="EY86" s="627"/>
      <c r="EZ86" s="627"/>
      <c r="FA86" s="627"/>
      <c r="FB86" s="627"/>
      <c r="FC86" s="627"/>
      <c r="FD86" s="627"/>
      <c r="FE86" s="628"/>
      <c r="FI86" s="219" t="s">
        <v>237</v>
      </c>
    </row>
    <row r="87" spans="1:165" ht="21.75" customHeight="1" x14ac:dyDescent="0.2">
      <c r="A87" s="613" t="s">
        <v>238</v>
      </c>
      <c r="B87" s="614"/>
      <c r="C87" s="614"/>
      <c r="D87" s="614"/>
      <c r="E87" s="614"/>
      <c r="F87" s="614"/>
      <c r="G87" s="614"/>
      <c r="H87" s="614"/>
      <c r="I87" s="614"/>
      <c r="J87" s="614"/>
      <c r="K87" s="614"/>
      <c r="L87" s="614"/>
      <c r="M87" s="614"/>
      <c r="N87" s="614"/>
      <c r="O87" s="614"/>
      <c r="P87" s="614"/>
      <c r="Q87" s="614"/>
      <c r="R87" s="614"/>
      <c r="S87" s="614"/>
      <c r="T87" s="614"/>
      <c r="U87" s="614"/>
      <c r="V87" s="614"/>
      <c r="W87" s="614"/>
      <c r="X87" s="614"/>
      <c r="Y87" s="614"/>
      <c r="Z87" s="614"/>
      <c r="AA87" s="614"/>
      <c r="AB87" s="614"/>
      <c r="AC87" s="614"/>
      <c r="AD87" s="614"/>
      <c r="AE87" s="614"/>
      <c r="AF87" s="614"/>
      <c r="AG87" s="614"/>
      <c r="AH87" s="614"/>
      <c r="AI87" s="614"/>
      <c r="AJ87" s="614"/>
      <c r="AK87" s="614"/>
      <c r="AL87" s="614"/>
      <c r="AM87" s="614"/>
      <c r="AN87" s="614"/>
      <c r="AO87" s="614"/>
      <c r="AP87" s="614"/>
      <c r="AQ87" s="614"/>
      <c r="AR87" s="614"/>
      <c r="AS87" s="614"/>
      <c r="AT87" s="614"/>
      <c r="AU87" s="614"/>
      <c r="AV87" s="614"/>
      <c r="AW87" s="614"/>
      <c r="AX87" s="614"/>
      <c r="AY87" s="614"/>
      <c r="AZ87" s="614"/>
      <c r="BA87" s="614"/>
      <c r="BB87" s="614"/>
      <c r="BC87" s="614"/>
      <c r="BD87" s="614"/>
      <c r="BE87" s="614"/>
      <c r="BF87" s="614"/>
      <c r="BG87" s="614"/>
      <c r="BH87" s="614"/>
      <c r="BI87" s="614"/>
      <c r="BJ87" s="614"/>
      <c r="BK87" s="614"/>
      <c r="BL87" s="614"/>
      <c r="BM87" s="614"/>
      <c r="BN87" s="614"/>
      <c r="BO87" s="614"/>
      <c r="BP87" s="614"/>
      <c r="BQ87" s="614"/>
      <c r="BR87" s="614"/>
      <c r="BS87" s="614"/>
      <c r="BT87" s="614"/>
      <c r="BU87" s="614"/>
      <c r="BV87" s="614"/>
      <c r="BW87" s="614"/>
      <c r="BX87" s="615" t="s">
        <v>239</v>
      </c>
      <c r="BY87" s="616"/>
      <c r="BZ87" s="616"/>
      <c r="CA87" s="616"/>
      <c r="CB87" s="616"/>
      <c r="CC87" s="616"/>
      <c r="CD87" s="616"/>
      <c r="CE87" s="617"/>
      <c r="CF87" s="618" t="s">
        <v>240</v>
      </c>
      <c r="CG87" s="616"/>
      <c r="CH87" s="616"/>
      <c r="CI87" s="616"/>
      <c r="CJ87" s="616"/>
      <c r="CK87" s="616"/>
      <c r="CL87" s="616"/>
      <c r="CM87" s="616"/>
      <c r="CN87" s="616"/>
      <c r="CO87" s="616"/>
      <c r="CP87" s="616"/>
      <c r="CQ87" s="616"/>
      <c r="CR87" s="617"/>
      <c r="CS87" s="669"/>
      <c r="CT87" s="670"/>
      <c r="CU87" s="670"/>
      <c r="CV87" s="670"/>
      <c r="CW87" s="670"/>
      <c r="CX87" s="670"/>
      <c r="CY87" s="670"/>
      <c r="CZ87" s="670"/>
      <c r="DA87" s="670"/>
      <c r="DB87" s="670"/>
      <c r="DC87" s="670"/>
      <c r="DD87" s="670"/>
      <c r="DE87" s="671"/>
      <c r="DF87" s="669"/>
      <c r="DG87" s="670"/>
      <c r="DH87" s="670"/>
      <c r="DI87" s="670"/>
      <c r="DJ87" s="670"/>
      <c r="DK87" s="670"/>
      <c r="DL87" s="670"/>
      <c r="DM87" s="670"/>
      <c r="DN87" s="670"/>
      <c r="DO87" s="670"/>
      <c r="DP87" s="670"/>
      <c r="DQ87" s="670"/>
      <c r="DR87" s="671"/>
      <c r="DS87" s="669"/>
      <c r="DT87" s="670"/>
      <c r="DU87" s="670"/>
      <c r="DV87" s="670"/>
      <c r="DW87" s="670"/>
      <c r="DX87" s="670"/>
      <c r="DY87" s="670"/>
      <c r="DZ87" s="670"/>
      <c r="EA87" s="670"/>
      <c r="EB87" s="670"/>
      <c r="EC87" s="670"/>
      <c r="ED87" s="670"/>
      <c r="EE87" s="671"/>
      <c r="EF87" s="669"/>
      <c r="EG87" s="670"/>
      <c r="EH87" s="670"/>
      <c r="EI87" s="670"/>
      <c r="EJ87" s="670"/>
      <c r="EK87" s="670"/>
      <c r="EL87" s="670"/>
      <c r="EM87" s="670"/>
      <c r="EN87" s="670"/>
      <c r="EO87" s="670"/>
      <c r="EP87" s="670"/>
      <c r="EQ87" s="670"/>
      <c r="ER87" s="671"/>
      <c r="ES87" s="626"/>
      <c r="ET87" s="627"/>
      <c r="EU87" s="627"/>
      <c r="EV87" s="627"/>
      <c r="EW87" s="627"/>
      <c r="EX87" s="627"/>
      <c r="EY87" s="627"/>
      <c r="EZ87" s="627"/>
      <c r="FA87" s="627"/>
      <c r="FB87" s="627"/>
      <c r="FC87" s="627"/>
      <c r="FD87" s="627"/>
      <c r="FE87" s="628"/>
    </row>
    <row r="88" spans="1:165" ht="11.1" customHeight="1" thickBot="1" x14ac:dyDescent="0.25">
      <c r="A88" s="613" t="s">
        <v>241</v>
      </c>
      <c r="B88" s="614"/>
      <c r="C88" s="614"/>
      <c r="D88" s="614"/>
      <c r="E88" s="614"/>
      <c r="F88" s="614"/>
      <c r="G88" s="614"/>
      <c r="H88" s="614"/>
      <c r="I88" s="614"/>
      <c r="J88" s="614"/>
      <c r="K88" s="614"/>
      <c r="L88" s="614"/>
      <c r="M88" s="614"/>
      <c r="N88" s="614"/>
      <c r="O88" s="614"/>
      <c r="P88" s="614"/>
      <c r="Q88" s="614"/>
      <c r="R88" s="614"/>
      <c r="S88" s="614"/>
      <c r="T88" s="614"/>
      <c r="U88" s="614"/>
      <c r="V88" s="614"/>
      <c r="W88" s="614"/>
      <c r="X88" s="614"/>
      <c r="Y88" s="614"/>
      <c r="Z88" s="614"/>
      <c r="AA88" s="614"/>
      <c r="AB88" s="614"/>
      <c r="AC88" s="614"/>
      <c r="AD88" s="614"/>
      <c r="AE88" s="614"/>
      <c r="AF88" s="614"/>
      <c r="AG88" s="614"/>
      <c r="AH88" s="614"/>
      <c r="AI88" s="614"/>
      <c r="AJ88" s="614"/>
      <c r="AK88" s="614"/>
      <c r="AL88" s="614"/>
      <c r="AM88" s="614"/>
      <c r="AN88" s="614"/>
      <c r="AO88" s="614"/>
      <c r="AP88" s="614"/>
      <c r="AQ88" s="614"/>
      <c r="AR88" s="614"/>
      <c r="AS88" s="614"/>
      <c r="AT88" s="614"/>
      <c r="AU88" s="614"/>
      <c r="AV88" s="614"/>
      <c r="AW88" s="614"/>
      <c r="AX88" s="614"/>
      <c r="AY88" s="614"/>
      <c r="AZ88" s="614"/>
      <c r="BA88" s="614"/>
      <c r="BB88" s="614"/>
      <c r="BC88" s="614"/>
      <c r="BD88" s="614"/>
      <c r="BE88" s="614"/>
      <c r="BF88" s="614"/>
      <c r="BG88" s="614"/>
      <c r="BH88" s="614"/>
      <c r="BI88" s="614"/>
      <c r="BJ88" s="614"/>
      <c r="BK88" s="614"/>
      <c r="BL88" s="614"/>
      <c r="BM88" s="614"/>
      <c r="BN88" s="614"/>
      <c r="BO88" s="614"/>
      <c r="BP88" s="614"/>
      <c r="BQ88" s="614"/>
      <c r="BR88" s="614"/>
      <c r="BS88" s="614"/>
      <c r="BT88" s="614"/>
      <c r="BU88" s="614"/>
      <c r="BV88" s="614"/>
      <c r="BW88" s="614"/>
      <c r="BX88" s="542" t="s">
        <v>242</v>
      </c>
      <c r="BY88" s="543"/>
      <c r="BZ88" s="543"/>
      <c r="CA88" s="543"/>
      <c r="CB88" s="543"/>
      <c r="CC88" s="543"/>
      <c r="CD88" s="543"/>
      <c r="CE88" s="544"/>
      <c r="CF88" s="605" t="s">
        <v>243</v>
      </c>
      <c r="CG88" s="543"/>
      <c r="CH88" s="543"/>
      <c r="CI88" s="543"/>
      <c r="CJ88" s="543"/>
      <c r="CK88" s="543"/>
      <c r="CL88" s="543"/>
      <c r="CM88" s="543"/>
      <c r="CN88" s="543"/>
      <c r="CO88" s="543"/>
      <c r="CP88" s="543"/>
      <c r="CQ88" s="543"/>
      <c r="CR88" s="544"/>
      <c r="CS88" s="674"/>
      <c r="CT88" s="675"/>
      <c r="CU88" s="675"/>
      <c r="CV88" s="675"/>
      <c r="CW88" s="675"/>
      <c r="CX88" s="675"/>
      <c r="CY88" s="675"/>
      <c r="CZ88" s="675"/>
      <c r="DA88" s="675"/>
      <c r="DB88" s="675"/>
      <c r="DC88" s="675"/>
      <c r="DD88" s="675"/>
      <c r="DE88" s="676"/>
      <c r="DF88" s="674"/>
      <c r="DG88" s="675"/>
      <c r="DH88" s="675"/>
      <c r="DI88" s="675"/>
      <c r="DJ88" s="675"/>
      <c r="DK88" s="675"/>
      <c r="DL88" s="675"/>
      <c r="DM88" s="675"/>
      <c r="DN88" s="675"/>
      <c r="DO88" s="675"/>
      <c r="DP88" s="675"/>
      <c r="DQ88" s="675"/>
      <c r="DR88" s="676"/>
      <c r="DS88" s="674"/>
      <c r="DT88" s="675"/>
      <c r="DU88" s="675"/>
      <c r="DV88" s="675"/>
      <c r="DW88" s="675"/>
      <c r="DX88" s="675"/>
      <c r="DY88" s="675"/>
      <c r="DZ88" s="675"/>
      <c r="EA88" s="675"/>
      <c r="EB88" s="675"/>
      <c r="EC88" s="675"/>
      <c r="ED88" s="675"/>
      <c r="EE88" s="676"/>
      <c r="EF88" s="674"/>
      <c r="EG88" s="675"/>
      <c r="EH88" s="675"/>
      <c r="EI88" s="675"/>
      <c r="EJ88" s="675"/>
      <c r="EK88" s="675"/>
      <c r="EL88" s="675"/>
      <c r="EM88" s="675"/>
      <c r="EN88" s="675"/>
      <c r="EO88" s="675"/>
      <c r="EP88" s="675"/>
      <c r="EQ88" s="675"/>
      <c r="ER88" s="676"/>
      <c r="ES88" s="548"/>
      <c r="ET88" s="549"/>
      <c r="EU88" s="549"/>
      <c r="EV88" s="549"/>
      <c r="EW88" s="549"/>
      <c r="EX88" s="549"/>
      <c r="EY88" s="549"/>
      <c r="EZ88" s="549"/>
      <c r="FA88" s="549"/>
      <c r="FB88" s="549"/>
      <c r="FC88" s="549"/>
      <c r="FD88" s="549"/>
      <c r="FE88" s="550"/>
    </row>
    <row r="89" spans="1:165" ht="21.75" customHeight="1" x14ac:dyDescent="0.2">
      <c r="A89" s="613" t="s">
        <v>244</v>
      </c>
      <c r="B89" s="614"/>
      <c r="C89" s="614"/>
      <c r="D89" s="614"/>
      <c r="E89" s="614"/>
      <c r="F89" s="614"/>
      <c r="G89" s="614"/>
      <c r="H89" s="614"/>
      <c r="I89" s="614"/>
      <c r="J89" s="614"/>
      <c r="K89" s="614"/>
      <c r="L89" s="614"/>
      <c r="M89" s="614"/>
      <c r="N89" s="614"/>
      <c r="O89" s="614"/>
      <c r="P89" s="614"/>
      <c r="Q89" s="614"/>
      <c r="R89" s="614"/>
      <c r="S89" s="614"/>
      <c r="T89" s="614"/>
      <c r="U89" s="614"/>
      <c r="V89" s="614"/>
      <c r="W89" s="614"/>
      <c r="X89" s="614"/>
      <c r="Y89" s="614"/>
      <c r="Z89" s="614"/>
      <c r="AA89" s="614"/>
      <c r="AB89" s="614"/>
      <c r="AC89" s="614"/>
      <c r="AD89" s="614"/>
      <c r="AE89" s="614"/>
      <c r="AF89" s="614"/>
      <c r="AG89" s="614"/>
      <c r="AH89" s="614"/>
      <c r="AI89" s="614"/>
      <c r="AJ89" s="614"/>
      <c r="AK89" s="614"/>
      <c r="AL89" s="614"/>
      <c r="AM89" s="614"/>
      <c r="AN89" s="614"/>
      <c r="AO89" s="614"/>
      <c r="AP89" s="614"/>
      <c r="AQ89" s="614"/>
      <c r="AR89" s="614"/>
      <c r="AS89" s="614"/>
      <c r="AT89" s="614"/>
      <c r="AU89" s="614"/>
      <c r="AV89" s="614"/>
      <c r="AW89" s="614"/>
      <c r="AX89" s="614"/>
      <c r="AY89" s="614"/>
      <c r="AZ89" s="614"/>
      <c r="BA89" s="614"/>
      <c r="BB89" s="614"/>
      <c r="BC89" s="614"/>
      <c r="BD89" s="614"/>
      <c r="BE89" s="614"/>
      <c r="BF89" s="614"/>
      <c r="BG89" s="614"/>
      <c r="BH89" s="614"/>
      <c r="BI89" s="614"/>
      <c r="BJ89" s="614"/>
      <c r="BK89" s="614"/>
      <c r="BL89" s="614"/>
      <c r="BM89" s="614"/>
      <c r="BN89" s="614"/>
      <c r="BO89" s="614"/>
      <c r="BP89" s="614"/>
      <c r="BQ89" s="614"/>
      <c r="BR89" s="614"/>
      <c r="BS89" s="614"/>
      <c r="BT89" s="614"/>
      <c r="BU89" s="614"/>
      <c r="BV89" s="614"/>
      <c r="BW89" s="614"/>
      <c r="BX89" s="717" t="s">
        <v>245</v>
      </c>
      <c r="BY89" s="718"/>
      <c r="BZ89" s="718"/>
      <c r="CA89" s="718"/>
      <c r="CB89" s="718"/>
      <c r="CC89" s="718"/>
      <c r="CD89" s="718"/>
      <c r="CE89" s="719"/>
      <c r="CF89" s="594" t="s">
        <v>246</v>
      </c>
      <c r="CG89" s="528"/>
      <c r="CH89" s="528"/>
      <c r="CI89" s="528"/>
      <c r="CJ89" s="528"/>
      <c r="CK89" s="528"/>
      <c r="CL89" s="528"/>
      <c r="CM89" s="528"/>
      <c r="CN89" s="528"/>
      <c r="CO89" s="528"/>
      <c r="CP89" s="528"/>
      <c r="CQ89" s="528"/>
      <c r="CR89" s="529"/>
      <c r="CS89" s="714"/>
      <c r="CT89" s="715"/>
      <c r="CU89" s="715"/>
      <c r="CV89" s="715"/>
      <c r="CW89" s="715"/>
      <c r="CX89" s="715"/>
      <c r="CY89" s="715"/>
      <c r="CZ89" s="715"/>
      <c r="DA89" s="715"/>
      <c r="DB89" s="715"/>
      <c r="DC89" s="715"/>
      <c r="DD89" s="715"/>
      <c r="DE89" s="716"/>
      <c r="DF89" s="714"/>
      <c r="DG89" s="715"/>
      <c r="DH89" s="715"/>
      <c r="DI89" s="715"/>
      <c r="DJ89" s="715"/>
      <c r="DK89" s="715"/>
      <c r="DL89" s="715"/>
      <c r="DM89" s="715"/>
      <c r="DN89" s="715"/>
      <c r="DO89" s="715"/>
      <c r="DP89" s="715"/>
      <c r="DQ89" s="715"/>
      <c r="DR89" s="716"/>
      <c r="DS89" s="714"/>
      <c r="DT89" s="715"/>
      <c r="DU89" s="715"/>
      <c r="DV89" s="715"/>
      <c r="DW89" s="715"/>
      <c r="DX89" s="715"/>
      <c r="DY89" s="715"/>
      <c r="DZ89" s="715"/>
      <c r="EA89" s="715"/>
      <c r="EB89" s="715"/>
      <c r="EC89" s="715"/>
      <c r="ED89" s="715"/>
      <c r="EE89" s="716"/>
      <c r="EF89" s="714"/>
      <c r="EG89" s="715"/>
      <c r="EH89" s="715"/>
      <c r="EI89" s="715"/>
      <c r="EJ89" s="715"/>
      <c r="EK89" s="715"/>
      <c r="EL89" s="715"/>
      <c r="EM89" s="715"/>
      <c r="EN89" s="715"/>
      <c r="EO89" s="715"/>
      <c r="EP89" s="715"/>
      <c r="EQ89" s="715"/>
      <c r="ER89" s="716"/>
      <c r="ES89" s="539"/>
      <c r="ET89" s="540"/>
      <c r="EU89" s="540"/>
      <c r="EV89" s="540"/>
      <c r="EW89" s="540"/>
      <c r="EX89" s="540"/>
      <c r="EY89" s="540"/>
      <c r="EZ89" s="540"/>
      <c r="FA89" s="540"/>
      <c r="FB89" s="540"/>
      <c r="FC89" s="540"/>
      <c r="FD89" s="540"/>
      <c r="FE89" s="541"/>
    </row>
    <row r="90" spans="1:165" s="269" customFormat="1" ht="11.25" customHeight="1" x14ac:dyDescent="0.2">
      <c r="A90" s="613" t="s">
        <v>247</v>
      </c>
      <c r="B90" s="613"/>
      <c r="C90" s="613"/>
      <c r="D90" s="613"/>
      <c r="E90" s="613"/>
      <c r="F90" s="613"/>
      <c r="G90" s="613"/>
      <c r="H90" s="613"/>
      <c r="I90" s="613"/>
      <c r="J90" s="613"/>
      <c r="K90" s="613"/>
      <c r="L90" s="613"/>
      <c r="M90" s="613"/>
      <c r="N90" s="613"/>
      <c r="O90" s="613"/>
      <c r="P90" s="613"/>
      <c r="Q90" s="613"/>
      <c r="R90" s="613"/>
      <c r="S90" s="613"/>
      <c r="T90" s="613"/>
      <c r="U90" s="613"/>
      <c r="V90" s="613"/>
      <c r="W90" s="613"/>
      <c r="X90" s="613"/>
      <c r="Y90" s="613"/>
      <c r="Z90" s="613"/>
      <c r="AA90" s="613"/>
      <c r="AB90" s="613"/>
      <c r="AC90" s="613"/>
      <c r="AD90" s="613"/>
      <c r="AE90" s="613"/>
      <c r="AF90" s="613"/>
      <c r="AG90" s="613"/>
      <c r="AH90" s="613"/>
      <c r="AI90" s="613"/>
      <c r="AJ90" s="613"/>
      <c r="AK90" s="613"/>
      <c r="AL90" s="613"/>
      <c r="AM90" s="613"/>
      <c r="AN90" s="613"/>
      <c r="AO90" s="613"/>
      <c r="AP90" s="613"/>
      <c r="AQ90" s="613"/>
      <c r="AR90" s="613"/>
      <c r="AS90" s="613"/>
      <c r="AT90" s="613"/>
      <c r="AU90" s="613"/>
      <c r="AV90" s="613"/>
      <c r="AW90" s="613"/>
      <c r="AX90" s="613"/>
      <c r="AY90" s="613"/>
      <c r="AZ90" s="613"/>
      <c r="BA90" s="613"/>
      <c r="BB90" s="613"/>
      <c r="BC90" s="613"/>
      <c r="BD90" s="613"/>
      <c r="BE90" s="613"/>
      <c r="BF90" s="613"/>
      <c r="BG90" s="613"/>
      <c r="BH90" s="613"/>
      <c r="BI90" s="613"/>
      <c r="BJ90" s="613"/>
      <c r="BK90" s="613"/>
      <c r="BL90" s="613"/>
      <c r="BM90" s="613"/>
      <c r="BN90" s="613"/>
      <c r="BO90" s="613"/>
      <c r="BP90" s="613"/>
      <c r="BQ90" s="613"/>
      <c r="BR90" s="613"/>
      <c r="BS90" s="613"/>
      <c r="BT90" s="613"/>
      <c r="BU90" s="613"/>
      <c r="BV90" s="613"/>
      <c r="BW90" s="642"/>
      <c r="BX90" s="720"/>
      <c r="BY90" s="721"/>
      <c r="BZ90" s="721"/>
      <c r="CA90" s="721"/>
      <c r="CB90" s="721"/>
      <c r="CC90" s="721"/>
      <c r="CD90" s="721"/>
      <c r="CE90" s="722"/>
      <c r="CF90" s="618" t="s">
        <v>248</v>
      </c>
      <c r="CG90" s="616"/>
      <c r="CH90" s="616"/>
      <c r="CI90" s="616"/>
      <c r="CJ90" s="616"/>
      <c r="CK90" s="616"/>
      <c r="CL90" s="616"/>
      <c r="CM90" s="616"/>
      <c r="CN90" s="616"/>
      <c r="CO90" s="616"/>
      <c r="CP90" s="616"/>
      <c r="CQ90" s="258"/>
      <c r="CR90" s="259"/>
      <c r="CS90" s="699" t="s">
        <v>688</v>
      </c>
      <c r="CT90" s="700"/>
      <c r="CU90" s="700"/>
      <c r="CV90" s="700"/>
      <c r="CW90" s="700"/>
      <c r="CX90" s="700"/>
      <c r="CY90" s="700"/>
      <c r="CZ90" s="700"/>
      <c r="DA90" s="700"/>
      <c r="DB90" s="700"/>
      <c r="DC90" s="700"/>
      <c r="DD90" s="700"/>
      <c r="DE90" s="701"/>
      <c r="DF90" s="649">
        <f>обоснования!H357</f>
        <v>46265.18</v>
      </c>
      <c r="DG90" s="650"/>
      <c r="DH90" s="650"/>
      <c r="DI90" s="650"/>
      <c r="DJ90" s="650"/>
      <c r="DK90" s="650"/>
      <c r="DL90" s="650"/>
      <c r="DM90" s="650"/>
      <c r="DN90" s="650"/>
      <c r="DO90" s="650"/>
      <c r="DP90" s="650"/>
      <c r="DQ90" s="650"/>
      <c r="DR90" s="651"/>
      <c r="DS90" s="649"/>
      <c r="DT90" s="650"/>
      <c r="DU90" s="650"/>
      <c r="DV90" s="650"/>
      <c r="DW90" s="650"/>
      <c r="DX90" s="650"/>
      <c r="DY90" s="650"/>
      <c r="DZ90" s="650"/>
      <c r="EA90" s="650"/>
      <c r="EB90" s="650"/>
      <c r="EC90" s="650"/>
      <c r="ED90" s="650"/>
      <c r="EE90" s="651"/>
      <c r="EF90" s="649"/>
      <c r="EG90" s="650"/>
      <c r="EH90" s="650"/>
      <c r="EI90" s="650"/>
      <c r="EJ90" s="650"/>
      <c r="EK90" s="650"/>
      <c r="EL90" s="650"/>
      <c r="EM90" s="650"/>
      <c r="EN90" s="650"/>
      <c r="EO90" s="650"/>
      <c r="EP90" s="650"/>
      <c r="EQ90" s="650"/>
      <c r="ER90" s="651"/>
      <c r="ES90" s="266"/>
      <c r="ET90" s="267"/>
      <c r="EU90" s="267"/>
      <c r="EV90" s="267"/>
      <c r="EW90" s="267"/>
      <c r="EX90" s="267"/>
      <c r="EY90" s="267"/>
      <c r="EZ90" s="267"/>
      <c r="FA90" s="267"/>
      <c r="FB90" s="267"/>
      <c r="FC90" s="267"/>
      <c r="FD90" s="267"/>
      <c r="FE90" s="268"/>
      <c r="FG90" s="110"/>
    </row>
    <row r="91" spans="1:165" s="417" customFormat="1" ht="11.25" customHeight="1" x14ac:dyDescent="0.2">
      <c r="A91" s="613" t="s">
        <v>247</v>
      </c>
      <c r="B91" s="613"/>
      <c r="C91" s="613"/>
      <c r="D91" s="613"/>
      <c r="E91" s="613"/>
      <c r="F91" s="613"/>
      <c r="G91" s="613"/>
      <c r="H91" s="613"/>
      <c r="I91" s="613"/>
      <c r="J91" s="613"/>
      <c r="K91" s="613"/>
      <c r="L91" s="613"/>
      <c r="M91" s="613"/>
      <c r="N91" s="613"/>
      <c r="O91" s="613"/>
      <c r="P91" s="613"/>
      <c r="Q91" s="613"/>
      <c r="R91" s="613"/>
      <c r="S91" s="613"/>
      <c r="T91" s="613"/>
      <c r="U91" s="613"/>
      <c r="V91" s="613"/>
      <c r="W91" s="613"/>
      <c r="X91" s="613"/>
      <c r="Y91" s="613"/>
      <c r="Z91" s="613"/>
      <c r="AA91" s="613"/>
      <c r="AB91" s="613"/>
      <c r="AC91" s="613"/>
      <c r="AD91" s="613"/>
      <c r="AE91" s="613"/>
      <c r="AF91" s="613"/>
      <c r="AG91" s="613"/>
      <c r="AH91" s="613"/>
      <c r="AI91" s="613"/>
      <c r="AJ91" s="613"/>
      <c r="AK91" s="613"/>
      <c r="AL91" s="613"/>
      <c r="AM91" s="613"/>
      <c r="AN91" s="613"/>
      <c r="AO91" s="613"/>
      <c r="AP91" s="613"/>
      <c r="AQ91" s="613"/>
      <c r="AR91" s="613"/>
      <c r="AS91" s="613"/>
      <c r="AT91" s="613"/>
      <c r="AU91" s="613"/>
      <c r="AV91" s="613"/>
      <c r="AW91" s="613"/>
      <c r="AX91" s="613"/>
      <c r="AY91" s="613"/>
      <c r="AZ91" s="613"/>
      <c r="BA91" s="613"/>
      <c r="BB91" s="613"/>
      <c r="BC91" s="613"/>
      <c r="BD91" s="613"/>
      <c r="BE91" s="613"/>
      <c r="BF91" s="613"/>
      <c r="BG91" s="613"/>
      <c r="BH91" s="613"/>
      <c r="BI91" s="613"/>
      <c r="BJ91" s="613"/>
      <c r="BK91" s="613"/>
      <c r="BL91" s="613"/>
      <c r="BM91" s="613"/>
      <c r="BN91" s="613"/>
      <c r="BO91" s="613"/>
      <c r="BP91" s="613"/>
      <c r="BQ91" s="613"/>
      <c r="BR91" s="613"/>
      <c r="BS91" s="613"/>
      <c r="BT91" s="613"/>
      <c r="BU91" s="613"/>
      <c r="BV91" s="613"/>
      <c r="BW91" s="642"/>
      <c r="BX91" s="720"/>
      <c r="BY91" s="721"/>
      <c r="BZ91" s="721"/>
      <c r="CA91" s="721"/>
      <c r="CB91" s="721"/>
      <c r="CC91" s="721"/>
      <c r="CD91" s="721"/>
      <c r="CE91" s="722"/>
      <c r="CF91" s="618" t="s">
        <v>248</v>
      </c>
      <c r="CG91" s="616"/>
      <c r="CH91" s="616"/>
      <c r="CI91" s="616"/>
      <c r="CJ91" s="616"/>
      <c r="CK91" s="616"/>
      <c r="CL91" s="616"/>
      <c r="CM91" s="616"/>
      <c r="CN91" s="616"/>
      <c r="CO91" s="616"/>
      <c r="CP91" s="616"/>
      <c r="CQ91" s="412"/>
      <c r="CR91" s="413"/>
      <c r="CS91" s="699" t="s">
        <v>715</v>
      </c>
      <c r="CT91" s="700"/>
      <c r="CU91" s="700"/>
      <c r="CV91" s="700"/>
      <c r="CW91" s="700"/>
      <c r="CX91" s="700"/>
      <c r="CY91" s="700"/>
      <c r="CZ91" s="700"/>
      <c r="DA91" s="700"/>
      <c r="DB91" s="700"/>
      <c r="DC91" s="700"/>
      <c r="DD91" s="700"/>
      <c r="DE91" s="701"/>
      <c r="DF91" s="649">
        <f>обоснования!H363</f>
        <v>80000</v>
      </c>
      <c r="DG91" s="650"/>
      <c r="DH91" s="650"/>
      <c r="DI91" s="650"/>
      <c r="DJ91" s="650"/>
      <c r="DK91" s="650"/>
      <c r="DL91" s="650"/>
      <c r="DM91" s="650"/>
      <c r="DN91" s="650"/>
      <c r="DO91" s="650"/>
      <c r="DP91" s="650"/>
      <c r="DQ91" s="650"/>
      <c r="DR91" s="651"/>
      <c r="DS91" s="649"/>
      <c r="DT91" s="650"/>
      <c r="DU91" s="650"/>
      <c r="DV91" s="650"/>
      <c r="DW91" s="650"/>
      <c r="DX91" s="650"/>
      <c r="DY91" s="650"/>
      <c r="DZ91" s="650"/>
      <c r="EA91" s="650"/>
      <c r="EB91" s="650"/>
      <c r="EC91" s="650"/>
      <c r="ED91" s="650"/>
      <c r="EE91" s="651"/>
      <c r="EF91" s="649"/>
      <c r="EG91" s="650"/>
      <c r="EH91" s="650"/>
      <c r="EI91" s="650"/>
      <c r="EJ91" s="650"/>
      <c r="EK91" s="650"/>
      <c r="EL91" s="650"/>
      <c r="EM91" s="650"/>
      <c r="EN91" s="650"/>
      <c r="EO91" s="650"/>
      <c r="EP91" s="650"/>
      <c r="EQ91" s="650"/>
      <c r="ER91" s="651"/>
      <c r="ES91" s="414"/>
      <c r="ET91" s="415"/>
      <c r="EU91" s="415"/>
      <c r="EV91" s="415"/>
      <c r="EW91" s="415"/>
      <c r="EX91" s="415"/>
      <c r="EY91" s="415"/>
      <c r="EZ91" s="415"/>
      <c r="FA91" s="415"/>
      <c r="FB91" s="415"/>
      <c r="FC91" s="415"/>
      <c r="FD91" s="415"/>
      <c r="FE91" s="416"/>
      <c r="FG91" s="110"/>
    </row>
    <row r="92" spans="1:165" ht="11.25" customHeight="1" x14ac:dyDescent="0.2">
      <c r="A92" s="659" t="s">
        <v>247</v>
      </c>
      <c r="B92" s="660"/>
      <c r="C92" s="660"/>
      <c r="D92" s="660"/>
      <c r="E92" s="660"/>
      <c r="F92" s="660"/>
      <c r="G92" s="660"/>
      <c r="H92" s="660"/>
      <c r="I92" s="660"/>
      <c r="J92" s="660"/>
      <c r="K92" s="660"/>
      <c r="L92" s="660"/>
      <c r="M92" s="660"/>
      <c r="N92" s="660"/>
      <c r="O92" s="660"/>
      <c r="P92" s="660"/>
      <c r="Q92" s="660"/>
      <c r="R92" s="660"/>
      <c r="S92" s="660"/>
      <c r="T92" s="660"/>
      <c r="U92" s="660"/>
      <c r="V92" s="660"/>
      <c r="W92" s="660"/>
      <c r="X92" s="660"/>
      <c r="Y92" s="660"/>
      <c r="Z92" s="660"/>
      <c r="AA92" s="660"/>
      <c r="AB92" s="660"/>
      <c r="AC92" s="660"/>
      <c r="AD92" s="660"/>
      <c r="AE92" s="660"/>
      <c r="AF92" s="660"/>
      <c r="AG92" s="660"/>
      <c r="AH92" s="660"/>
      <c r="AI92" s="660"/>
      <c r="AJ92" s="660"/>
      <c r="AK92" s="660"/>
      <c r="AL92" s="660"/>
      <c r="AM92" s="660"/>
      <c r="AN92" s="660"/>
      <c r="AO92" s="660"/>
      <c r="AP92" s="660"/>
      <c r="AQ92" s="660"/>
      <c r="AR92" s="660"/>
      <c r="AS92" s="660"/>
      <c r="AT92" s="660"/>
      <c r="AU92" s="660"/>
      <c r="AV92" s="660"/>
      <c r="AW92" s="660"/>
      <c r="AX92" s="660"/>
      <c r="AY92" s="660"/>
      <c r="AZ92" s="660"/>
      <c r="BA92" s="660"/>
      <c r="BB92" s="660"/>
      <c r="BC92" s="660"/>
      <c r="BD92" s="660"/>
      <c r="BE92" s="660"/>
      <c r="BF92" s="660"/>
      <c r="BG92" s="660"/>
      <c r="BH92" s="660"/>
      <c r="BI92" s="660"/>
      <c r="BJ92" s="660"/>
      <c r="BK92" s="660"/>
      <c r="BL92" s="660"/>
      <c r="BM92" s="660"/>
      <c r="BN92" s="660"/>
      <c r="BO92" s="660"/>
      <c r="BP92" s="660"/>
      <c r="BQ92" s="660"/>
      <c r="BR92" s="660"/>
      <c r="BS92" s="660"/>
      <c r="BT92" s="660"/>
      <c r="BU92" s="660"/>
      <c r="BV92" s="660"/>
      <c r="BW92" s="661"/>
      <c r="BX92" s="720"/>
      <c r="BY92" s="721"/>
      <c r="BZ92" s="721"/>
      <c r="CA92" s="721"/>
      <c r="CB92" s="721"/>
      <c r="CC92" s="721"/>
      <c r="CD92" s="721"/>
      <c r="CE92" s="722"/>
      <c r="CF92" s="562" t="s">
        <v>248</v>
      </c>
      <c r="CG92" s="560"/>
      <c r="CH92" s="560"/>
      <c r="CI92" s="560"/>
      <c r="CJ92" s="560"/>
      <c r="CK92" s="560"/>
      <c r="CL92" s="560"/>
      <c r="CM92" s="560"/>
      <c r="CN92" s="560"/>
      <c r="CO92" s="560"/>
      <c r="CP92" s="560"/>
      <c r="CQ92" s="560"/>
      <c r="CR92" s="561"/>
      <c r="CS92" s="699" t="s">
        <v>689</v>
      </c>
      <c r="CT92" s="700"/>
      <c r="CU92" s="700"/>
      <c r="CV92" s="700"/>
      <c r="CW92" s="700"/>
      <c r="CX92" s="700"/>
      <c r="CY92" s="700"/>
      <c r="CZ92" s="700"/>
      <c r="DA92" s="700"/>
      <c r="DB92" s="700"/>
      <c r="DC92" s="700"/>
      <c r="DD92" s="700"/>
      <c r="DE92" s="701"/>
      <c r="DF92" s="649">
        <f>обоснования!L372</f>
        <v>0</v>
      </c>
      <c r="DG92" s="650"/>
      <c r="DH92" s="650"/>
      <c r="DI92" s="650"/>
      <c r="DJ92" s="650"/>
      <c r="DK92" s="650"/>
      <c r="DL92" s="650"/>
      <c r="DM92" s="650"/>
      <c r="DN92" s="650"/>
      <c r="DO92" s="650"/>
      <c r="DP92" s="650"/>
      <c r="DQ92" s="650"/>
      <c r="DR92" s="651"/>
      <c r="DS92" s="636"/>
      <c r="DT92" s="637"/>
      <c r="DU92" s="637"/>
      <c r="DV92" s="637"/>
      <c r="DW92" s="637"/>
      <c r="DX92" s="637"/>
      <c r="DY92" s="637"/>
      <c r="DZ92" s="637"/>
      <c r="EA92" s="637"/>
      <c r="EB92" s="637"/>
      <c r="EC92" s="637"/>
      <c r="ED92" s="637"/>
      <c r="EE92" s="638"/>
      <c r="EF92" s="646"/>
      <c r="EG92" s="647"/>
      <c r="EH92" s="647"/>
      <c r="EI92" s="647"/>
      <c r="EJ92" s="647"/>
      <c r="EK92" s="647"/>
      <c r="EL92" s="647"/>
      <c r="EM92" s="647"/>
      <c r="EN92" s="647"/>
      <c r="EO92" s="647"/>
      <c r="EP92" s="647"/>
      <c r="EQ92" s="647"/>
      <c r="ER92" s="648"/>
      <c r="ES92" s="626"/>
      <c r="ET92" s="627"/>
      <c r="EU92" s="627"/>
      <c r="EV92" s="627"/>
      <c r="EW92" s="627"/>
      <c r="EX92" s="627"/>
      <c r="EY92" s="627"/>
      <c r="EZ92" s="627"/>
      <c r="FA92" s="627"/>
      <c r="FB92" s="627"/>
      <c r="FC92" s="627"/>
      <c r="FD92" s="627"/>
      <c r="FE92" s="628"/>
    </row>
    <row r="93" spans="1:165" ht="11.25" customHeight="1" x14ac:dyDescent="0.2">
      <c r="A93" s="659" t="s">
        <v>247</v>
      </c>
      <c r="B93" s="660"/>
      <c r="C93" s="660"/>
      <c r="D93" s="660"/>
      <c r="E93" s="660"/>
      <c r="F93" s="660"/>
      <c r="G93" s="660"/>
      <c r="H93" s="660"/>
      <c r="I93" s="660"/>
      <c r="J93" s="660"/>
      <c r="K93" s="660"/>
      <c r="L93" s="660"/>
      <c r="M93" s="660"/>
      <c r="N93" s="660"/>
      <c r="O93" s="660"/>
      <c r="P93" s="660"/>
      <c r="Q93" s="660"/>
      <c r="R93" s="660"/>
      <c r="S93" s="660"/>
      <c r="T93" s="660"/>
      <c r="U93" s="660"/>
      <c r="V93" s="660"/>
      <c r="W93" s="660"/>
      <c r="X93" s="660"/>
      <c r="Y93" s="660"/>
      <c r="Z93" s="660"/>
      <c r="AA93" s="660"/>
      <c r="AB93" s="660"/>
      <c r="AC93" s="660"/>
      <c r="AD93" s="660"/>
      <c r="AE93" s="660"/>
      <c r="AF93" s="660"/>
      <c r="AG93" s="660"/>
      <c r="AH93" s="660"/>
      <c r="AI93" s="660"/>
      <c r="AJ93" s="660"/>
      <c r="AK93" s="660"/>
      <c r="AL93" s="660"/>
      <c r="AM93" s="660"/>
      <c r="AN93" s="660"/>
      <c r="AO93" s="660"/>
      <c r="AP93" s="660"/>
      <c r="AQ93" s="660"/>
      <c r="AR93" s="660"/>
      <c r="AS93" s="660"/>
      <c r="AT93" s="660"/>
      <c r="AU93" s="660"/>
      <c r="AV93" s="660"/>
      <c r="AW93" s="660"/>
      <c r="AX93" s="660"/>
      <c r="AY93" s="660"/>
      <c r="AZ93" s="660"/>
      <c r="BA93" s="660"/>
      <c r="BB93" s="660"/>
      <c r="BC93" s="660"/>
      <c r="BD93" s="660"/>
      <c r="BE93" s="660"/>
      <c r="BF93" s="660"/>
      <c r="BG93" s="660"/>
      <c r="BH93" s="660"/>
      <c r="BI93" s="660"/>
      <c r="BJ93" s="660"/>
      <c r="BK93" s="660"/>
      <c r="BL93" s="660"/>
      <c r="BM93" s="660"/>
      <c r="BN93" s="660"/>
      <c r="BO93" s="660"/>
      <c r="BP93" s="660"/>
      <c r="BQ93" s="660"/>
      <c r="BR93" s="660"/>
      <c r="BS93" s="660"/>
      <c r="BT93" s="660"/>
      <c r="BU93" s="660"/>
      <c r="BV93" s="660"/>
      <c r="BW93" s="661"/>
      <c r="BX93" s="720"/>
      <c r="BY93" s="721"/>
      <c r="BZ93" s="721"/>
      <c r="CA93" s="721"/>
      <c r="CB93" s="721"/>
      <c r="CC93" s="721"/>
      <c r="CD93" s="721"/>
      <c r="CE93" s="722"/>
      <c r="CF93" s="562" t="s">
        <v>555</v>
      </c>
      <c r="CG93" s="560"/>
      <c r="CH93" s="560"/>
      <c r="CI93" s="560"/>
      <c r="CJ93" s="560"/>
      <c r="CK93" s="560"/>
      <c r="CL93" s="560"/>
      <c r="CM93" s="560"/>
      <c r="CN93" s="560"/>
      <c r="CO93" s="560"/>
      <c r="CP93" s="560"/>
      <c r="CQ93" s="560"/>
      <c r="CR93" s="561"/>
      <c r="CS93" s="699" t="s">
        <v>689</v>
      </c>
      <c r="CT93" s="700"/>
      <c r="CU93" s="700"/>
      <c r="CV93" s="700"/>
      <c r="CW93" s="700"/>
      <c r="CX93" s="700"/>
      <c r="CY93" s="700"/>
      <c r="CZ93" s="700"/>
      <c r="DA93" s="700"/>
      <c r="DB93" s="700"/>
      <c r="DC93" s="700"/>
      <c r="DD93" s="700"/>
      <c r="DE93" s="701"/>
      <c r="DF93" s="649">
        <f>обоснования!L370</f>
        <v>0</v>
      </c>
      <c r="DG93" s="650"/>
      <c r="DH93" s="650"/>
      <c r="DI93" s="650"/>
      <c r="DJ93" s="650"/>
      <c r="DK93" s="650"/>
      <c r="DL93" s="650"/>
      <c r="DM93" s="650"/>
      <c r="DN93" s="650"/>
      <c r="DO93" s="650"/>
      <c r="DP93" s="650"/>
      <c r="DQ93" s="650"/>
      <c r="DR93" s="651"/>
      <c r="DS93" s="636">
        <v>1637726.43</v>
      </c>
      <c r="DT93" s="637"/>
      <c r="DU93" s="637"/>
      <c r="DV93" s="637"/>
      <c r="DW93" s="637"/>
      <c r="DX93" s="637"/>
      <c r="DY93" s="637"/>
      <c r="DZ93" s="637"/>
      <c r="EA93" s="637"/>
      <c r="EB93" s="637"/>
      <c r="EC93" s="637"/>
      <c r="ED93" s="637"/>
      <c r="EE93" s="638"/>
      <c r="EF93" s="646">
        <v>1637726.43</v>
      </c>
      <c r="EG93" s="647"/>
      <c r="EH93" s="647"/>
      <c r="EI93" s="647"/>
      <c r="EJ93" s="647"/>
      <c r="EK93" s="647"/>
      <c r="EL93" s="647"/>
      <c r="EM93" s="647"/>
      <c r="EN93" s="647"/>
      <c r="EO93" s="647"/>
      <c r="EP93" s="647"/>
      <c r="EQ93" s="647"/>
      <c r="ER93" s="648"/>
      <c r="ES93" s="626"/>
      <c r="ET93" s="627"/>
      <c r="EU93" s="627"/>
      <c r="EV93" s="627"/>
      <c r="EW93" s="627"/>
      <c r="EX93" s="627"/>
      <c r="EY93" s="627"/>
      <c r="EZ93" s="627"/>
      <c r="FA93" s="627"/>
      <c r="FB93" s="627"/>
      <c r="FC93" s="627"/>
      <c r="FD93" s="627"/>
      <c r="FE93" s="628"/>
    </row>
    <row r="94" spans="1:165" ht="11.25" customHeight="1" x14ac:dyDescent="0.2">
      <c r="A94" s="659" t="s">
        <v>247</v>
      </c>
      <c r="B94" s="660"/>
      <c r="C94" s="660"/>
      <c r="D94" s="660"/>
      <c r="E94" s="660"/>
      <c r="F94" s="660"/>
      <c r="G94" s="660"/>
      <c r="H94" s="660"/>
      <c r="I94" s="660"/>
      <c r="J94" s="660"/>
      <c r="K94" s="660"/>
      <c r="L94" s="660"/>
      <c r="M94" s="660"/>
      <c r="N94" s="660"/>
      <c r="O94" s="660"/>
      <c r="P94" s="660"/>
      <c r="Q94" s="660"/>
      <c r="R94" s="660"/>
      <c r="S94" s="660"/>
      <c r="T94" s="660"/>
      <c r="U94" s="660"/>
      <c r="V94" s="660"/>
      <c r="W94" s="660"/>
      <c r="X94" s="660"/>
      <c r="Y94" s="660"/>
      <c r="Z94" s="660"/>
      <c r="AA94" s="660"/>
      <c r="AB94" s="660"/>
      <c r="AC94" s="660"/>
      <c r="AD94" s="660"/>
      <c r="AE94" s="660"/>
      <c r="AF94" s="660"/>
      <c r="AG94" s="660"/>
      <c r="AH94" s="660"/>
      <c r="AI94" s="660"/>
      <c r="AJ94" s="660"/>
      <c r="AK94" s="660"/>
      <c r="AL94" s="660"/>
      <c r="AM94" s="660"/>
      <c r="AN94" s="660"/>
      <c r="AO94" s="660"/>
      <c r="AP94" s="660"/>
      <c r="AQ94" s="660"/>
      <c r="AR94" s="660"/>
      <c r="AS94" s="660"/>
      <c r="AT94" s="660"/>
      <c r="AU94" s="660"/>
      <c r="AV94" s="660"/>
      <c r="AW94" s="660"/>
      <c r="AX94" s="660"/>
      <c r="AY94" s="660"/>
      <c r="AZ94" s="660"/>
      <c r="BA94" s="660"/>
      <c r="BB94" s="660"/>
      <c r="BC94" s="660"/>
      <c r="BD94" s="660"/>
      <c r="BE94" s="660"/>
      <c r="BF94" s="660"/>
      <c r="BG94" s="660"/>
      <c r="BH94" s="660"/>
      <c r="BI94" s="660"/>
      <c r="BJ94" s="660"/>
      <c r="BK94" s="660"/>
      <c r="BL94" s="660"/>
      <c r="BM94" s="660"/>
      <c r="BN94" s="660"/>
      <c r="BO94" s="660"/>
      <c r="BP94" s="660"/>
      <c r="BQ94" s="660"/>
      <c r="BR94" s="660"/>
      <c r="BS94" s="660"/>
      <c r="BT94" s="660"/>
      <c r="BU94" s="660"/>
      <c r="BV94" s="660"/>
      <c r="BW94" s="661"/>
      <c r="BX94" s="720"/>
      <c r="BY94" s="721"/>
      <c r="BZ94" s="721"/>
      <c r="CA94" s="721"/>
      <c r="CB94" s="721"/>
      <c r="CC94" s="721"/>
      <c r="CD94" s="721"/>
      <c r="CE94" s="722"/>
      <c r="CF94" s="562" t="s">
        <v>248</v>
      </c>
      <c r="CG94" s="560"/>
      <c r="CH94" s="560"/>
      <c r="CI94" s="560"/>
      <c r="CJ94" s="560"/>
      <c r="CK94" s="560"/>
      <c r="CL94" s="560"/>
      <c r="CM94" s="560"/>
      <c r="CN94" s="560"/>
      <c r="CO94" s="560"/>
      <c r="CP94" s="560"/>
      <c r="CQ94" s="560"/>
      <c r="CR94" s="561"/>
      <c r="CS94" s="699" t="s">
        <v>677</v>
      </c>
      <c r="CT94" s="700"/>
      <c r="CU94" s="700"/>
      <c r="CV94" s="700"/>
      <c r="CW94" s="700"/>
      <c r="CX94" s="700"/>
      <c r="CY94" s="700"/>
      <c r="CZ94" s="700"/>
      <c r="DA94" s="700"/>
      <c r="DB94" s="700"/>
      <c r="DC94" s="700"/>
      <c r="DD94" s="700"/>
      <c r="DE94" s="701"/>
      <c r="DF94" s="649">
        <f>обоснования!L392</f>
        <v>1450780.84</v>
      </c>
      <c r="DG94" s="650"/>
      <c r="DH94" s="650"/>
      <c r="DI94" s="650"/>
      <c r="DJ94" s="650"/>
      <c r="DK94" s="650"/>
      <c r="DL94" s="650"/>
      <c r="DM94" s="650"/>
      <c r="DN94" s="650"/>
      <c r="DO94" s="650"/>
      <c r="DP94" s="650"/>
      <c r="DQ94" s="650"/>
      <c r="DR94" s="651"/>
      <c r="DS94" s="636">
        <v>2499203.2000000002</v>
      </c>
      <c r="DT94" s="637"/>
      <c r="DU94" s="637"/>
      <c r="DV94" s="637"/>
      <c r="DW94" s="637"/>
      <c r="DX94" s="637"/>
      <c r="DY94" s="637"/>
      <c r="DZ94" s="637"/>
      <c r="EA94" s="637"/>
      <c r="EB94" s="637"/>
      <c r="EC94" s="637"/>
      <c r="ED94" s="637"/>
      <c r="EE94" s="638"/>
      <c r="EF94" s="646">
        <v>2499203.2000000002</v>
      </c>
      <c r="EG94" s="647"/>
      <c r="EH94" s="647"/>
      <c r="EI94" s="647"/>
      <c r="EJ94" s="647"/>
      <c r="EK94" s="647"/>
      <c r="EL94" s="647"/>
      <c r="EM94" s="647"/>
      <c r="EN94" s="647"/>
      <c r="EO94" s="647"/>
      <c r="EP94" s="647"/>
      <c r="EQ94" s="647"/>
      <c r="ER94" s="648"/>
      <c r="ES94" s="626"/>
      <c r="ET94" s="627"/>
      <c r="EU94" s="627"/>
      <c r="EV94" s="627"/>
      <c r="EW94" s="627"/>
      <c r="EX94" s="627"/>
      <c r="EY94" s="627"/>
      <c r="EZ94" s="627"/>
      <c r="FA94" s="627"/>
      <c r="FB94" s="627"/>
      <c r="FC94" s="627"/>
      <c r="FD94" s="627"/>
      <c r="FE94" s="628"/>
    </row>
    <row r="95" spans="1:165" ht="11.25" customHeight="1" x14ac:dyDescent="0.2">
      <c r="A95" s="659" t="s">
        <v>247</v>
      </c>
      <c r="B95" s="660"/>
      <c r="C95" s="660"/>
      <c r="D95" s="660"/>
      <c r="E95" s="660"/>
      <c r="F95" s="660"/>
      <c r="G95" s="660"/>
      <c r="H95" s="660"/>
      <c r="I95" s="660"/>
      <c r="J95" s="660"/>
      <c r="K95" s="660"/>
      <c r="L95" s="660"/>
      <c r="M95" s="660"/>
      <c r="N95" s="660"/>
      <c r="O95" s="660"/>
      <c r="P95" s="660"/>
      <c r="Q95" s="660"/>
      <c r="R95" s="660"/>
      <c r="S95" s="660"/>
      <c r="T95" s="660"/>
      <c r="U95" s="660"/>
      <c r="V95" s="660"/>
      <c r="W95" s="660"/>
      <c r="X95" s="660"/>
      <c r="Y95" s="660"/>
      <c r="Z95" s="660"/>
      <c r="AA95" s="660"/>
      <c r="AB95" s="660"/>
      <c r="AC95" s="660"/>
      <c r="AD95" s="660"/>
      <c r="AE95" s="660"/>
      <c r="AF95" s="660"/>
      <c r="AG95" s="660"/>
      <c r="AH95" s="660"/>
      <c r="AI95" s="660"/>
      <c r="AJ95" s="660"/>
      <c r="AK95" s="660"/>
      <c r="AL95" s="660"/>
      <c r="AM95" s="660"/>
      <c r="AN95" s="660"/>
      <c r="AO95" s="660"/>
      <c r="AP95" s="660"/>
      <c r="AQ95" s="660"/>
      <c r="AR95" s="660"/>
      <c r="AS95" s="660"/>
      <c r="AT95" s="660"/>
      <c r="AU95" s="660"/>
      <c r="AV95" s="660"/>
      <c r="AW95" s="660"/>
      <c r="AX95" s="660"/>
      <c r="AY95" s="660"/>
      <c r="AZ95" s="660"/>
      <c r="BA95" s="660"/>
      <c r="BB95" s="660"/>
      <c r="BC95" s="660"/>
      <c r="BD95" s="660"/>
      <c r="BE95" s="660"/>
      <c r="BF95" s="660"/>
      <c r="BG95" s="660"/>
      <c r="BH95" s="660"/>
      <c r="BI95" s="660"/>
      <c r="BJ95" s="660"/>
      <c r="BK95" s="660"/>
      <c r="BL95" s="660"/>
      <c r="BM95" s="660"/>
      <c r="BN95" s="660"/>
      <c r="BO95" s="660"/>
      <c r="BP95" s="660"/>
      <c r="BQ95" s="660"/>
      <c r="BR95" s="660"/>
      <c r="BS95" s="660"/>
      <c r="BT95" s="660"/>
      <c r="BU95" s="660"/>
      <c r="BV95" s="660"/>
      <c r="BW95" s="661"/>
      <c r="BX95" s="720"/>
      <c r="BY95" s="721"/>
      <c r="BZ95" s="721"/>
      <c r="CA95" s="721"/>
      <c r="CB95" s="721"/>
      <c r="CC95" s="721"/>
      <c r="CD95" s="721"/>
      <c r="CE95" s="722"/>
      <c r="CF95" s="562" t="s">
        <v>248</v>
      </c>
      <c r="CG95" s="560"/>
      <c r="CH95" s="560"/>
      <c r="CI95" s="560"/>
      <c r="CJ95" s="560"/>
      <c r="CK95" s="560"/>
      <c r="CL95" s="560"/>
      <c r="CM95" s="560"/>
      <c r="CN95" s="560"/>
      <c r="CO95" s="560"/>
      <c r="CP95" s="560"/>
      <c r="CQ95" s="560"/>
      <c r="CR95" s="561"/>
      <c r="CS95" s="699" t="s">
        <v>678</v>
      </c>
      <c r="CT95" s="700"/>
      <c r="CU95" s="700"/>
      <c r="CV95" s="700"/>
      <c r="CW95" s="700"/>
      <c r="CX95" s="700"/>
      <c r="CY95" s="700"/>
      <c r="CZ95" s="700"/>
      <c r="DA95" s="700"/>
      <c r="DB95" s="700"/>
      <c r="DC95" s="700"/>
      <c r="DD95" s="700"/>
      <c r="DE95" s="701"/>
      <c r="DF95" s="649">
        <f>обоснования!L415</f>
        <v>624343.78</v>
      </c>
      <c r="DG95" s="650"/>
      <c r="DH95" s="650"/>
      <c r="DI95" s="650"/>
      <c r="DJ95" s="650"/>
      <c r="DK95" s="650"/>
      <c r="DL95" s="650"/>
      <c r="DM95" s="650"/>
      <c r="DN95" s="650"/>
      <c r="DO95" s="650"/>
      <c r="DP95" s="650"/>
      <c r="DQ95" s="650"/>
      <c r="DR95" s="651"/>
      <c r="DS95" s="636"/>
      <c r="DT95" s="637"/>
      <c r="DU95" s="637"/>
      <c r="DV95" s="637"/>
      <c r="DW95" s="637"/>
      <c r="DX95" s="637"/>
      <c r="DY95" s="637"/>
      <c r="DZ95" s="637"/>
      <c r="EA95" s="637"/>
      <c r="EB95" s="637"/>
      <c r="EC95" s="637"/>
      <c r="ED95" s="637"/>
      <c r="EE95" s="638"/>
      <c r="EF95" s="646"/>
      <c r="EG95" s="647"/>
      <c r="EH95" s="647"/>
      <c r="EI95" s="647"/>
      <c r="EJ95" s="647"/>
      <c r="EK95" s="647"/>
      <c r="EL95" s="647"/>
      <c r="EM95" s="647"/>
      <c r="EN95" s="647"/>
      <c r="EO95" s="647"/>
      <c r="EP95" s="647"/>
      <c r="EQ95" s="647"/>
      <c r="ER95" s="648"/>
      <c r="ES95" s="212"/>
      <c r="ET95" s="213"/>
      <c r="EU95" s="213"/>
      <c r="EV95" s="213"/>
      <c r="EW95" s="213"/>
      <c r="EX95" s="213"/>
      <c r="EY95" s="213"/>
      <c r="EZ95" s="213"/>
      <c r="FA95" s="213"/>
      <c r="FB95" s="213"/>
      <c r="FC95" s="213"/>
      <c r="FD95" s="213"/>
      <c r="FE95" s="214"/>
    </row>
    <row r="96" spans="1:165" s="320" customFormat="1" ht="11.25" customHeight="1" x14ac:dyDescent="0.2">
      <c r="A96" s="613" t="s">
        <v>247</v>
      </c>
      <c r="B96" s="613"/>
      <c r="C96" s="613"/>
      <c r="D96" s="613"/>
      <c r="E96" s="613"/>
      <c r="F96" s="613"/>
      <c r="G96" s="613"/>
      <c r="H96" s="613"/>
      <c r="I96" s="613"/>
      <c r="J96" s="613"/>
      <c r="K96" s="613"/>
      <c r="L96" s="613"/>
      <c r="M96" s="613"/>
      <c r="N96" s="613"/>
      <c r="O96" s="613"/>
      <c r="P96" s="613"/>
      <c r="Q96" s="613"/>
      <c r="R96" s="613"/>
      <c r="S96" s="613"/>
      <c r="T96" s="613"/>
      <c r="U96" s="613"/>
      <c r="V96" s="613"/>
      <c r="W96" s="613"/>
      <c r="X96" s="613"/>
      <c r="Y96" s="613"/>
      <c r="Z96" s="613"/>
      <c r="AA96" s="613"/>
      <c r="AB96" s="613"/>
      <c r="AC96" s="613"/>
      <c r="AD96" s="613"/>
      <c r="AE96" s="613"/>
      <c r="AF96" s="613"/>
      <c r="AG96" s="613"/>
      <c r="AH96" s="613"/>
      <c r="AI96" s="613"/>
      <c r="AJ96" s="613"/>
      <c r="AK96" s="613"/>
      <c r="AL96" s="613"/>
      <c r="AM96" s="613"/>
      <c r="AN96" s="613"/>
      <c r="AO96" s="613"/>
      <c r="AP96" s="613"/>
      <c r="AQ96" s="613"/>
      <c r="AR96" s="613"/>
      <c r="AS96" s="613"/>
      <c r="AT96" s="613"/>
      <c r="AU96" s="613"/>
      <c r="AV96" s="613"/>
      <c r="AW96" s="613"/>
      <c r="AX96" s="613"/>
      <c r="AY96" s="613"/>
      <c r="AZ96" s="613"/>
      <c r="BA96" s="613"/>
      <c r="BB96" s="613"/>
      <c r="BC96" s="613"/>
      <c r="BD96" s="613"/>
      <c r="BE96" s="613"/>
      <c r="BF96" s="613"/>
      <c r="BG96" s="613"/>
      <c r="BH96" s="613"/>
      <c r="BI96" s="613"/>
      <c r="BJ96" s="613"/>
      <c r="BK96" s="613"/>
      <c r="BL96" s="613"/>
      <c r="BM96" s="613"/>
      <c r="BN96" s="613"/>
      <c r="BO96" s="613"/>
      <c r="BP96" s="613"/>
      <c r="BQ96" s="613"/>
      <c r="BR96" s="613"/>
      <c r="BS96" s="613"/>
      <c r="BT96" s="613"/>
      <c r="BU96" s="613"/>
      <c r="BV96" s="613"/>
      <c r="BW96" s="642"/>
      <c r="BX96" s="720"/>
      <c r="BY96" s="721"/>
      <c r="BZ96" s="721"/>
      <c r="CA96" s="721"/>
      <c r="CB96" s="721"/>
      <c r="CC96" s="721"/>
      <c r="CD96" s="721"/>
      <c r="CE96" s="722"/>
      <c r="CF96" s="618" t="s">
        <v>248</v>
      </c>
      <c r="CG96" s="616"/>
      <c r="CH96" s="616"/>
      <c r="CI96" s="616"/>
      <c r="CJ96" s="616"/>
      <c r="CK96" s="616"/>
      <c r="CL96" s="616"/>
      <c r="CM96" s="616"/>
      <c r="CN96" s="616"/>
      <c r="CO96" s="616"/>
      <c r="CP96" s="616"/>
      <c r="CQ96" s="312"/>
      <c r="CR96" s="313"/>
      <c r="CS96" s="699" t="s">
        <v>675</v>
      </c>
      <c r="CT96" s="700"/>
      <c r="CU96" s="700"/>
      <c r="CV96" s="700"/>
      <c r="CW96" s="700"/>
      <c r="CX96" s="700"/>
      <c r="CY96" s="700"/>
      <c r="CZ96" s="700"/>
      <c r="DA96" s="700"/>
      <c r="DB96" s="700"/>
      <c r="DC96" s="700"/>
      <c r="DD96" s="700"/>
      <c r="DE96" s="701"/>
      <c r="DF96" s="649">
        <f>обоснования!M459</f>
        <v>4279625.3600000003</v>
      </c>
      <c r="DG96" s="650"/>
      <c r="DH96" s="650"/>
      <c r="DI96" s="650"/>
      <c r="DJ96" s="650"/>
      <c r="DK96" s="650"/>
      <c r="DL96" s="650"/>
      <c r="DM96" s="650"/>
      <c r="DN96" s="650"/>
      <c r="DO96" s="650"/>
      <c r="DP96" s="650"/>
      <c r="DQ96" s="650"/>
      <c r="DR96" s="651"/>
      <c r="DS96" s="317"/>
      <c r="DT96" s="318"/>
      <c r="DU96" s="318"/>
      <c r="DV96" s="318"/>
      <c r="DW96" s="318"/>
      <c r="DX96" s="318"/>
      <c r="DY96" s="318"/>
      <c r="DZ96" s="318"/>
      <c r="EA96" s="318"/>
      <c r="EB96" s="318"/>
      <c r="EC96" s="318"/>
      <c r="ED96" s="318"/>
      <c r="EE96" s="319"/>
      <c r="EF96" s="646"/>
      <c r="EG96" s="647"/>
      <c r="EH96" s="647"/>
      <c r="EI96" s="647"/>
      <c r="EJ96" s="647"/>
      <c r="EK96" s="647"/>
      <c r="EL96" s="647"/>
      <c r="EM96" s="647"/>
      <c r="EN96" s="647"/>
      <c r="EO96" s="647"/>
      <c r="EP96" s="647"/>
      <c r="EQ96" s="647"/>
      <c r="ER96" s="648"/>
      <c r="ES96" s="314"/>
      <c r="ET96" s="315"/>
      <c r="EU96" s="315"/>
      <c r="EV96" s="315"/>
      <c r="EW96" s="315"/>
      <c r="EX96" s="315"/>
      <c r="EY96" s="315"/>
      <c r="EZ96" s="315"/>
      <c r="FA96" s="315"/>
      <c r="FB96" s="315"/>
      <c r="FC96" s="315"/>
      <c r="FD96" s="315"/>
      <c r="FE96" s="316"/>
      <c r="FG96" s="110"/>
    </row>
    <row r="97" spans="1:163" s="440" customFormat="1" ht="11.25" customHeight="1" x14ac:dyDescent="0.2">
      <c r="A97" s="613" t="s">
        <v>247</v>
      </c>
      <c r="B97" s="613"/>
      <c r="C97" s="613"/>
      <c r="D97" s="613"/>
      <c r="E97" s="613"/>
      <c r="F97" s="613"/>
      <c r="G97" s="613"/>
      <c r="H97" s="613"/>
      <c r="I97" s="613"/>
      <c r="J97" s="613"/>
      <c r="K97" s="613"/>
      <c r="L97" s="613"/>
      <c r="M97" s="613"/>
      <c r="N97" s="613"/>
      <c r="O97" s="613"/>
      <c r="P97" s="613"/>
      <c r="Q97" s="613"/>
      <c r="R97" s="613"/>
      <c r="S97" s="613"/>
      <c r="T97" s="613"/>
      <c r="U97" s="613"/>
      <c r="V97" s="613"/>
      <c r="W97" s="613"/>
      <c r="X97" s="613"/>
      <c r="Y97" s="613"/>
      <c r="Z97" s="613"/>
      <c r="AA97" s="613"/>
      <c r="AB97" s="613"/>
      <c r="AC97" s="613"/>
      <c r="AD97" s="613"/>
      <c r="AE97" s="613"/>
      <c r="AF97" s="613"/>
      <c r="AG97" s="613"/>
      <c r="AH97" s="613"/>
      <c r="AI97" s="613"/>
      <c r="AJ97" s="613"/>
      <c r="AK97" s="613"/>
      <c r="AL97" s="613"/>
      <c r="AM97" s="613"/>
      <c r="AN97" s="613"/>
      <c r="AO97" s="613"/>
      <c r="AP97" s="613"/>
      <c r="AQ97" s="613"/>
      <c r="AR97" s="613"/>
      <c r="AS97" s="613"/>
      <c r="AT97" s="613"/>
      <c r="AU97" s="613"/>
      <c r="AV97" s="613"/>
      <c r="AW97" s="613"/>
      <c r="AX97" s="613"/>
      <c r="AY97" s="613"/>
      <c r="AZ97" s="613"/>
      <c r="BA97" s="613"/>
      <c r="BB97" s="613"/>
      <c r="BC97" s="613"/>
      <c r="BD97" s="613"/>
      <c r="BE97" s="613"/>
      <c r="BF97" s="613"/>
      <c r="BG97" s="613"/>
      <c r="BH97" s="613"/>
      <c r="BI97" s="613"/>
      <c r="BJ97" s="613"/>
      <c r="BK97" s="613"/>
      <c r="BL97" s="613"/>
      <c r="BM97" s="613"/>
      <c r="BN97" s="613"/>
      <c r="BO97" s="613"/>
      <c r="BP97" s="613"/>
      <c r="BQ97" s="613"/>
      <c r="BR97" s="613"/>
      <c r="BS97" s="613"/>
      <c r="BT97" s="613"/>
      <c r="BU97" s="613"/>
      <c r="BV97" s="613"/>
      <c r="BW97" s="642"/>
      <c r="BX97" s="720"/>
      <c r="BY97" s="721"/>
      <c r="BZ97" s="721"/>
      <c r="CA97" s="721"/>
      <c r="CB97" s="721"/>
      <c r="CC97" s="721"/>
      <c r="CD97" s="721"/>
      <c r="CE97" s="722"/>
      <c r="CF97" s="618" t="s">
        <v>248</v>
      </c>
      <c r="CG97" s="616"/>
      <c r="CH97" s="616"/>
      <c r="CI97" s="616"/>
      <c r="CJ97" s="616"/>
      <c r="CK97" s="616"/>
      <c r="CL97" s="616"/>
      <c r="CM97" s="616"/>
      <c r="CN97" s="616"/>
      <c r="CO97" s="616"/>
      <c r="CP97" s="616"/>
      <c r="CQ97" s="427"/>
      <c r="CR97" s="428"/>
      <c r="CS97" s="699" t="s">
        <v>676</v>
      </c>
      <c r="CT97" s="700"/>
      <c r="CU97" s="700"/>
      <c r="CV97" s="700"/>
      <c r="CW97" s="700"/>
      <c r="CX97" s="700"/>
      <c r="CY97" s="700"/>
      <c r="CZ97" s="700"/>
      <c r="DA97" s="700"/>
      <c r="DB97" s="700"/>
      <c r="DC97" s="700"/>
      <c r="DD97" s="700"/>
      <c r="DE97" s="701"/>
      <c r="DF97" s="649">
        <f>обоснования!I468+обоснования!I469+обоснования!I470</f>
        <v>2449598.54</v>
      </c>
      <c r="DG97" s="650"/>
      <c r="DH97" s="650"/>
      <c r="DI97" s="650"/>
      <c r="DJ97" s="650"/>
      <c r="DK97" s="650"/>
      <c r="DL97" s="650"/>
      <c r="DM97" s="650"/>
      <c r="DN97" s="650"/>
      <c r="DO97" s="650"/>
      <c r="DP97" s="650"/>
      <c r="DQ97" s="650"/>
      <c r="DR97" s="651"/>
      <c r="DS97" s="434"/>
      <c r="DT97" s="435"/>
      <c r="DU97" s="435"/>
      <c r="DV97" s="435"/>
      <c r="DW97" s="435"/>
      <c r="DX97" s="435"/>
      <c r="DY97" s="435"/>
      <c r="DZ97" s="435"/>
      <c r="EA97" s="435"/>
      <c r="EB97" s="435"/>
      <c r="EC97" s="435"/>
      <c r="ED97" s="435"/>
      <c r="EE97" s="436"/>
      <c r="EF97" s="646"/>
      <c r="EG97" s="647"/>
      <c r="EH97" s="647"/>
      <c r="EI97" s="647"/>
      <c r="EJ97" s="647"/>
      <c r="EK97" s="647"/>
      <c r="EL97" s="647"/>
      <c r="EM97" s="647"/>
      <c r="EN97" s="647"/>
      <c r="EO97" s="647"/>
      <c r="EP97" s="647"/>
      <c r="EQ97" s="647"/>
      <c r="ER97" s="648"/>
      <c r="ES97" s="431"/>
      <c r="ET97" s="432"/>
      <c r="EU97" s="432"/>
      <c r="EV97" s="432"/>
      <c r="EW97" s="432"/>
      <c r="EX97" s="432"/>
      <c r="EY97" s="432"/>
      <c r="EZ97" s="432"/>
      <c r="FA97" s="432"/>
      <c r="FB97" s="432"/>
      <c r="FC97" s="432"/>
      <c r="FD97" s="432"/>
      <c r="FE97" s="433"/>
      <c r="FG97" s="110"/>
    </row>
    <row r="98" spans="1:163" s="440" customFormat="1" ht="11.25" customHeight="1" x14ac:dyDescent="0.2">
      <c r="A98" s="613" t="s">
        <v>247</v>
      </c>
      <c r="B98" s="613"/>
      <c r="C98" s="613"/>
      <c r="D98" s="613"/>
      <c r="E98" s="613"/>
      <c r="F98" s="613"/>
      <c r="G98" s="613"/>
      <c r="H98" s="613"/>
      <c r="I98" s="613"/>
      <c r="J98" s="613"/>
      <c r="K98" s="613"/>
      <c r="L98" s="613"/>
      <c r="M98" s="613"/>
      <c r="N98" s="613"/>
      <c r="O98" s="613"/>
      <c r="P98" s="613"/>
      <c r="Q98" s="613"/>
      <c r="R98" s="613"/>
      <c r="S98" s="613"/>
      <c r="T98" s="613"/>
      <c r="U98" s="613"/>
      <c r="V98" s="613"/>
      <c r="W98" s="613"/>
      <c r="X98" s="613"/>
      <c r="Y98" s="613"/>
      <c r="Z98" s="613"/>
      <c r="AA98" s="613"/>
      <c r="AB98" s="613"/>
      <c r="AC98" s="613"/>
      <c r="AD98" s="613"/>
      <c r="AE98" s="613"/>
      <c r="AF98" s="613"/>
      <c r="AG98" s="613"/>
      <c r="AH98" s="613"/>
      <c r="AI98" s="613"/>
      <c r="AJ98" s="613"/>
      <c r="AK98" s="613"/>
      <c r="AL98" s="613"/>
      <c r="AM98" s="613"/>
      <c r="AN98" s="613"/>
      <c r="AO98" s="613"/>
      <c r="AP98" s="613"/>
      <c r="AQ98" s="613"/>
      <c r="AR98" s="613"/>
      <c r="AS98" s="613"/>
      <c r="AT98" s="613"/>
      <c r="AU98" s="613"/>
      <c r="AV98" s="613"/>
      <c r="AW98" s="613"/>
      <c r="AX98" s="613"/>
      <c r="AY98" s="613"/>
      <c r="AZ98" s="613"/>
      <c r="BA98" s="613"/>
      <c r="BB98" s="613"/>
      <c r="BC98" s="613"/>
      <c r="BD98" s="613"/>
      <c r="BE98" s="613"/>
      <c r="BF98" s="613"/>
      <c r="BG98" s="613"/>
      <c r="BH98" s="613"/>
      <c r="BI98" s="613"/>
      <c r="BJ98" s="613"/>
      <c r="BK98" s="613"/>
      <c r="BL98" s="613"/>
      <c r="BM98" s="613"/>
      <c r="BN98" s="613"/>
      <c r="BO98" s="613"/>
      <c r="BP98" s="613"/>
      <c r="BQ98" s="613"/>
      <c r="BR98" s="613"/>
      <c r="BS98" s="613"/>
      <c r="BT98" s="613"/>
      <c r="BU98" s="613"/>
      <c r="BV98" s="613"/>
      <c r="BW98" s="642"/>
      <c r="BX98" s="720"/>
      <c r="BY98" s="721"/>
      <c r="BZ98" s="721"/>
      <c r="CA98" s="721"/>
      <c r="CB98" s="721"/>
      <c r="CC98" s="721"/>
      <c r="CD98" s="721"/>
      <c r="CE98" s="722"/>
      <c r="CF98" s="618" t="s">
        <v>248</v>
      </c>
      <c r="CG98" s="616"/>
      <c r="CH98" s="616"/>
      <c r="CI98" s="616"/>
      <c r="CJ98" s="616"/>
      <c r="CK98" s="616"/>
      <c r="CL98" s="616"/>
      <c r="CM98" s="616"/>
      <c r="CN98" s="616"/>
      <c r="CO98" s="616"/>
      <c r="CP98" s="616"/>
      <c r="CQ98" s="427"/>
      <c r="CR98" s="428"/>
      <c r="CS98" s="699"/>
      <c r="CT98" s="700"/>
      <c r="CU98" s="700"/>
      <c r="CV98" s="700"/>
      <c r="CW98" s="700"/>
      <c r="CX98" s="700"/>
      <c r="CY98" s="700"/>
      <c r="CZ98" s="700"/>
      <c r="DA98" s="700"/>
      <c r="DB98" s="700"/>
      <c r="DC98" s="700"/>
      <c r="DD98" s="700"/>
      <c r="DE98" s="701"/>
      <c r="DF98" s="649"/>
      <c r="DG98" s="650"/>
      <c r="DH98" s="650"/>
      <c r="DI98" s="650"/>
      <c r="DJ98" s="650"/>
      <c r="DK98" s="650"/>
      <c r="DL98" s="650"/>
      <c r="DM98" s="650"/>
      <c r="DN98" s="650"/>
      <c r="DO98" s="650"/>
      <c r="DP98" s="650"/>
      <c r="DQ98" s="650"/>
      <c r="DR98" s="651"/>
      <c r="DS98" s="434"/>
      <c r="DT98" s="435"/>
      <c r="DU98" s="435"/>
      <c r="DV98" s="435"/>
      <c r="DW98" s="435"/>
      <c r="DX98" s="435"/>
      <c r="DY98" s="435"/>
      <c r="DZ98" s="435"/>
      <c r="EA98" s="435"/>
      <c r="EB98" s="435"/>
      <c r="EC98" s="435"/>
      <c r="ED98" s="435"/>
      <c r="EE98" s="436"/>
      <c r="EF98" s="646"/>
      <c r="EG98" s="647"/>
      <c r="EH98" s="647"/>
      <c r="EI98" s="647"/>
      <c r="EJ98" s="647"/>
      <c r="EK98" s="647"/>
      <c r="EL98" s="647"/>
      <c r="EM98" s="647"/>
      <c r="EN98" s="647"/>
      <c r="EO98" s="647"/>
      <c r="EP98" s="647"/>
      <c r="EQ98" s="647"/>
      <c r="ER98" s="648"/>
      <c r="ES98" s="431"/>
      <c r="ET98" s="432"/>
      <c r="EU98" s="432"/>
      <c r="EV98" s="432"/>
      <c r="EW98" s="432"/>
      <c r="EX98" s="432"/>
      <c r="EY98" s="432"/>
      <c r="EZ98" s="432"/>
      <c r="FA98" s="432"/>
      <c r="FB98" s="432"/>
      <c r="FC98" s="432"/>
      <c r="FD98" s="432"/>
      <c r="FE98" s="433"/>
      <c r="FG98" s="110"/>
    </row>
    <row r="99" spans="1:163" s="320" customFormat="1" ht="11.25" customHeight="1" x14ac:dyDescent="0.2">
      <c r="A99" s="613" t="s">
        <v>247</v>
      </c>
      <c r="B99" s="613"/>
      <c r="C99" s="613"/>
      <c r="D99" s="613"/>
      <c r="E99" s="613"/>
      <c r="F99" s="613"/>
      <c r="G99" s="613"/>
      <c r="H99" s="613"/>
      <c r="I99" s="613"/>
      <c r="J99" s="613"/>
      <c r="K99" s="613"/>
      <c r="L99" s="613"/>
      <c r="M99" s="613"/>
      <c r="N99" s="613"/>
      <c r="O99" s="613"/>
      <c r="P99" s="613"/>
      <c r="Q99" s="613"/>
      <c r="R99" s="613"/>
      <c r="S99" s="613"/>
      <c r="T99" s="613"/>
      <c r="U99" s="613"/>
      <c r="V99" s="613"/>
      <c r="W99" s="613"/>
      <c r="X99" s="613"/>
      <c r="Y99" s="613"/>
      <c r="Z99" s="613"/>
      <c r="AA99" s="613"/>
      <c r="AB99" s="613"/>
      <c r="AC99" s="613"/>
      <c r="AD99" s="613"/>
      <c r="AE99" s="613"/>
      <c r="AF99" s="613"/>
      <c r="AG99" s="613"/>
      <c r="AH99" s="613"/>
      <c r="AI99" s="613"/>
      <c r="AJ99" s="613"/>
      <c r="AK99" s="613"/>
      <c r="AL99" s="613"/>
      <c r="AM99" s="613"/>
      <c r="AN99" s="613"/>
      <c r="AO99" s="613"/>
      <c r="AP99" s="613"/>
      <c r="AQ99" s="613"/>
      <c r="AR99" s="613"/>
      <c r="AS99" s="613"/>
      <c r="AT99" s="613"/>
      <c r="AU99" s="613"/>
      <c r="AV99" s="613"/>
      <c r="AW99" s="613"/>
      <c r="AX99" s="613"/>
      <c r="AY99" s="613"/>
      <c r="AZ99" s="613"/>
      <c r="BA99" s="613"/>
      <c r="BB99" s="613"/>
      <c r="BC99" s="613"/>
      <c r="BD99" s="613"/>
      <c r="BE99" s="613"/>
      <c r="BF99" s="613"/>
      <c r="BG99" s="613"/>
      <c r="BH99" s="613"/>
      <c r="BI99" s="613"/>
      <c r="BJ99" s="613"/>
      <c r="BK99" s="613"/>
      <c r="BL99" s="613"/>
      <c r="BM99" s="613"/>
      <c r="BN99" s="613"/>
      <c r="BO99" s="613"/>
      <c r="BP99" s="613"/>
      <c r="BQ99" s="613"/>
      <c r="BR99" s="613"/>
      <c r="BS99" s="613"/>
      <c r="BT99" s="613"/>
      <c r="BU99" s="613"/>
      <c r="BV99" s="613"/>
      <c r="BW99" s="642"/>
      <c r="BX99" s="723"/>
      <c r="BY99" s="724"/>
      <c r="BZ99" s="724"/>
      <c r="CA99" s="724"/>
      <c r="CB99" s="724"/>
      <c r="CC99" s="724"/>
      <c r="CD99" s="724"/>
      <c r="CE99" s="725"/>
      <c r="CF99" s="618" t="s">
        <v>248</v>
      </c>
      <c r="CG99" s="616"/>
      <c r="CH99" s="616"/>
      <c r="CI99" s="616"/>
      <c r="CJ99" s="616"/>
      <c r="CK99" s="616"/>
      <c r="CL99" s="616"/>
      <c r="CM99" s="616"/>
      <c r="CN99" s="616"/>
      <c r="CO99" s="616"/>
      <c r="CP99" s="616"/>
      <c r="CQ99" s="312"/>
      <c r="CR99" s="313"/>
      <c r="CS99" s="699"/>
      <c r="CT99" s="700"/>
      <c r="CU99" s="700"/>
      <c r="CV99" s="700"/>
      <c r="CW99" s="700"/>
      <c r="CX99" s="700"/>
      <c r="CY99" s="700"/>
      <c r="CZ99" s="700"/>
      <c r="DA99" s="700"/>
      <c r="DB99" s="700"/>
      <c r="DC99" s="700"/>
      <c r="DD99" s="700"/>
      <c r="DE99" s="701"/>
      <c r="DF99" s="649"/>
      <c r="DG99" s="650"/>
      <c r="DH99" s="650"/>
      <c r="DI99" s="650"/>
      <c r="DJ99" s="650"/>
      <c r="DK99" s="650"/>
      <c r="DL99" s="650"/>
      <c r="DM99" s="650"/>
      <c r="DN99" s="650"/>
      <c r="DO99" s="650"/>
      <c r="DP99" s="650"/>
      <c r="DQ99" s="650"/>
      <c r="DR99" s="651"/>
      <c r="DS99" s="317"/>
      <c r="DT99" s="318"/>
      <c r="DU99" s="318"/>
      <c r="DV99" s="318"/>
      <c r="DW99" s="318"/>
      <c r="DX99" s="318"/>
      <c r="DY99" s="318"/>
      <c r="DZ99" s="318"/>
      <c r="EA99" s="318"/>
      <c r="EB99" s="318"/>
      <c r="EC99" s="318"/>
      <c r="ED99" s="318"/>
      <c r="EE99" s="319"/>
      <c r="EF99" s="646"/>
      <c r="EG99" s="647"/>
      <c r="EH99" s="647"/>
      <c r="EI99" s="647"/>
      <c r="EJ99" s="647"/>
      <c r="EK99" s="647"/>
      <c r="EL99" s="647"/>
      <c r="EM99" s="647"/>
      <c r="EN99" s="647"/>
      <c r="EO99" s="647"/>
      <c r="EP99" s="647"/>
      <c r="EQ99" s="647"/>
      <c r="ER99" s="648"/>
      <c r="ES99" s="314"/>
      <c r="ET99" s="315"/>
      <c r="EU99" s="315"/>
      <c r="EV99" s="315"/>
      <c r="EW99" s="315"/>
      <c r="EX99" s="315"/>
      <c r="EY99" s="315"/>
      <c r="EZ99" s="315"/>
      <c r="FA99" s="315"/>
      <c r="FB99" s="315"/>
      <c r="FC99" s="315"/>
      <c r="FD99" s="315"/>
      <c r="FE99" s="316"/>
      <c r="FG99" s="110"/>
    </row>
    <row r="100" spans="1:163" ht="11.25" customHeight="1" x14ac:dyDescent="0.2">
      <c r="A100" s="613" t="s">
        <v>249</v>
      </c>
      <c r="B100" s="614"/>
      <c r="C100" s="614"/>
      <c r="D100" s="614"/>
      <c r="E100" s="614"/>
      <c r="F100" s="614"/>
      <c r="G100" s="614"/>
      <c r="H100" s="614"/>
      <c r="I100" s="614"/>
      <c r="J100" s="614"/>
      <c r="K100" s="614"/>
      <c r="L100" s="614"/>
      <c r="M100" s="614"/>
      <c r="N100" s="614"/>
      <c r="O100" s="614"/>
      <c r="P100" s="614"/>
      <c r="Q100" s="614"/>
      <c r="R100" s="614"/>
      <c r="S100" s="614"/>
      <c r="T100" s="614"/>
      <c r="U100" s="614"/>
      <c r="V100" s="614"/>
      <c r="W100" s="614"/>
      <c r="X100" s="614"/>
      <c r="Y100" s="614"/>
      <c r="Z100" s="614"/>
      <c r="AA100" s="614"/>
      <c r="AB100" s="614"/>
      <c r="AC100" s="614"/>
      <c r="AD100" s="614"/>
      <c r="AE100" s="614"/>
      <c r="AF100" s="614"/>
      <c r="AG100" s="614"/>
      <c r="AH100" s="614"/>
      <c r="AI100" s="614"/>
      <c r="AJ100" s="614"/>
      <c r="AK100" s="614"/>
      <c r="AL100" s="614"/>
      <c r="AM100" s="614"/>
      <c r="AN100" s="614"/>
      <c r="AO100" s="614"/>
      <c r="AP100" s="614"/>
      <c r="AQ100" s="614"/>
      <c r="AR100" s="614"/>
      <c r="AS100" s="614"/>
      <c r="AT100" s="614"/>
      <c r="AU100" s="614"/>
      <c r="AV100" s="614"/>
      <c r="AW100" s="614"/>
      <c r="AX100" s="614"/>
      <c r="AY100" s="614"/>
      <c r="AZ100" s="614"/>
      <c r="BA100" s="614"/>
      <c r="BB100" s="614"/>
      <c r="BC100" s="614"/>
      <c r="BD100" s="614"/>
      <c r="BE100" s="614"/>
      <c r="BF100" s="614"/>
      <c r="BG100" s="614"/>
      <c r="BH100" s="614"/>
      <c r="BI100" s="614"/>
      <c r="BJ100" s="614"/>
      <c r="BK100" s="614"/>
      <c r="BL100" s="614"/>
      <c r="BM100" s="614"/>
      <c r="BN100" s="614"/>
      <c r="BO100" s="614"/>
      <c r="BP100" s="614"/>
      <c r="BQ100" s="614"/>
      <c r="BR100" s="614"/>
      <c r="BS100" s="614"/>
      <c r="BT100" s="614"/>
      <c r="BU100" s="614"/>
      <c r="BV100" s="614"/>
      <c r="BW100" s="614"/>
      <c r="BX100" s="615" t="s">
        <v>360</v>
      </c>
      <c r="BY100" s="616"/>
      <c r="BZ100" s="616"/>
      <c r="CA100" s="616"/>
      <c r="CB100" s="616"/>
      <c r="CC100" s="616"/>
      <c r="CD100" s="616"/>
      <c r="CE100" s="617"/>
      <c r="CF100" s="618" t="s">
        <v>250</v>
      </c>
      <c r="CG100" s="616"/>
      <c r="CH100" s="616"/>
      <c r="CI100" s="616"/>
      <c r="CJ100" s="616"/>
      <c r="CK100" s="616"/>
      <c r="CL100" s="616"/>
      <c r="CM100" s="616"/>
      <c r="CN100" s="616"/>
      <c r="CO100" s="616"/>
      <c r="CP100" s="616"/>
      <c r="CQ100" s="616"/>
      <c r="CR100" s="617"/>
      <c r="CS100" s="669"/>
      <c r="CT100" s="670"/>
      <c r="CU100" s="670"/>
      <c r="CV100" s="670"/>
      <c r="CW100" s="670"/>
      <c r="CX100" s="670"/>
      <c r="CY100" s="670"/>
      <c r="CZ100" s="670"/>
      <c r="DA100" s="670"/>
      <c r="DB100" s="670"/>
      <c r="DC100" s="670"/>
      <c r="DD100" s="670"/>
      <c r="DE100" s="671"/>
      <c r="DF100" s="669"/>
      <c r="DG100" s="670"/>
      <c r="DH100" s="670"/>
      <c r="DI100" s="670"/>
      <c r="DJ100" s="670"/>
      <c r="DK100" s="670"/>
      <c r="DL100" s="670"/>
      <c r="DM100" s="670"/>
      <c r="DN100" s="670"/>
      <c r="DO100" s="670"/>
      <c r="DP100" s="670"/>
      <c r="DQ100" s="670"/>
      <c r="DR100" s="671"/>
      <c r="DS100" s="669"/>
      <c r="DT100" s="670"/>
      <c r="DU100" s="670"/>
      <c r="DV100" s="670"/>
      <c r="DW100" s="670"/>
      <c r="DX100" s="670"/>
      <c r="DY100" s="670"/>
      <c r="DZ100" s="670"/>
      <c r="EA100" s="670"/>
      <c r="EB100" s="670"/>
      <c r="EC100" s="670"/>
      <c r="ED100" s="670"/>
      <c r="EE100" s="671"/>
      <c r="EF100" s="669"/>
      <c r="EG100" s="670"/>
      <c r="EH100" s="670"/>
      <c r="EI100" s="670"/>
      <c r="EJ100" s="670"/>
      <c r="EK100" s="670"/>
      <c r="EL100" s="670"/>
      <c r="EM100" s="670"/>
      <c r="EN100" s="670"/>
      <c r="EO100" s="670"/>
      <c r="EP100" s="670"/>
      <c r="EQ100" s="670"/>
      <c r="ER100" s="671"/>
      <c r="ES100" s="626"/>
      <c r="ET100" s="627"/>
      <c r="EU100" s="627"/>
      <c r="EV100" s="627"/>
      <c r="EW100" s="627"/>
      <c r="EX100" s="627"/>
      <c r="EY100" s="627"/>
      <c r="EZ100" s="627"/>
      <c r="FA100" s="627"/>
      <c r="FB100" s="627"/>
      <c r="FC100" s="627"/>
      <c r="FD100" s="627"/>
      <c r="FE100" s="628"/>
    </row>
    <row r="101" spans="1:163" ht="22.5" customHeight="1" x14ac:dyDescent="0.2">
      <c r="A101" s="613" t="s">
        <v>370</v>
      </c>
      <c r="B101" s="614"/>
      <c r="C101" s="614"/>
      <c r="D101" s="614"/>
      <c r="E101" s="614"/>
      <c r="F101" s="614"/>
      <c r="G101" s="614"/>
      <c r="H101" s="614"/>
      <c r="I101" s="614"/>
      <c r="J101" s="614"/>
      <c r="K101" s="614"/>
      <c r="L101" s="614"/>
      <c r="M101" s="614"/>
      <c r="N101" s="614"/>
      <c r="O101" s="614"/>
      <c r="P101" s="614"/>
      <c r="Q101" s="614"/>
      <c r="R101" s="614"/>
      <c r="S101" s="614"/>
      <c r="T101" s="614"/>
      <c r="U101" s="614"/>
      <c r="V101" s="614"/>
      <c r="W101" s="614"/>
      <c r="X101" s="614"/>
      <c r="Y101" s="614"/>
      <c r="Z101" s="614"/>
      <c r="AA101" s="614"/>
      <c r="AB101" s="614"/>
      <c r="AC101" s="614"/>
      <c r="AD101" s="614"/>
      <c r="AE101" s="614"/>
      <c r="AF101" s="614"/>
      <c r="AG101" s="614"/>
      <c r="AH101" s="614"/>
      <c r="AI101" s="614"/>
      <c r="AJ101" s="614"/>
      <c r="AK101" s="614"/>
      <c r="AL101" s="614"/>
      <c r="AM101" s="614"/>
      <c r="AN101" s="614"/>
      <c r="AO101" s="614"/>
      <c r="AP101" s="614"/>
      <c r="AQ101" s="614"/>
      <c r="AR101" s="614"/>
      <c r="AS101" s="614"/>
      <c r="AT101" s="614"/>
      <c r="AU101" s="614"/>
      <c r="AV101" s="614"/>
      <c r="AW101" s="614"/>
      <c r="AX101" s="614"/>
      <c r="AY101" s="614"/>
      <c r="AZ101" s="614"/>
      <c r="BA101" s="614"/>
      <c r="BB101" s="614"/>
      <c r="BC101" s="614"/>
      <c r="BD101" s="614"/>
      <c r="BE101" s="614"/>
      <c r="BF101" s="614"/>
      <c r="BG101" s="614"/>
      <c r="BH101" s="614"/>
      <c r="BI101" s="614"/>
      <c r="BJ101" s="614"/>
      <c r="BK101" s="614"/>
      <c r="BL101" s="614"/>
      <c r="BM101" s="614"/>
      <c r="BN101" s="614"/>
      <c r="BO101" s="614"/>
      <c r="BP101" s="614"/>
      <c r="BQ101" s="614"/>
      <c r="BR101" s="614"/>
      <c r="BS101" s="614"/>
      <c r="BT101" s="614"/>
      <c r="BU101" s="614"/>
      <c r="BV101" s="614"/>
      <c r="BW101" s="614"/>
      <c r="BX101" s="615" t="s">
        <v>361</v>
      </c>
      <c r="BY101" s="616"/>
      <c r="BZ101" s="616"/>
      <c r="CA101" s="616"/>
      <c r="CB101" s="616"/>
      <c r="CC101" s="616"/>
      <c r="CD101" s="616"/>
      <c r="CE101" s="617"/>
      <c r="CF101" s="618" t="s">
        <v>251</v>
      </c>
      <c r="CG101" s="616"/>
      <c r="CH101" s="616"/>
      <c r="CI101" s="616"/>
      <c r="CJ101" s="616"/>
      <c r="CK101" s="616"/>
      <c r="CL101" s="616"/>
      <c r="CM101" s="616"/>
      <c r="CN101" s="616"/>
      <c r="CO101" s="616"/>
      <c r="CP101" s="616"/>
      <c r="CQ101" s="616"/>
      <c r="CR101" s="617"/>
      <c r="CS101" s="669"/>
      <c r="CT101" s="670"/>
      <c r="CU101" s="670"/>
      <c r="CV101" s="670"/>
      <c r="CW101" s="670"/>
      <c r="CX101" s="670"/>
      <c r="CY101" s="670"/>
      <c r="CZ101" s="670"/>
      <c r="DA101" s="670"/>
      <c r="DB101" s="670"/>
      <c r="DC101" s="670"/>
      <c r="DD101" s="670"/>
      <c r="DE101" s="671"/>
      <c r="DF101" s="669"/>
      <c r="DG101" s="670"/>
      <c r="DH101" s="670"/>
      <c r="DI101" s="670"/>
      <c r="DJ101" s="670"/>
      <c r="DK101" s="670"/>
      <c r="DL101" s="670"/>
      <c r="DM101" s="670"/>
      <c r="DN101" s="670"/>
      <c r="DO101" s="670"/>
      <c r="DP101" s="670"/>
      <c r="DQ101" s="670"/>
      <c r="DR101" s="671"/>
      <c r="DS101" s="669"/>
      <c r="DT101" s="670"/>
      <c r="DU101" s="670"/>
      <c r="DV101" s="670"/>
      <c r="DW101" s="670"/>
      <c r="DX101" s="670"/>
      <c r="DY101" s="670"/>
      <c r="DZ101" s="670"/>
      <c r="EA101" s="670"/>
      <c r="EB101" s="670"/>
      <c r="EC101" s="670"/>
      <c r="ED101" s="670"/>
      <c r="EE101" s="671"/>
      <c r="EF101" s="669"/>
      <c r="EG101" s="670"/>
      <c r="EH101" s="670"/>
      <c r="EI101" s="670"/>
      <c r="EJ101" s="670"/>
      <c r="EK101" s="670"/>
      <c r="EL101" s="670"/>
      <c r="EM101" s="670"/>
      <c r="EN101" s="670"/>
      <c r="EO101" s="670"/>
      <c r="EP101" s="670"/>
      <c r="EQ101" s="670"/>
      <c r="ER101" s="671"/>
      <c r="ES101" s="626"/>
      <c r="ET101" s="627"/>
      <c r="EU101" s="627"/>
      <c r="EV101" s="627"/>
      <c r="EW101" s="627"/>
      <c r="EX101" s="627"/>
      <c r="EY101" s="627"/>
      <c r="EZ101" s="627"/>
      <c r="FA101" s="627"/>
      <c r="FB101" s="627"/>
      <c r="FC101" s="627"/>
      <c r="FD101" s="627"/>
      <c r="FE101" s="628"/>
    </row>
    <row r="102" spans="1:163" ht="22.5" customHeight="1" thickBot="1" x14ac:dyDescent="0.25">
      <c r="A102" s="613" t="s">
        <v>252</v>
      </c>
      <c r="B102" s="614"/>
      <c r="C102" s="614"/>
      <c r="D102" s="614"/>
      <c r="E102" s="614"/>
      <c r="F102" s="614"/>
      <c r="G102" s="614"/>
      <c r="H102" s="614"/>
      <c r="I102" s="614"/>
      <c r="J102" s="614"/>
      <c r="K102" s="614"/>
      <c r="L102" s="614"/>
      <c r="M102" s="614"/>
      <c r="N102" s="614"/>
      <c r="O102" s="614"/>
      <c r="P102" s="614"/>
      <c r="Q102" s="614"/>
      <c r="R102" s="614"/>
      <c r="S102" s="614"/>
      <c r="T102" s="614"/>
      <c r="U102" s="614"/>
      <c r="V102" s="614"/>
      <c r="W102" s="614"/>
      <c r="X102" s="614"/>
      <c r="Y102" s="614"/>
      <c r="Z102" s="614"/>
      <c r="AA102" s="614"/>
      <c r="AB102" s="614"/>
      <c r="AC102" s="614"/>
      <c r="AD102" s="614"/>
      <c r="AE102" s="614"/>
      <c r="AF102" s="614"/>
      <c r="AG102" s="614"/>
      <c r="AH102" s="614"/>
      <c r="AI102" s="614"/>
      <c r="AJ102" s="614"/>
      <c r="AK102" s="614"/>
      <c r="AL102" s="614"/>
      <c r="AM102" s="614"/>
      <c r="AN102" s="614"/>
      <c r="AO102" s="614"/>
      <c r="AP102" s="614"/>
      <c r="AQ102" s="614"/>
      <c r="AR102" s="614"/>
      <c r="AS102" s="614"/>
      <c r="AT102" s="614"/>
      <c r="AU102" s="614"/>
      <c r="AV102" s="614"/>
      <c r="AW102" s="614"/>
      <c r="AX102" s="614"/>
      <c r="AY102" s="614"/>
      <c r="AZ102" s="614"/>
      <c r="BA102" s="614"/>
      <c r="BB102" s="614"/>
      <c r="BC102" s="614"/>
      <c r="BD102" s="614"/>
      <c r="BE102" s="614"/>
      <c r="BF102" s="614"/>
      <c r="BG102" s="614"/>
      <c r="BH102" s="614"/>
      <c r="BI102" s="614"/>
      <c r="BJ102" s="614"/>
      <c r="BK102" s="614"/>
      <c r="BL102" s="614"/>
      <c r="BM102" s="614"/>
      <c r="BN102" s="614"/>
      <c r="BO102" s="614"/>
      <c r="BP102" s="614"/>
      <c r="BQ102" s="614"/>
      <c r="BR102" s="614"/>
      <c r="BS102" s="614"/>
      <c r="BT102" s="614"/>
      <c r="BU102" s="614"/>
      <c r="BV102" s="614"/>
      <c r="BW102" s="614"/>
      <c r="BX102" s="615" t="s">
        <v>362</v>
      </c>
      <c r="BY102" s="616"/>
      <c r="BZ102" s="616"/>
      <c r="CA102" s="616"/>
      <c r="CB102" s="616"/>
      <c r="CC102" s="616"/>
      <c r="CD102" s="616"/>
      <c r="CE102" s="617"/>
      <c r="CF102" s="605" t="s">
        <v>253</v>
      </c>
      <c r="CG102" s="543"/>
      <c r="CH102" s="543"/>
      <c r="CI102" s="543"/>
      <c r="CJ102" s="543"/>
      <c r="CK102" s="543"/>
      <c r="CL102" s="543"/>
      <c r="CM102" s="543"/>
      <c r="CN102" s="543"/>
      <c r="CO102" s="543"/>
      <c r="CP102" s="543"/>
      <c r="CQ102" s="543"/>
      <c r="CR102" s="544"/>
      <c r="CS102" s="674"/>
      <c r="CT102" s="675"/>
      <c r="CU102" s="675"/>
      <c r="CV102" s="675"/>
      <c r="CW102" s="675"/>
      <c r="CX102" s="675"/>
      <c r="CY102" s="675"/>
      <c r="CZ102" s="675"/>
      <c r="DA102" s="675"/>
      <c r="DB102" s="675"/>
      <c r="DC102" s="675"/>
      <c r="DD102" s="675"/>
      <c r="DE102" s="676"/>
      <c r="DF102" s="674"/>
      <c r="DG102" s="675"/>
      <c r="DH102" s="675"/>
      <c r="DI102" s="675"/>
      <c r="DJ102" s="675"/>
      <c r="DK102" s="675"/>
      <c r="DL102" s="675"/>
      <c r="DM102" s="675"/>
      <c r="DN102" s="675"/>
      <c r="DO102" s="675"/>
      <c r="DP102" s="675"/>
      <c r="DQ102" s="675"/>
      <c r="DR102" s="676"/>
      <c r="DS102" s="674"/>
      <c r="DT102" s="675"/>
      <c r="DU102" s="675"/>
      <c r="DV102" s="675"/>
      <c r="DW102" s="675"/>
      <c r="DX102" s="675"/>
      <c r="DY102" s="675"/>
      <c r="DZ102" s="675"/>
      <c r="EA102" s="675"/>
      <c r="EB102" s="675"/>
      <c r="EC102" s="675"/>
      <c r="ED102" s="675"/>
      <c r="EE102" s="676"/>
      <c r="EF102" s="674"/>
      <c r="EG102" s="675"/>
      <c r="EH102" s="675"/>
      <c r="EI102" s="675"/>
      <c r="EJ102" s="675"/>
      <c r="EK102" s="675"/>
      <c r="EL102" s="675"/>
      <c r="EM102" s="675"/>
      <c r="EN102" s="675"/>
      <c r="EO102" s="675"/>
      <c r="EP102" s="675"/>
      <c r="EQ102" s="675"/>
      <c r="ER102" s="676"/>
      <c r="ES102" s="548"/>
      <c r="ET102" s="549"/>
      <c r="EU102" s="549"/>
      <c r="EV102" s="549"/>
      <c r="EW102" s="549"/>
      <c r="EX102" s="549"/>
      <c r="EY102" s="549"/>
      <c r="EZ102" s="549"/>
      <c r="FA102" s="549"/>
      <c r="FB102" s="549"/>
      <c r="FC102" s="549"/>
      <c r="FD102" s="549"/>
      <c r="FE102" s="550"/>
    </row>
    <row r="103" spans="1:163" ht="12.75" customHeight="1" thickBot="1" x14ac:dyDescent="0.25">
      <c r="A103" s="694" t="s">
        <v>254</v>
      </c>
      <c r="B103" s="694"/>
      <c r="C103" s="694"/>
      <c r="D103" s="694"/>
      <c r="E103" s="694"/>
      <c r="F103" s="694"/>
      <c r="G103" s="694"/>
      <c r="H103" s="694"/>
      <c r="I103" s="694"/>
      <c r="J103" s="694"/>
      <c r="K103" s="694"/>
      <c r="L103" s="694"/>
      <c r="M103" s="694"/>
      <c r="N103" s="694"/>
      <c r="O103" s="694"/>
      <c r="P103" s="694"/>
      <c r="Q103" s="694"/>
      <c r="R103" s="694"/>
      <c r="S103" s="694"/>
      <c r="T103" s="694"/>
      <c r="U103" s="694"/>
      <c r="V103" s="694"/>
      <c r="W103" s="694"/>
      <c r="X103" s="694"/>
      <c r="Y103" s="694"/>
      <c r="Z103" s="694"/>
      <c r="AA103" s="694"/>
      <c r="AB103" s="694"/>
      <c r="AC103" s="694"/>
      <c r="AD103" s="694"/>
      <c r="AE103" s="694"/>
      <c r="AF103" s="694"/>
      <c r="AG103" s="694"/>
      <c r="AH103" s="694"/>
      <c r="AI103" s="694"/>
      <c r="AJ103" s="694"/>
      <c r="AK103" s="694"/>
      <c r="AL103" s="694"/>
      <c r="AM103" s="694"/>
      <c r="AN103" s="694"/>
      <c r="AO103" s="694"/>
      <c r="AP103" s="694"/>
      <c r="AQ103" s="694"/>
      <c r="AR103" s="694"/>
      <c r="AS103" s="694"/>
      <c r="AT103" s="694"/>
      <c r="AU103" s="694"/>
      <c r="AV103" s="694"/>
      <c r="AW103" s="694"/>
      <c r="AX103" s="694"/>
      <c r="AY103" s="694"/>
      <c r="AZ103" s="694"/>
      <c r="BA103" s="694"/>
      <c r="BB103" s="694"/>
      <c r="BC103" s="694"/>
      <c r="BD103" s="694"/>
      <c r="BE103" s="694"/>
      <c r="BF103" s="694"/>
      <c r="BG103" s="694"/>
      <c r="BH103" s="694"/>
      <c r="BI103" s="694"/>
      <c r="BJ103" s="694"/>
      <c r="BK103" s="694"/>
      <c r="BL103" s="694"/>
      <c r="BM103" s="694"/>
      <c r="BN103" s="694"/>
      <c r="BO103" s="694"/>
      <c r="BP103" s="694"/>
      <c r="BQ103" s="694"/>
      <c r="BR103" s="694"/>
      <c r="BS103" s="694"/>
      <c r="BT103" s="694"/>
      <c r="BU103" s="694"/>
      <c r="BV103" s="694"/>
      <c r="BW103" s="694"/>
      <c r="BX103" s="573" t="s">
        <v>255</v>
      </c>
      <c r="BY103" s="574"/>
      <c r="BZ103" s="574"/>
      <c r="CA103" s="574"/>
      <c r="CB103" s="574"/>
      <c r="CC103" s="574"/>
      <c r="CD103" s="574"/>
      <c r="CE103" s="575"/>
      <c r="CF103" s="576" t="s">
        <v>256</v>
      </c>
      <c r="CG103" s="574"/>
      <c r="CH103" s="574"/>
      <c r="CI103" s="574"/>
      <c r="CJ103" s="574"/>
      <c r="CK103" s="574"/>
      <c r="CL103" s="574"/>
      <c r="CM103" s="574"/>
      <c r="CN103" s="574"/>
      <c r="CO103" s="574"/>
      <c r="CP103" s="574"/>
      <c r="CQ103" s="574"/>
      <c r="CR103" s="575"/>
      <c r="CS103" s="577"/>
      <c r="CT103" s="578"/>
      <c r="CU103" s="578"/>
      <c r="CV103" s="578"/>
      <c r="CW103" s="578"/>
      <c r="CX103" s="578"/>
      <c r="CY103" s="578"/>
      <c r="CZ103" s="578"/>
      <c r="DA103" s="578"/>
      <c r="DB103" s="578"/>
      <c r="DC103" s="578"/>
      <c r="DD103" s="578"/>
      <c r="DE103" s="579"/>
      <c r="DF103" s="551">
        <f>DF104</f>
        <v>0</v>
      </c>
      <c r="DG103" s="552"/>
      <c r="DH103" s="552"/>
      <c r="DI103" s="552"/>
      <c r="DJ103" s="552"/>
      <c r="DK103" s="552"/>
      <c r="DL103" s="552"/>
      <c r="DM103" s="552"/>
      <c r="DN103" s="552"/>
      <c r="DO103" s="552"/>
      <c r="DP103" s="552"/>
      <c r="DQ103" s="552"/>
      <c r="DR103" s="553"/>
      <c r="DS103" s="551">
        <f t="shared" ref="DS103" si="16">DS104</f>
        <v>0</v>
      </c>
      <c r="DT103" s="552"/>
      <c r="DU103" s="552"/>
      <c r="DV103" s="552"/>
      <c r="DW103" s="552"/>
      <c r="DX103" s="552"/>
      <c r="DY103" s="552"/>
      <c r="DZ103" s="552"/>
      <c r="EA103" s="552"/>
      <c r="EB103" s="552"/>
      <c r="EC103" s="552"/>
      <c r="ED103" s="552"/>
      <c r="EE103" s="553"/>
      <c r="EF103" s="551">
        <f t="shared" ref="EF103" si="17">EF104</f>
        <v>0</v>
      </c>
      <c r="EG103" s="552"/>
      <c r="EH103" s="552"/>
      <c r="EI103" s="552"/>
      <c r="EJ103" s="552"/>
      <c r="EK103" s="552"/>
      <c r="EL103" s="552"/>
      <c r="EM103" s="552"/>
      <c r="EN103" s="552"/>
      <c r="EO103" s="552"/>
      <c r="EP103" s="552"/>
      <c r="EQ103" s="552"/>
      <c r="ER103" s="553"/>
      <c r="ES103" s="554" t="s">
        <v>115</v>
      </c>
      <c r="ET103" s="555"/>
      <c r="EU103" s="555"/>
      <c r="EV103" s="555"/>
      <c r="EW103" s="555"/>
      <c r="EX103" s="555"/>
      <c r="EY103" s="555"/>
      <c r="EZ103" s="555"/>
      <c r="FA103" s="555"/>
      <c r="FB103" s="555"/>
      <c r="FC103" s="555"/>
      <c r="FD103" s="555"/>
      <c r="FE103" s="556"/>
    </row>
    <row r="104" spans="1:163" ht="22.5" customHeight="1" x14ac:dyDescent="0.2">
      <c r="A104" s="613" t="s">
        <v>611</v>
      </c>
      <c r="B104" s="614"/>
      <c r="C104" s="614"/>
      <c r="D104" s="614"/>
      <c r="E104" s="614"/>
      <c r="F104" s="614"/>
      <c r="G104" s="614"/>
      <c r="H104" s="614"/>
      <c r="I104" s="614"/>
      <c r="J104" s="614"/>
      <c r="K104" s="614"/>
      <c r="L104" s="614"/>
      <c r="M104" s="614"/>
      <c r="N104" s="614"/>
      <c r="O104" s="614"/>
      <c r="P104" s="614"/>
      <c r="Q104" s="614"/>
      <c r="R104" s="614"/>
      <c r="S104" s="614"/>
      <c r="T104" s="614"/>
      <c r="U104" s="614"/>
      <c r="V104" s="614"/>
      <c r="W104" s="614"/>
      <c r="X104" s="614"/>
      <c r="Y104" s="614"/>
      <c r="Z104" s="614"/>
      <c r="AA104" s="614"/>
      <c r="AB104" s="614"/>
      <c r="AC104" s="614"/>
      <c r="AD104" s="614"/>
      <c r="AE104" s="614"/>
      <c r="AF104" s="614"/>
      <c r="AG104" s="614"/>
      <c r="AH104" s="614"/>
      <c r="AI104" s="614"/>
      <c r="AJ104" s="614"/>
      <c r="AK104" s="614"/>
      <c r="AL104" s="614"/>
      <c r="AM104" s="614"/>
      <c r="AN104" s="614"/>
      <c r="AO104" s="614"/>
      <c r="AP104" s="614"/>
      <c r="AQ104" s="614"/>
      <c r="AR104" s="614"/>
      <c r="AS104" s="614"/>
      <c r="AT104" s="614"/>
      <c r="AU104" s="614"/>
      <c r="AV104" s="614"/>
      <c r="AW104" s="614"/>
      <c r="AX104" s="614"/>
      <c r="AY104" s="614"/>
      <c r="AZ104" s="614"/>
      <c r="BA104" s="614"/>
      <c r="BB104" s="614"/>
      <c r="BC104" s="614"/>
      <c r="BD104" s="614"/>
      <c r="BE104" s="614"/>
      <c r="BF104" s="614"/>
      <c r="BG104" s="614"/>
      <c r="BH104" s="614"/>
      <c r="BI104" s="614"/>
      <c r="BJ104" s="614"/>
      <c r="BK104" s="614"/>
      <c r="BL104" s="614"/>
      <c r="BM104" s="614"/>
      <c r="BN104" s="614"/>
      <c r="BO104" s="614"/>
      <c r="BP104" s="614"/>
      <c r="BQ104" s="614"/>
      <c r="BR104" s="614"/>
      <c r="BS104" s="614"/>
      <c r="BT104" s="614"/>
      <c r="BU104" s="614"/>
      <c r="BV104" s="614"/>
      <c r="BW104" s="614"/>
      <c r="BX104" s="559" t="s">
        <v>258</v>
      </c>
      <c r="BY104" s="560"/>
      <c r="BZ104" s="560"/>
      <c r="CA104" s="560"/>
      <c r="CB104" s="560"/>
      <c r="CC104" s="560"/>
      <c r="CD104" s="560"/>
      <c r="CE104" s="561"/>
      <c r="CF104" s="562" t="s">
        <v>115</v>
      </c>
      <c r="CG104" s="560"/>
      <c r="CH104" s="560"/>
      <c r="CI104" s="560"/>
      <c r="CJ104" s="560"/>
      <c r="CK104" s="560"/>
      <c r="CL104" s="560"/>
      <c r="CM104" s="560"/>
      <c r="CN104" s="560"/>
      <c r="CO104" s="560"/>
      <c r="CP104" s="560"/>
      <c r="CQ104" s="560"/>
      <c r="CR104" s="561"/>
      <c r="CS104" s="726"/>
      <c r="CT104" s="727"/>
      <c r="CU104" s="727"/>
      <c r="CV104" s="727"/>
      <c r="CW104" s="727"/>
      <c r="CX104" s="727"/>
      <c r="CY104" s="727"/>
      <c r="CZ104" s="727"/>
      <c r="DA104" s="727"/>
      <c r="DB104" s="727"/>
      <c r="DC104" s="727"/>
      <c r="DD104" s="727"/>
      <c r="DE104" s="728"/>
      <c r="DF104" s="663"/>
      <c r="DG104" s="664"/>
      <c r="DH104" s="664"/>
      <c r="DI104" s="664"/>
      <c r="DJ104" s="664"/>
      <c r="DK104" s="664"/>
      <c r="DL104" s="664"/>
      <c r="DM104" s="664"/>
      <c r="DN104" s="664"/>
      <c r="DO104" s="664"/>
      <c r="DP104" s="664"/>
      <c r="DQ104" s="664"/>
      <c r="DR104" s="665"/>
      <c r="DS104" s="663">
        <v>0</v>
      </c>
      <c r="DT104" s="664"/>
      <c r="DU104" s="664"/>
      <c r="DV104" s="664"/>
      <c r="DW104" s="664"/>
      <c r="DX104" s="664"/>
      <c r="DY104" s="664"/>
      <c r="DZ104" s="664"/>
      <c r="EA104" s="664"/>
      <c r="EB104" s="664"/>
      <c r="EC104" s="664"/>
      <c r="ED104" s="664"/>
      <c r="EE104" s="665"/>
      <c r="EF104" s="663">
        <v>0</v>
      </c>
      <c r="EG104" s="664"/>
      <c r="EH104" s="664"/>
      <c r="EI104" s="664"/>
      <c r="EJ104" s="664"/>
      <c r="EK104" s="664"/>
      <c r="EL104" s="664"/>
      <c r="EM104" s="664"/>
      <c r="EN104" s="664"/>
      <c r="EO104" s="664"/>
      <c r="EP104" s="664"/>
      <c r="EQ104" s="664"/>
      <c r="ER104" s="665"/>
      <c r="ES104" s="729" t="s">
        <v>115</v>
      </c>
      <c r="ET104" s="730"/>
      <c r="EU104" s="730"/>
      <c r="EV104" s="730"/>
      <c r="EW104" s="730"/>
      <c r="EX104" s="730"/>
      <c r="EY104" s="730"/>
      <c r="EZ104" s="730"/>
      <c r="FA104" s="730"/>
      <c r="FB104" s="730"/>
      <c r="FC104" s="730"/>
      <c r="FD104" s="730"/>
      <c r="FE104" s="731"/>
    </row>
    <row r="105" spans="1:163" ht="12.75" customHeight="1" x14ac:dyDescent="0.2">
      <c r="A105" s="613" t="s">
        <v>259</v>
      </c>
      <c r="B105" s="614"/>
      <c r="C105" s="614"/>
      <c r="D105" s="614"/>
      <c r="E105" s="614"/>
      <c r="F105" s="614"/>
      <c r="G105" s="614"/>
      <c r="H105" s="614"/>
      <c r="I105" s="614"/>
      <c r="J105" s="614"/>
      <c r="K105" s="614"/>
      <c r="L105" s="614"/>
      <c r="M105" s="614"/>
      <c r="N105" s="614"/>
      <c r="O105" s="614"/>
      <c r="P105" s="614"/>
      <c r="Q105" s="614"/>
      <c r="R105" s="614"/>
      <c r="S105" s="614"/>
      <c r="T105" s="614"/>
      <c r="U105" s="614"/>
      <c r="V105" s="614"/>
      <c r="W105" s="614"/>
      <c r="X105" s="614"/>
      <c r="Y105" s="614"/>
      <c r="Z105" s="614"/>
      <c r="AA105" s="614"/>
      <c r="AB105" s="614"/>
      <c r="AC105" s="614"/>
      <c r="AD105" s="614"/>
      <c r="AE105" s="614"/>
      <c r="AF105" s="614"/>
      <c r="AG105" s="614"/>
      <c r="AH105" s="614"/>
      <c r="AI105" s="614"/>
      <c r="AJ105" s="614"/>
      <c r="AK105" s="614"/>
      <c r="AL105" s="614"/>
      <c r="AM105" s="614"/>
      <c r="AN105" s="614"/>
      <c r="AO105" s="614"/>
      <c r="AP105" s="614"/>
      <c r="AQ105" s="614"/>
      <c r="AR105" s="614"/>
      <c r="AS105" s="614"/>
      <c r="AT105" s="614"/>
      <c r="AU105" s="614"/>
      <c r="AV105" s="614"/>
      <c r="AW105" s="614"/>
      <c r="AX105" s="614"/>
      <c r="AY105" s="614"/>
      <c r="AZ105" s="614"/>
      <c r="BA105" s="614"/>
      <c r="BB105" s="614"/>
      <c r="BC105" s="614"/>
      <c r="BD105" s="614"/>
      <c r="BE105" s="614"/>
      <c r="BF105" s="614"/>
      <c r="BG105" s="614"/>
      <c r="BH105" s="614"/>
      <c r="BI105" s="614"/>
      <c r="BJ105" s="614"/>
      <c r="BK105" s="614"/>
      <c r="BL105" s="614"/>
      <c r="BM105" s="614"/>
      <c r="BN105" s="614"/>
      <c r="BO105" s="614"/>
      <c r="BP105" s="614"/>
      <c r="BQ105" s="614"/>
      <c r="BR105" s="614"/>
      <c r="BS105" s="614"/>
      <c r="BT105" s="614"/>
      <c r="BU105" s="614"/>
      <c r="BV105" s="614"/>
      <c r="BW105" s="614"/>
      <c r="BX105" s="615" t="s">
        <v>260</v>
      </c>
      <c r="BY105" s="616"/>
      <c r="BZ105" s="616"/>
      <c r="CA105" s="616"/>
      <c r="CB105" s="616"/>
      <c r="CC105" s="616"/>
      <c r="CD105" s="616"/>
      <c r="CE105" s="617"/>
      <c r="CF105" s="736" t="s">
        <v>115</v>
      </c>
      <c r="CG105" s="737"/>
      <c r="CH105" s="737"/>
      <c r="CI105" s="737"/>
      <c r="CJ105" s="737"/>
      <c r="CK105" s="737"/>
      <c r="CL105" s="737"/>
      <c r="CM105" s="737"/>
      <c r="CN105" s="737"/>
      <c r="CO105" s="737"/>
      <c r="CP105" s="737"/>
      <c r="CQ105" s="737"/>
      <c r="CR105" s="738"/>
      <c r="CS105" s="669"/>
      <c r="CT105" s="670"/>
      <c r="CU105" s="670"/>
      <c r="CV105" s="670"/>
      <c r="CW105" s="670"/>
      <c r="CX105" s="670"/>
      <c r="CY105" s="670"/>
      <c r="CZ105" s="670"/>
      <c r="DA105" s="670"/>
      <c r="DB105" s="670"/>
      <c r="DC105" s="670"/>
      <c r="DD105" s="670"/>
      <c r="DE105" s="671"/>
      <c r="DF105" s="669"/>
      <c r="DG105" s="670"/>
      <c r="DH105" s="670"/>
      <c r="DI105" s="670"/>
      <c r="DJ105" s="670"/>
      <c r="DK105" s="670"/>
      <c r="DL105" s="670"/>
      <c r="DM105" s="670"/>
      <c r="DN105" s="670"/>
      <c r="DO105" s="670"/>
      <c r="DP105" s="670"/>
      <c r="DQ105" s="670"/>
      <c r="DR105" s="671"/>
      <c r="DS105" s="669"/>
      <c r="DT105" s="670"/>
      <c r="DU105" s="670"/>
      <c r="DV105" s="670"/>
      <c r="DW105" s="670"/>
      <c r="DX105" s="670"/>
      <c r="DY105" s="670"/>
      <c r="DZ105" s="670"/>
      <c r="EA105" s="670"/>
      <c r="EB105" s="670"/>
      <c r="EC105" s="670"/>
      <c r="ED105" s="670"/>
      <c r="EE105" s="671"/>
      <c r="EF105" s="669"/>
      <c r="EG105" s="670"/>
      <c r="EH105" s="670"/>
      <c r="EI105" s="670"/>
      <c r="EJ105" s="670"/>
      <c r="EK105" s="670"/>
      <c r="EL105" s="670"/>
      <c r="EM105" s="670"/>
      <c r="EN105" s="670"/>
      <c r="EO105" s="670"/>
      <c r="EP105" s="670"/>
      <c r="EQ105" s="670"/>
      <c r="ER105" s="671"/>
      <c r="ES105" s="680" t="s">
        <v>115</v>
      </c>
      <c r="ET105" s="681"/>
      <c r="EU105" s="681"/>
      <c r="EV105" s="681"/>
      <c r="EW105" s="681"/>
      <c r="EX105" s="681"/>
      <c r="EY105" s="681"/>
      <c r="EZ105" s="681"/>
      <c r="FA105" s="681"/>
      <c r="FB105" s="681"/>
      <c r="FC105" s="681"/>
      <c r="FD105" s="681"/>
      <c r="FE105" s="682"/>
    </row>
    <row r="106" spans="1:163" ht="12.75" customHeight="1" thickBot="1" x14ac:dyDescent="0.25">
      <c r="A106" s="613" t="s">
        <v>261</v>
      </c>
      <c r="B106" s="614"/>
      <c r="C106" s="614"/>
      <c r="D106" s="614"/>
      <c r="E106" s="614"/>
      <c r="F106" s="614"/>
      <c r="G106" s="614"/>
      <c r="H106" s="614"/>
      <c r="I106" s="614"/>
      <c r="J106" s="614"/>
      <c r="K106" s="614"/>
      <c r="L106" s="614"/>
      <c r="M106" s="614"/>
      <c r="N106" s="614"/>
      <c r="O106" s="614"/>
      <c r="P106" s="614"/>
      <c r="Q106" s="614"/>
      <c r="R106" s="614"/>
      <c r="S106" s="614"/>
      <c r="T106" s="614"/>
      <c r="U106" s="614"/>
      <c r="V106" s="614"/>
      <c r="W106" s="614"/>
      <c r="X106" s="614"/>
      <c r="Y106" s="614"/>
      <c r="Z106" s="614"/>
      <c r="AA106" s="614"/>
      <c r="AB106" s="614"/>
      <c r="AC106" s="614"/>
      <c r="AD106" s="614"/>
      <c r="AE106" s="614"/>
      <c r="AF106" s="614"/>
      <c r="AG106" s="614"/>
      <c r="AH106" s="614"/>
      <c r="AI106" s="614"/>
      <c r="AJ106" s="614"/>
      <c r="AK106" s="614"/>
      <c r="AL106" s="614"/>
      <c r="AM106" s="614"/>
      <c r="AN106" s="614"/>
      <c r="AO106" s="614"/>
      <c r="AP106" s="614"/>
      <c r="AQ106" s="614"/>
      <c r="AR106" s="614"/>
      <c r="AS106" s="614"/>
      <c r="AT106" s="614"/>
      <c r="AU106" s="614"/>
      <c r="AV106" s="614"/>
      <c r="AW106" s="614"/>
      <c r="AX106" s="614"/>
      <c r="AY106" s="614"/>
      <c r="AZ106" s="614"/>
      <c r="BA106" s="614"/>
      <c r="BB106" s="614"/>
      <c r="BC106" s="614"/>
      <c r="BD106" s="614"/>
      <c r="BE106" s="614"/>
      <c r="BF106" s="614"/>
      <c r="BG106" s="614"/>
      <c r="BH106" s="614"/>
      <c r="BI106" s="614"/>
      <c r="BJ106" s="614"/>
      <c r="BK106" s="614"/>
      <c r="BL106" s="614"/>
      <c r="BM106" s="614"/>
      <c r="BN106" s="614"/>
      <c r="BO106" s="614"/>
      <c r="BP106" s="614"/>
      <c r="BQ106" s="614"/>
      <c r="BR106" s="614"/>
      <c r="BS106" s="614"/>
      <c r="BT106" s="614"/>
      <c r="BU106" s="614"/>
      <c r="BV106" s="614"/>
      <c r="BW106" s="614"/>
      <c r="BX106" s="542" t="s">
        <v>262</v>
      </c>
      <c r="BY106" s="543"/>
      <c r="BZ106" s="543"/>
      <c r="CA106" s="543"/>
      <c r="CB106" s="543"/>
      <c r="CC106" s="543"/>
      <c r="CD106" s="543"/>
      <c r="CE106" s="544"/>
      <c r="CF106" s="733" t="s">
        <v>115</v>
      </c>
      <c r="CG106" s="734"/>
      <c r="CH106" s="734"/>
      <c r="CI106" s="734"/>
      <c r="CJ106" s="734"/>
      <c r="CK106" s="734"/>
      <c r="CL106" s="734"/>
      <c r="CM106" s="734"/>
      <c r="CN106" s="734"/>
      <c r="CO106" s="734"/>
      <c r="CP106" s="734"/>
      <c r="CQ106" s="734"/>
      <c r="CR106" s="735"/>
      <c r="CS106" s="674"/>
      <c r="CT106" s="675"/>
      <c r="CU106" s="675"/>
      <c r="CV106" s="675"/>
      <c r="CW106" s="675"/>
      <c r="CX106" s="675"/>
      <c r="CY106" s="675"/>
      <c r="CZ106" s="675"/>
      <c r="DA106" s="675"/>
      <c r="DB106" s="675"/>
      <c r="DC106" s="675"/>
      <c r="DD106" s="675"/>
      <c r="DE106" s="676"/>
      <c r="DF106" s="674"/>
      <c r="DG106" s="675"/>
      <c r="DH106" s="675"/>
      <c r="DI106" s="675"/>
      <c r="DJ106" s="675"/>
      <c r="DK106" s="675"/>
      <c r="DL106" s="675"/>
      <c r="DM106" s="675"/>
      <c r="DN106" s="675"/>
      <c r="DO106" s="675"/>
      <c r="DP106" s="675"/>
      <c r="DQ106" s="675"/>
      <c r="DR106" s="676"/>
      <c r="DS106" s="674"/>
      <c r="DT106" s="675"/>
      <c r="DU106" s="675"/>
      <c r="DV106" s="675"/>
      <c r="DW106" s="675"/>
      <c r="DX106" s="675"/>
      <c r="DY106" s="675"/>
      <c r="DZ106" s="675"/>
      <c r="EA106" s="675"/>
      <c r="EB106" s="675"/>
      <c r="EC106" s="675"/>
      <c r="ED106" s="675"/>
      <c r="EE106" s="676"/>
      <c r="EF106" s="674"/>
      <c r="EG106" s="675"/>
      <c r="EH106" s="675"/>
      <c r="EI106" s="675"/>
      <c r="EJ106" s="675"/>
      <c r="EK106" s="675"/>
      <c r="EL106" s="675"/>
      <c r="EM106" s="675"/>
      <c r="EN106" s="675"/>
      <c r="EO106" s="675"/>
      <c r="EP106" s="675"/>
      <c r="EQ106" s="675"/>
      <c r="ER106" s="676"/>
      <c r="ES106" s="739" t="s">
        <v>115</v>
      </c>
      <c r="ET106" s="740"/>
      <c r="EU106" s="740"/>
      <c r="EV106" s="740"/>
      <c r="EW106" s="740"/>
      <c r="EX106" s="740"/>
      <c r="EY106" s="740"/>
      <c r="EZ106" s="740"/>
      <c r="FA106" s="740"/>
      <c r="FB106" s="740"/>
      <c r="FC106" s="740"/>
      <c r="FD106" s="740"/>
      <c r="FE106" s="741"/>
    </row>
    <row r="107" spans="1:163" ht="12.75" customHeight="1" x14ac:dyDescent="0.2">
      <c r="A107" s="694" t="s">
        <v>263</v>
      </c>
      <c r="B107" s="694"/>
      <c r="C107" s="694"/>
      <c r="D107" s="694"/>
      <c r="E107" s="694"/>
      <c r="F107" s="694"/>
      <c r="G107" s="694"/>
      <c r="H107" s="694"/>
      <c r="I107" s="694"/>
      <c r="J107" s="694"/>
      <c r="K107" s="694"/>
      <c r="L107" s="694"/>
      <c r="M107" s="694"/>
      <c r="N107" s="694"/>
      <c r="O107" s="694"/>
      <c r="P107" s="694"/>
      <c r="Q107" s="694"/>
      <c r="R107" s="694"/>
      <c r="S107" s="694"/>
      <c r="T107" s="694"/>
      <c r="U107" s="694"/>
      <c r="V107" s="694"/>
      <c r="W107" s="694"/>
      <c r="X107" s="694"/>
      <c r="Y107" s="694"/>
      <c r="Z107" s="694"/>
      <c r="AA107" s="694"/>
      <c r="AB107" s="694"/>
      <c r="AC107" s="694"/>
      <c r="AD107" s="694"/>
      <c r="AE107" s="694"/>
      <c r="AF107" s="694"/>
      <c r="AG107" s="694"/>
      <c r="AH107" s="694"/>
      <c r="AI107" s="694"/>
      <c r="AJ107" s="694"/>
      <c r="AK107" s="694"/>
      <c r="AL107" s="694"/>
      <c r="AM107" s="694"/>
      <c r="AN107" s="694"/>
      <c r="AO107" s="694"/>
      <c r="AP107" s="694"/>
      <c r="AQ107" s="694"/>
      <c r="AR107" s="694"/>
      <c r="AS107" s="694"/>
      <c r="AT107" s="694"/>
      <c r="AU107" s="694"/>
      <c r="AV107" s="694"/>
      <c r="AW107" s="694"/>
      <c r="AX107" s="694"/>
      <c r="AY107" s="694"/>
      <c r="AZ107" s="694"/>
      <c r="BA107" s="694"/>
      <c r="BB107" s="694"/>
      <c r="BC107" s="694"/>
      <c r="BD107" s="694"/>
      <c r="BE107" s="694"/>
      <c r="BF107" s="694"/>
      <c r="BG107" s="694"/>
      <c r="BH107" s="694"/>
      <c r="BI107" s="694"/>
      <c r="BJ107" s="694"/>
      <c r="BK107" s="694"/>
      <c r="BL107" s="694"/>
      <c r="BM107" s="694"/>
      <c r="BN107" s="694"/>
      <c r="BO107" s="694"/>
      <c r="BP107" s="694"/>
      <c r="BQ107" s="694"/>
      <c r="BR107" s="694"/>
      <c r="BS107" s="694"/>
      <c r="BT107" s="694"/>
      <c r="BU107" s="694"/>
      <c r="BV107" s="694"/>
      <c r="BW107" s="694"/>
      <c r="BX107" s="742" t="s">
        <v>264</v>
      </c>
      <c r="BY107" s="743"/>
      <c r="BZ107" s="743"/>
      <c r="CA107" s="743"/>
      <c r="CB107" s="743"/>
      <c r="CC107" s="743"/>
      <c r="CD107" s="743"/>
      <c r="CE107" s="744"/>
      <c r="CF107" s="745" t="s">
        <v>115</v>
      </c>
      <c r="CG107" s="743"/>
      <c r="CH107" s="743"/>
      <c r="CI107" s="743"/>
      <c r="CJ107" s="743"/>
      <c r="CK107" s="743"/>
      <c r="CL107" s="743"/>
      <c r="CM107" s="743"/>
      <c r="CN107" s="743"/>
      <c r="CO107" s="743"/>
      <c r="CP107" s="743"/>
      <c r="CQ107" s="743"/>
      <c r="CR107" s="744"/>
      <c r="CS107" s="746"/>
      <c r="CT107" s="747"/>
      <c r="CU107" s="747"/>
      <c r="CV107" s="747"/>
      <c r="CW107" s="747"/>
      <c r="CX107" s="747"/>
      <c r="CY107" s="747"/>
      <c r="CZ107" s="747"/>
      <c r="DA107" s="747"/>
      <c r="DB107" s="747"/>
      <c r="DC107" s="747"/>
      <c r="DD107" s="747"/>
      <c r="DE107" s="748"/>
      <c r="DF107" s="749">
        <f>DF108</f>
        <v>0</v>
      </c>
      <c r="DG107" s="750"/>
      <c r="DH107" s="750"/>
      <c r="DI107" s="750"/>
      <c r="DJ107" s="750"/>
      <c r="DK107" s="750"/>
      <c r="DL107" s="750"/>
      <c r="DM107" s="750"/>
      <c r="DN107" s="750"/>
      <c r="DO107" s="750"/>
      <c r="DP107" s="750"/>
      <c r="DQ107" s="750"/>
      <c r="DR107" s="751"/>
      <c r="DS107" s="749">
        <f t="shared" ref="DS107" si="18">DS108</f>
        <v>0</v>
      </c>
      <c r="DT107" s="750"/>
      <c r="DU107" s="750"/>
      <c r="DV107" s="750"/>
      <c r="DW107" s="750"/>
      <c r="DX107" s="750"/>
      <c r="DY107" s="750"/>
      <c r="DZ107" s="750"/>
      <c r="EA107" s="750"/>
      <c r="EB107" s="750"/>
      <c r="EC107" s="750"/>
      <c r="ED107" s="750"/>
      <c r="EE107" s="751"/>
      <c r="EF107" s="749">
        <f t="shared" ref="EF107" si="19">EF108</f>
        <v>0</v>
      </c>
      <c r="EG107" s="750"/>
      <c r="EH107" s="750"/>
      <c r="EI107" s="750"/>
      <c r="EJ107" s="750"/>
      <c r="EK107" s="750"/>
      <c r="EL107" s="750"/>
      <c r="EM107" s="750"/>
      <c r="EN107" s="750"/>
      <c r="EO107" s="750"/>
      <c r="EP107" s="750"/>
      <c r="EQ107" s="750"/>
      <c r="ER107" s="751"/>
      <c r="ES107" s="753" t="s">
        <v>115</v>
      </c>
      <c r="ET107" s="754"/>
      <c r="EU107" s="754"/>
      <c r="EV107" s="754"/>
      <c r="EW107" s="754"/>
      <c r="EX107" s="754"/>
      <c r="EY107" s="754"/>
      <c r="EZ107" s="754"/>
      <c r="FA107" s="754"/>
      <c r="FB107" s="754"/>
      <c r="FC107" s="754"/>
      <c r="FD107" s="754"/>
      <c r="FE107" s="755"/>
    </row>
    <row r="108" spans="1:163" ht="22.5" customHeight="1" thickBot="1" x14ac:dyDescent="0.25">
      <c r="A108" s="613" t="s">
        <v>265</v>
      </c>
      <c r="B108" s="614"/>
      <c r="C108" s="614"/>
      <c r="D108" s="614"/>
      <c r="E108" s="614"/>
      <c r="F108" s="614"/>
      <c r="G108" s="614"/>
      <c r="H108" s="614"/>
      <c r="I108" s="614"/>
      <c r="J108" s="614"/>
      <c r="K108" s="614"/>
      <c r="L108" s="614"/>
      <c r="M108" s="614"/>
      <c r="N108" s="614"/>
      <c r="O108" s="614"/>
      <c r="P108" s="614"/>
      <c r="Q108" s="614"/>
      <c r="R108" s="614"/>
      <c r="S108" s="614"/>
      <c r="T108" s="614"/>
      <c r="U108" s="614"/>
      <c r="V108" s="614"/>
      <c r="W108" s="614"/>
      <c r="X108" s="614"/>
      <c r="Y108" s="614"/>
      <c r="Z108" s="614"/>
      <c r="AA108" s="614"/>
      <c r="AB108" s="614"/>
      <c r="AC108" s="614"/>
      <c r="AD108" s="614"/>
      <c r="AE108" s="614"/>
      <c r="AF108" s="614"/>
      <c r="AG108" s="614"/>
      <c r="AH108" s="614"/>
      <c r="AI108" s="614"/>
      <c r="AJ108" s="614"/>
      <c r="AK108" s="614"/>
      <c r="AL108" s="614"/>
      <c r="AM108" s="614"/>
      <c r="AN108" s="614"/>
      <c r="AO108" s="614"/>
      <c r="AP108" s="614"/>
      <c r="AQ108" s="614"/>
      <c r="AR108" s="614"/>
      <c r="AS108" s="614"/>
      <c r="AT108" s="614"/>
      <c r="AU108" s="614"/>
      <c r="AV108" s="614"/>
      <c r="AW108" s="614"/>
      <c r="AX108" s="614"/>
      <c r="AY108" s="614"/>
      <c r="AZ108" s="614"/>
      <c r="BA108" s="614"/>
      <c r="BB108" s="614"/>
      <c r="BC108" s="614"/>
      <c r="BD108" s="614"/>
      <c r="BE108" s="614"/>
      <c r="BF108" s="614"/>
      <c r="BG108" s="614"/>
      <c r="BH108" s="614"/>
      <c r="BI108" s="614"/>
      <c r="BJ108" s="614"/>
      <c r="BK108" s="614"/>
      <c r="BL108" s="614"/>
      <c r="BM108" s="614"/>
      <c r="BN108" s="614"/>
      <c r="BO108" s="614"/>
      <c r="BP108" s="614"/>
      <c r="BQ108" s="614"/>
      <c r="BR108" s="614"/>
      <c r="BS108" s="614"/>
      <c r="BT108" s="614"/>
      <c r="BU108" s="614"/>
      <c r="BV108" s="614"/>
      <c r="BW108" s="614"/>
      <c r="BX108" s="756" t="s">
        <v>266</v>
      </c>
      <c r="BY108" s="757"/>
      <c r="BZ108" s="757"/>
      <c r="CA108" s="757"/>
      <c r="CB108" s="757"/>
      <c r="CC108" s="757"/>
      <c r="CD108" s="757"/>
      <c r="CE108" s="758"/>
      <c r="CF108" s="759" t="s">
        <v>267</v>
      </c>
      <c r="CG108" s="757"/>
      <c r="CH108" s="757"/>
      <c r="CI108" s="757"/>
      <c r="CJ108" s="757"/>
      <c r="CK108" s="757"/>
      <c r="CL108" s="757"/>
      <c r="CM108" s="757"/>
      <c r="CN108" s="757"/>
      <c r="CO108" s="757"/>
      <c r="CP108" s="757"/>
      <c r="CQ108" s="757"/>
      <c r="CR108" s="758"/>
      <c r="CS108" s="760"/>
      <c r="CT108" s="761"/>
      <c r="CU108" s="761"/>
      <c r="CV108" s="761"/>
      <c r="CW108" s="761"/>
      <c r="CX108" s="761"/>
      <c r="CY108" s="761"/>
      <c r="CZ108" s="761"/>
      <c r="DA108" s="761"/>
      <c r="DB108" s="761"/>
      <c r="DC108" s="761"/>
      <c r="DD108" s="761"/>
      <c r="DE108" s="762"/>
      <c r="DF108" s="763"/>
      <c r="DG108" s="764"/>
      <c r="DH108" s="764"/>
      <c r="DI108" s="764"/>
      <c r="DJ108" s="764"/>
      <c r="DK108" s="764"/>
      <c r="DL108" s="764"/>
      <c r="DM108" s="764"/>
      <c r="DN108" s="764"/>
      <c r="DO108" s="764"/>
      <c r="DP108" s="764"/>
      <c r="DQ108" s="764"/>
      <c r="DR108" s="765"/>
      <c r="DS108" s="766"/>
      <c r="DT108" s="767"/>
      <c r="DU108" s="767"/>
      <c r="DV108" s="767"/>
      <c r="DW108" s="767"/>
      <c r="DX108" s="767"/>
      <c r="DY108" s="767"/>
      <c r="DZ108" s="767"/>
      <c r="EA108" s="767"/>
      <c r="EB108" s="767"/>
      <c r="EC108" s="767"/>
      <c r="ED108" s="767"/>
      <c r="EE108" s="768"/>
      <c r="EF108" s="766"/>
      <c r="EG108" s="767"/>
      <c r="EH108" s="767"/>
      <c r="EI108" s="767"/>
      <c r="EJ108" s="767"/>
      <c r="EK108" s="767"/>
      <c r="EL108" s="767"/>
      <c r="EM108" s="767"/>
      <c r="EN108" s="767"/>
      <c r="EO108" s="767"/>
      <c r="EP108" s="767"/>
      <c r="EQ108" s="767"/>
      <c r="ER108" s="768"/>
      <c r="ES108" s="769" t="s">
        <v>115</v>
      </c>
      <c r="ET108" s="770"/>
      <c r="EU108" s="770"/>
      <c r="EV108" s="770"/>
      <c r="EW108" s="770"/>
      <c r="EX108" s="770"/>
      <c r="EY108" s="770"/>
      <c r="EZ108" s="770"/>
      <c r="FA108" s="770"/>
      <c r="FB108" s="770"/>
      <c r="FC108" s="770"/>
      <c r="FD108" s="770"/>
      <c r="FE108" s="771"/>
    </row>
    <row r="109" spans="1:163" s="218" customFormat="1" ht="11.25" customHeight="1" x14ac:dyDescent="0.2">
      <c r="A109" s="89" t="s">
        <v>268</v>
      </c>
      <c r="FG109" s="111"/>
    </row>
    <row r="110" spans="1:163" s="218" customFormat="1" ht="11.25" customHeight="1" x14ac:dyDescent="0.2">
      <c r="A110" s="89" t="s">
        <v>269</v>
      </c>
      <c r="FG110" s="111"/>
    </row>
    <row r="111" spans="1:163" s="218" customFormat="1" ht="8.25" customHeight="1" x14ac:dyDescent="0.2">
      <c r="A111" s="89" t="s">
        <v>270</v>
      </c>
      <c r="FG111" s="111"/>
    </row>
    <row r="112" spans="1:163" s="218" customFormat="1" ht="9" customHeight="1" x14ac:dyDescent="0.2">
      <c r="A112" s="89" t="s">
        <v>271</v>
      </c>
      <c r="FG112" s="111"/>
    </row>
    <row r="113" spans="1:163" s="218" customFormat="1" ht="10.5" customHeight="1" x14ac:dyDescent="0.2">
      <c r="A113" s="89" t="s">
        <v>272</v>
      </c>
      <c r="FG113" s="111"/>
    </row>
    <row r="114" spans="1:163" s="218" customFormat="1" ht="8.25" customHeight="1" x14ac:dyDescent="0.2">
      <c r="A114" s="89" t="s">
        <v>273</v>
      </c>
      <c r="FG114" s="111"/>
    </row>
    <row r="115" spans="1:163" s="218" customFormat="1" ht="19.5" customHeight="1" x14ac:dyDescent="0.2">
      <c r="A115" s="732" t="s">
        <v>274</v>
      </c>
      <c r="B115" s="732"/>
      <c r="C115" s="732"/>
      <c r="D115" s="732"/>
      <c r="E115" s="732"/>
      <c r="F115" s="732"/>
      <c r="G115" s="732"/>
      <c r="H115" s="732"/>
      <c r="I115" s="732"/>
      <c r="J115" s="732"/>
      <c r="K115" s="732"/>
      <c r="L115" s="732"/>
      <c r="M115" s="732"/>
      <c r="N115" s="732"/>
      <c r="O115" s="732"/>
      <c r="P115" s="732"/>
      <c r="Q115" s="732"/>
      <c r="R115" s="732"/>
      <c r="S115" s="732"/>
      <c r="T115" s="732"/>
      <c r="U115" s="732"/>
      <c r="V115" s="732"/>
      <c r="W115" s="732"/>
      <c r="X115" s="732"/>
      <c r="Y115" s="732"/>
      <c r="Z115" s="732"/>
      <c r="AA115" s="732"/>
      <c r="AB115" s="732"/>
      <c r="AC115" s="732"/>
      <c r="AD115" s="732"/>
      <c r="AE115" s="732"/>
      <c r="AF115" s="732"/>
      <c r="AG115" s="732"/>
      <c r="AH115" s="732"/>
      <c r="AI115" s="732"/>
      <c r="AJ115" s="732"/>
      <c r="AK115" s="732"/>
      <c r="AL115" s="732"/>
      <c r="AM115" s="732"/>
      <c r="AN115" s="732"/>
      <c r="AO115" s="732"/>
      <c r="AP115" s="732"/>
      <c r="AQ115" s="732"/>
      <c r="AR115" s="732"/>
      <c r="AS115" s="732"/>
      <c r="AT115" s="732"/>
      <c r="AU115" s="732"/>
      <c r="AV115" s="732"/>
      <c r="AW115" s="732"/>
      <c r="AX115" s="732"/>
      <c r="AY115" s="732"/>
      <c r="AZ115" s="732"/>
      <c r="BA115" s="732"/>
      <c r="BB115" s="732"/>
      <c r="BC115" s="732"/>
      <c r="BD115" s="732"/>
      <c r="BE115" s="732"/>
      <c r="BF115" s="732"/>
      <c r="BG115" s="732"/>
      <c r="BH115" s="732"/>
      <c r="BI115" s="732"/>
      <c r="BJ115" s="732"/>
      <c r="BK115" s="732"/>
      <c r="BL115" s="732"/>
      <c r="BM115" s="732"/>
      <c r="BN115" s="732"/>
      <c r="BO115" s="732"/>
      <c r="BP115" s="732"/>
      <c r="BQ115" s="732"/>
      <c r="BR115" s="732"/>
      <c r="BS115" s="732"/>
      <c r="BT115" s="732"/>
      <c r="BU115" s="732"/>
      <c r="BV115" s="732"/>
      <c r="BW115" s="732"/>
      <c r="BX115" s="732"/>
      <c r="BY115" s="732"/>
      <c r="BZ115" s="732"/>
      <c r="CA115" s="732"/>
      <c r="CB115" s="732"/>
      <c r="CC115" s="732"/>
      <c r="CD115" s="732"/>
      <c r="CE115" s="732"/>
      <c r="CF115" s="732"/>
      <c r="CG115" s="732"/>
      <c r="CH115" s="732"/>
      <c r="CI115" s="732"/>
      <c r="CJ115" s="732"/>
      <c r="CK115" s="732"/>
      <c r="CL115" s="732"/>
      <c r="CM115" s="732"/>
      <c r="CN115" s="732"/>
      <c r="CO115" s="732"/>
      <c r="CP115" s="732"/>
      <c r="CQ115" s="732"/>
      <c r="CR115" s="732"/>
      <c r="CS115" s="732"/>
      <c r="CT115" s="732"/>
      <c r="CU115" s="732"/>
      <c r="CV115" s="732"/>
      <c r="CW115" s="732"/>
      <c r="CX115" s="732"/>
      <c r="CY115" s="732"/>
      <c r="CZ115" s="732"/>
      <c r="DA115" s="732"/>
      <c r="DB115" s="732"/>
      <c r="DC115" s="732"/>
      <c r="DD115" s="732"/>
      <c r="DE115" s="732"/>
      <c r="DF115" s="732"/>
      <c r="DG115" s="732"/>
      <c r="DH115" s="732"/>
      <c r="DI115" s="732"/>
      <c r="DJ115" s="732"/>
      <c r="DK115" s="732"/>
      <c r="DL115" s="732"/>
      <c r="DM115" s="732"/>
      <c r="DN115" s="732"/>
      <c r="DO115" s="732"/>
      <c r="DP115" s="732"/>
      <c r="DQ115" s="732"/>
      <c r="DR115" s="732"/>
      <c r="DS115" s="732"/>
      <c r="DT115" s="732"/>
      <c r="DU115" s="732"/>
      <c r="DV115" s="732"/>
      <c r="DW115" s="732"/>
      <c r="DX115" s="732"/>
      <c r="DY115" s="732"/>
      <c r="DZ115" s="732"/>
      <c r="EA115" s="732"/>
      <c r="EB115" s="732"/>
      <c r="EC115" s="732"/>
      <c r="ED115" s="732"/>
      <c r="EE115" s="732"/>
      <c r="EF115" s="732"/>
      <c r="EG115" s="732"/>
      <c r="EH115" s="732"/>
      <c r="EI115" s="732"/>
      <c r="EJ115" s="732"/>
      <c r="EK115" s="732"/>
      <c r="EL115" s="732"/>
      <c r="EM115" s="732"/>
      <c r="EN115" s="732"/>
      <c r="EO115" s="732"/>
      <c r="EP115" s="732"/>
      <c r="EQ115" s="732"/>
      <c r="ER115" s="732"/>
      <c r="ES115" s="732"/>
      <c r="ET115" s="732"/>
      <c r="EU115" s="732"/>
      <c r="EV115" s="732"/>
      <c r="EW115" s="732"/>
      <c r="EX115" s="732"/>
      <c r="EY115" s="732"/>
      <c r="EZ115" s="732"/>
      <c r="FA115" s="732"/>
      <c r="FB115" s="732"/>
      <c r="FC115" s="732"/>
      <c r="FD115" s="732"/>
      <c r="FE115" s="732"/>
      <c r="FG115" s="111"/>
    </row>
    <row r="116" spans="1:163" s="218" customFormat="1" ht="10.5" customHeight="1" x14ac:dyDescent="0.2">
      <c r="A116" s="89" t="s">
        <v>275</v>
      </c>
      <c r="FG116" s="111"/>
    </row>
    <row r="117" spans="1:163" s="218" customFormat="1" ht="15" customHeight="1" x14ac:dyDescent="0.2">
      <c r="A117" s="732" t="s">
        <v>276</v>
      </c>
      <c r="B117" s="732"/>
      <c r="C117" s="732"/>
      <c r="D117" s="732"/>
      <c r="E117" s="732"/>
      <c r="F117" s="732"/>
      <c r="G117" s="732"/>
      <c r="H117" s="732"/>
      <c r="I117" s="732"/>
      <c r="J117" s="732"/>
      <c r="K117" s="732"/>
      <c r="L117" s="732"/>
      <c r="M117" s="732"/>
      <c r="N117" s="732"/>
      <c r="O117" s="732"/>
      <c r="P117" s="732"/>
      <c r="Q117" s="732"/>
      <c r="R117" s="732"/>
      <c r="S117" s="732"/>
      <c r="T117" s="732"/>
      <c r="U117" s="732"/>
      <c r="V117" s="732"/>
      <c r="W117" s="732"/>
      <c r="X117" s="732"/>
      <c r="Y117" s="732"/>
      <c r="Z117" s="732"/>
      <c r="AA117" s="732"/>
      <c r="AB117" s="732"/>
      <c r="AC117" s="732"/>
      <c r="AD117" s="732"/>
      <c r="AE117" s="732"/>
      <c r="AF117" s="732"/>
      <c r="AG117" s="732"/>
      <c r="AH117" s="732"/>
      <c r="AI117" s="732"/>
      <c r="AJ117" s="732"/>
      <c r="AK117" s="732"/>
      <c r="AL117" s="732"/>
      <c r="AM117" s="732"/>
      <c r="AN117" s="732"/>
      <c r="AO117" s="732"/>
      <c r="AP117" s="732"/>
      <c r="AQ117" s="732"/>
      <c r="AR117" s="732"/>
      <c r="AS117" s="732"/>
      <c r="AT117" s="732"/>
      <c r="AU117" s="732"/>
      <c r="AV117" s="732"/>
      <c r="AW117" s="732"/>
      <c r="AX117" s="732"/>
      <c r="AY117" s="732"/>
      <c r="AZ117" s="732"/>
      <c r="BA117" s="732"/>
      <c r="BB117" s="732"/>
      <c r="BC117" s="732"/>
      <c r="BD117" s="732"/>
      <c r="BE117" s="732"/>
      <c r="BF117" s="732"/>
      <c r="BG117" s="732"/>
      <c r="BH117" s="732"/>
      <c r="BI117" s="732"/>
      <c r="BJ117" s="732"/>
      <c r="BK117" s="732"/>
      <c r="BL117" s="732"/>
      <c r="BM117" s="732"/>
      <c r="BN117" s="732"/>
      <c r="BO117" s="732"/>
      <c r="BP117" s="732"/>
      <c r="BQ117" s="732"/>
      <c r="BR117" s="732"/>
      <c r="BS117" s="732"/>
      <c r="BT117" s="732"/>
      <c r="BU117" s="732"/>
      <c r="BV117" s="732"/>
      <c r="BW117" s="732"/>
      <c r="BX117" s="732"/>
      <c r="BY117" s="732"/>
      <c r="BZ117" s="732"/>
      <c r="CA117" s="732"/>
      <c r="CB117" s="732"/>
      <c r="CC117" s="732"/>
      <c r="CD117" s="732"/>
      <c r="CE117" s="732"/>
      <c r="CF117" s="732"/>
      <c r="CG117" s="732"/>
      <c r="CH117" s="732"/>
      <c r="CI117" s="732"/>
      <c r="CJ117" s="732"/>
      <c r="CK117" s="732"/>
      <c r="CL117" s="732"/>
      <c r="CM117" s="732"/>
      <c r="CN117" s="732"/>
      <c r="CO117" s="732"/>
      <c r="CP117" s="732"/>
      <c r="CQ117" s="732"/>
      <c r="CR117" s="732"/>
      <c r="CS117" s="732"/>
      <c r="CT117" s="732"/>
      <c r="CU117" s="732"/>
      <c r="CV117" s="732"/>
      <c r="CW117" s="732"/>
      <c r="CX117" s="732"/>
      <c r="CY117" s="732"/>
      <c r="CZ117" s="732"/>
      <c r="DA117" s="732"/>
      <c r="DB117" s="732"/>
      <c r="DC117" s="732"/>
      <c r="DD117" s="732"/>
      <c r="DE117" s="732"/>
      <c r="DF117" s="732"/>
      <c r="DG117" s="732"/>
      <c r="DH117" s="732"/>
      <c r="DI117" s="732"/>
      <c r="DJ117" s="732"/>
      <c r="DK117" s="732"/>
      <c r="DL117" s="732"/>
      <c r="DM117" s="732"/>
      <c r="DN117" s="732"/>
      <c r="DO117" s="732"/>
      <c r="DP117" s="732"/>
      <c r="DQ117" s="732"/>
      <c r="DR117" s="732"/>
      <c r="DS117" s="732"/>
      <c r="DT117" s="732"/>
      <c r="DU117" s="732"/>
      <c r="DV117" s="732"/>
      <c r="DW117" s="732"/>
      <c r="DX117" s="732"/>
      <c r="DY117" s="732"/>
      <c r="DZ117" s="732"/>
      <c r="EA117" s="732"/>
      <c r="EB117" s="732"/>
      <c r="EC117" s="732"/>
      <c r="ED117" s="732"/>
      <c r="EE117" s="732"/>
      <c r="EF117" s="732"/>
      <c r="EG117" s="732"/>
      <c r="EH117" s="732"/>
      <c r="EI117" s="732"/>
      <c r="EJ117" s="732"/>
      <c r="EK117" s="732"/>
      <c r="EL117" s="732"/>
      <c r="EM117" s="732"/>
      <c r="EN117" s="732"/>
      <c r="EO117" s="732"/>
      <c r="EP117" s="732"/>
      <c r="EQ117" s="732"/>
      <c r="ER117" s="732"/>
      <c r="ES117" s="732"/>
      <c r="ET117" s="732"/>
      <c r="EU117" s="732"/>
      <c r="EV117" s="732"/>
      <c r="EW117" s="732"/>
      <c r="EX117" s="732"/>
      <c r="EY117" s="732"/>
      <c r="EZ117" s="732"/>
      <c r="FA117" s="732"/>
      <c r="FB117" s="732"/>
      <c r="FC117" s="732"/>
      <c r="FD117" s="732"/>
      <c r="FE117" s="732"/>
      <c r="FG117" s="111"/>
    </row>
    <row r="118" spans="1:163" s="218" customFormat="1" ht="34.5" customHeight="1" x14ac:dyDescent="0.2">
      <c r="A118" s="732" t="s">
        <v>277</v>
      </c>
      <c r="B118" s="732"/>
      <c r="C118" s="732"/>
      <c r="D118" s="732"/>
      <c r="E118" s="732"/>
      <c r="F118" s="732"/>
      <c r="G118" s="732"/>
      <c r="H118" s="732"/>
      <c r="I118" s="732"/>
      <c r="J118" s="732"/>
      <c r="K118" s="732"/>
      <c r="L118" s="732"/>
      <c r="M118" s="732"/>
      <c r="N118" s="732"/>
      <c r="O118" s="732"/>
      <c r="P118" s="732"/>
      <c r="Q118" s="732"/>
      <c r="R118" s="732"/>
      <c r="S118" s="732"/>
      <c r="T118" s="732"/>
      <c r="U118" s="732"/>
      <c r="V118" s="732"/>
      <c r="W118" s="732"/>
      <c r="X118" s="732"/>
      <c r="Y118" s="732"/>
      <c r="Z118" s="732"/>
      <c r="AA118" s="732"/>
      <c r="AB118" s="732"/>
      <c r="AC118" s="732"/>
      <c r="AD118" s="732"/>
      <c r="AE118" s="732"/>
      <c r="AF118" s="732"/>
      <c r="AG118" s="732"/>
      <c r="AH118" s="732"/>
      <c r="AI118" s="732"/>
      <c r="AJ118" s="732"/>
      <c r="AK118" s="732"/>
      <c r="AL118" s="732"/>
      <c r="AM118" s="732"/>
      <c r="AN118" s="732"/>
      <c r="AO118" s="732"/>
      <c r="AP118" s="732"/>
      <c r="AQ118" s="732"/>
      <c r="AR118" s="732"/>
      <c r="AS118" s="732"/>
      <c r="AT118" s="732"/>
      <c r="AU118" s="732"/>
      <c r="AV118" s="732"/>
      <c r="AW118" s="732"/>
      <c r="AX118" s="732"/>
      <c r="AY118" s="732"/>
      <c r="AZ118" s="732"/>
      <c r="BA118" s="732"/>
      <c r="BB118" s="732"/>
      <c r="BC118" s="732"/>
      <c r="BD118" s="732"/>
      <c r="BE118" s="732"/>
      <c r="BF118" s="732"/>
      <c r="BG118" s="732"/>
      <c r="BH118" s="732"/>
      <c r="BI118" s="732"/>
      <c r="BJ118" s="732"/>
      <c r="BK118" s="732"/>
      <c r="BL118" s="732"/>
      <c r="BM118" s="732"/>
      <c r="BN118" s="732"/>
      <c r="BO118" s="732"/>
      <c r="BP118" s="732"/>
      <c r="BQ118" s="732"/>
      <c r="BR118" s="732"/>
      <c r="BS118" s="732"/>
      <c r="BT118" s="732"/>
      <c r="BU118" s="732"/>
      <c r="BV118" s="732"/>
      <c r="BW118" s="732"/>
      <c r="BX118" s="732"/>
      <c r="BY118" s="732"/>
      <c r="BZ118" s="732"/>
      <c r="CA118" s="732"/>
      <c r="CB118" s="732"/>
      <c r="CC118" s="732"/>
      <c r="CD118" s="732"/>
      <c r="CE118" s="732"/>
      <c r="CF118" s="732"/>
      <c r="CG118" s="732"/>
      <c r="CH118" s="732"/>
      <c r="CI118" s="732"/>
      <c r="CJ118" s="732"/>
      <c r="CK118" s="732"/>
      <c r="CL118" s="732"/>
      <c r="CM118" s="732"/>
      <c r="CN118" s="732"/>
      <c r="CO118" s="732"/>
      <c r="CP118" s="732"/>
      <c r="CQ118" s="732"/>
      <c r="CR118" s="732"/>
      <c r="CS118" s="732"/>
      <c r="CT118" s="732"/>
      <c r="CU118" s="732"/>
      <c r="CV118" s="732"/>
      <c r="CW118" s="732"/>
      <c r="CX118" s="732"/>
      <c r="CY118" s="732"/>
      <c r="CZ118" s="732"/>
      <c r="DA118" s="732"/>
      <c r="DB118" s="732"/>
      <c r="DC118" s="732"/>
      <c r="DD118" s="732"/>
      <c r="DE118" s="732"/>
      <c r="DF118" s="732"/>
      <c r="DG118" s="732"/>
      <c r="DH118" s="732"/>
      <c r="DI118" s="732"/>
      <c r="DJ118" s="732"/>
      <c r="DK118" s="732"/>
      <c r="DL118" s="732"/>
      <c r="DM118" s="732"/>
      <c r="DN118" s="732"/>
      <c r="DO118" s="732"/>
      <c r="DP118" s="732"/>
      <c r="DQ118" s="732"/>
      <c r="DR118" s="732"/>
      <c r="DS118" s="732"/>
      <c r="DT118" s="732"/>
      <c r="DU118" s="732"/>
      <c r="DV118" s="732"/>
      <c r="DW118" s="732"/>
      <c r="DX118" s="732"/>
      <c r="DY118" s="732"/>
      <c r="DZ118" s="732"/>
      <c r="EA118" s="732"/>
      <c r="EB118" s="732"/>
      <c r="EC118" s="732"/>
      <c r="ED118" s="732"/>
      <c r="EE118" s="732"/>
      <c r="EF118" s="732"/>
      <c r="EG118" s="732"/>
      <c r="EH118" s="732"/>
      <c r="EI118" s="732"/>
      <c r="EJ118" s="732"/>
      <c r="EK118" s="732"/>
      <c r="EL118" s="732"/>
      <c r="EM118" s="732"/>
      <c r="EN118" s="732"/>
      <c r="EO118" s="732"/>
      <c r="EP118" s="732"/>
      <c r="EQ118" s="732"/>
      <c r="ER118" s="732"/>
      <c r="ES118" s="732"/>
      <c r="ET118" s="732"/>
      <c r="EU118" s="732"/>
      <c r="EV118" s="732"/>
      <c r="EW118" s="732"/>
      <c r="EX118" s="732"/>
      <c r="EY118" s="732"/>
      <c r="EZ118" s="732"/>
      <c r="FA118" s="732"/>
      <c r="FB118" s="732"/>
      <c r="FC118" s="732"/>
      <c r="FD118" s="732"/>
      <c r="FE118" s="732"/>
      <c r="FG118" s="111"/>
    </row>
    <row r="119" spans="1:163" s="218" customFormat="1" ht="22.15" customHeight="1" x14ac:dyDescent="0.2">
      <c r="A119" s="732" t="s">
        <v>278</v>
      </c>
      <c r="B119" s="732"/>
      <c r="C119" s="732"/>
      <c r="D119" s="732"/>
      <c r="E119" s="732"/>
      <c r="F119" s="732"/>
      <c r="G119" s="732"/>
      <c r="H119" s="732"/>
      <c r="I119" s="732"/>
      <c r="J119" s="732"/>
      <c r="K119" s="732"/>
      <c r="L119" s="732"/>
      <c r="M119" s="732"/>
      <c r="N119" s="732"/>
      <c r="O119" s="732"/>
      <c r="P119" s="732"/>
      <c r="Q119" s="732"/>
      <c r="R119" s="732"/>
      <c r="S119" s="732"/>
      <c r="T119" s="732"/>
      <c r="U119" s="732"/>
      <c r="V119" s="732"/>
      <c r="W119" s="732"/>
      <c r="X119" s="732"/>
      <c r="Y119" s="732"/>
      <c r="Z119" s="732"/>
      <c r="AA119" s="732"/>
      <c r="AB119" s="732"/>
      <c r="AC119" s="732"/>
      <c r="AD119" s="732"/>
      <c r="AE119" s="732"/>
      <c r="AF119" s="732"/>
      <c r="AG119" s="732"/>
      <c r="AH119" s="732"/>
      <c r="AI119" s="732"/>
      <c r="AJ119" s="732"/>
      <c r="AK119" s="732"/>
      <c r="AL119" s="732"/>
      <c r="AM119" s="732"/>
      <c r="AN119" s="732"/>
      <c r="AO119" s="732"/>
      <c r="AP119" s="732"/>
      <c r="AQ119" s="732"/>
      <c r="AR119" s="732"/>
      <c r="AS119" s="732"/>
      <c r="AT119" s="732"/>
      <c r="AU119" s="732"/>
      <c r="AV119" s="732"/>
      <c r="AW119" s="732"/>
      <c r="AX119" s="732"/>
      <c r="AY119" s="732"/>
      <c r="AZ119" s="732"/>
      <c r="BA119" s="732"/>
      <c r="BB119" s="732"/>
      <c r="BC119" s="732"/>
      <c r="BD119" s="732"/>
      <c r="BE119" s="732"/>
      <c r="BF119" s="732"/>
      <c r="BG119" s="732"/>
      <c r="BH119" s="732"/>
      <c r="BI119" s="732"/>
      <c r="BJ119" s="732"/>
      <c r="BK119" s="732"/>
      <c r="BL119" s="732"/>
      <c r="BM119" s="732"/>
      <c r="BN119" s="732"/>
      <c r="BO119" s="732"/>
      <c r="BP119" s="732"/>
      <c r="BQ119" s="732"/>
      <c r="BR119" s="732"/>
      <c r="BS119" s="732"/>
      <c r="BT119" s="732"/>
      <c r="BU119" s="732"/>
      <c r="BV119" s="732"/>
      <c r="BW119" s="732"/>
      <c r="BX119" s="732"/>
      <c r="BY119" s="732"/>
      <c r="BZ119" s="732"/>
      <c r="CA119" s="732"/>
      <c r="CB119" s="732"/>
      <c r="CC119" s="732"/>
      <c r="CD119" s="732"/>
      <c r="CE119" s="732"/>
      <c r="CF119" s="732"/>
      <c r="CG119" s="732"/>
      <c r="CH119" s="732"/>
      <c r="CI119" s="732"/>
      <c r="CJ119" s="732"/>
      <c r="CK119" s="732"/>
      <c r="CL119" s="732"/>
      <c r="CM119" s="732"/>
      <c r="CN119" s="732"/>
      <c r="CO119" s="732"/>
      <c r="CP119" s="732"/>
      <c r="CQ119" s="732"/>
      <c r="CR119" s="732"/>
      <c r="CS119" s="732"/>
      <c r="CT119" s="732"/>
      <c r="CU119" s="732"/>
      <c r="CV119" s="732"/>
      <c r="CW119" s="732"/>
      <c r="CX119" s="732"/>
      <c r="CY119" s="732"/>
      <c r="CZ119" s="732"/>
      <c r="DA119" s="732"/>
      <c r="DB119" s="732"/>
      <c r="DC119" s="732"/>
      <c r="DD119" s="732"/>
      <c r="DE119" s="732"/>
      <c r="DF119" s="732"/>
      <c r="DG119" s="732"/>
      <c r="DH119" s="732"/>
      <c r="DI119" s="732"/>
      <c r="DJ119" s="732"/>
      <c r="DK119" s="732"/>
      <c r="DL119" s="732"/>
      <c r="DM119" s="732"/>
      <c r="DN119" s="732"/>
      <c r="DO119" s="732"/>
      <c r="DP119" s="732"/>
      <c r="DQ119" s="732"/>
      <c r="DR119" s="732"/>
      <c r="DS119" s="732"/>
      <c r="DT119" s="732"/>
      <c r="DU119" s="732"/>
      <c r="DV119" s="732"/>
      <c r="DW119" s="732"/>
      <c r="DX119" s="732"/>
      <c r="DY119" s="732"/>
      <c r="DZ119" s="732"/>
      <c r="EA119" s="732"/>
      <c r="EB119" s="732"/>
      <c r="EC119" s="732"/>
      <c r="ED119" s="732"/>
      <c r="EE119" s="732"/>
      <c r="EF119" s="732"/>
      <c r="EG119" s="732"/>
      <c r="EH119" s="732"/>
      <c r="EI119" s="732"/>
      <c r="EJ119" s="732"/>
      <c r="EK119" s="732"/>
      <c r="EL119" s="732"/>
      <c r="EM119" s="732"/>
      <c r="EN119" s="732"/>
      <c r="EO119" s="732"/>
      <c r="EP119" s="732"/>
      <c r="EQ119" s="732"/>
      <c r="ER119" s="732"/>
      <c r="ES119" s="732"/>
      <c r="ET119" s="732"/>
      <c r="EU119" s="732"/>
      <c r="EV119" s="732"/>
      <c r="EW119" s="732"/>
      <c r="EX119" s="732"/>
      <c r="EY119" s="732"/>
      <c r="EZ119" s="732"/>
      <c r="FA119" s="732"/>
      <c r="FB119" s="732"/>
      <c r="FC119" s="732"/>
      <c r="FD119" s="732"/>
      <c r="FE119" s="732"/>
      <c r="FG119" s="111"/>
    </row>
    <row r="120" spans="1:163" s="218" customFormat="1" ht="11.25" customHeight="1" x14ac:dyDescent="0.2">
      <c r="A120" s="89" t="s">
        <v>279</v>
      </c>
      <c r="FG120" s="111"/>
    </row>
    <row r="121" spans="1:163" s="218" customFormat="1" ht="11.25" customHeight="1" x14ac:dyDescent="0.2">
      <c r="A121" s="89" t="s">
        <v>280</v>
      </c>
      <c r="FG121" s="111"/>
    </row>
    <row r="122" spans="1:163" s="218" customFormat="1" ht="33" customHeight="1" x14ac:dyDescent="0.2">
      <c r="A122" s="732" t="s">
        <v>281</v>
      </c>
      <c r="B122" s="732"/>
      <c r="C122" s="732"/>
      <c r="D122" s="732"/>
      <c r="E122" s="732"/>
      <c r="F122" s="732"/>
      <c r="G122" s="732"/>
      <c r="H122" s="732"/>
      <c r="I122" s="732"/>
      <c r="J122" s="732"/>
      <c r="K122" s="732"/>
      <c r="L122" s="732"/>
      <c r="M122" s="732"/>
      <c r="N122" s="732"/>
      <c r="O122" s="732"/>
      <c r="P122" s="732"/>
      <c r="Q122" s="732"/>
      <c r="R122" s="732"/>
      <c r="S122" s="732"/>
      <c r="T122" s="732"/>
      <c r="U122" s="732"/>
      <c r="V122" s="732"/>
      <c r="W122" s="732"/>
      <c r="X122" s="732"/>
      <c r="Y122" s="732"/>
      <c r="Z122" s="732"/>
      <c r="AA122" s="732"/>
      <c r="AB122" s="732"/>
      <c r="AC122" s="732"/>
      <c r="AD122" s="732"/>
      <c r="AE122" s="732"/>
      <c r="AF122" s="732"/>
      <c r="AG122" s="732"/>
      <c r="AH122" s="732"/>
      <c r="AI122" s="732"/>
      <c r="AJ122" s="732"/>
      <c r="AK122" s="732"/>
      <c r="AL122" s="732"/>
      <c r="AM122" s="732"/>
      <c r="AN122" s="732"/>
      <c r="AO122" s="732"/>
      <c r="AP122" s="732"/>
      <c r="AQ122" s="732"/>
      <c r="AR122" s="732"/>
      <c r="AS122" s="732"/>
      <c r="AT122" s="732"/>
      <c r="AU122" s="732"/>
      <c r="AV122" s="732"/>
      <c r="AW122" s="732"/>
      <c r="AX122" s="732"/>
      <c r="AY122" s="732"/>
      <c r="AZ122" s="732"/>
      <c r="BA122" s="732"/>
      <c r="BB122" s="732"/>
      <c r="BC122" s="732"/>
      <c r="BD122" s="732"/>
      <c r="BE122" s="732"/>
      <c r="BF122" s="732"/>
      <c r="BG122" s="732"/>
      <c r="BH122" s="732"/>
      <c r="BI122" s="732"/>
      <c r="BJ122" s="732"/>
      <c r="BK122" s="732"/>
      <c r="BL122" s="732"/>
      <c r="BM122" s="732"/>
      <c r="BN122" s="732"/>
      <c r="BO122" s="732"/>
      <c r="BP122" s="732"/>
      <c r="BQ122" s="732"/>
      <c r="BR122" s="732"/>
      <c r="BS122" s="732"/>
      <c r="BT122" s="732"/>
      <c r="BU122" s="732"/>
      <c r="BV122" s="732"/>
      <c r="BW122" s="732"/>
      <c r="BX122" s="732"/>
      <c r="BY122" s="732"/>
      <c r="BZ122" s="732"/>
      <c r="CA122" s="732"/>
      <c r="CB122" s="732"/>
      <c r="CC122" s="732"/>
      <c r="CD122" s="732"/>
      <c r="CE122" s="732"/>
      <c r="CF122" s="732"/>
      <c r="CG122" s="732"/>
      <c r="CH122" s="732"/>
      <c r="CI122" s="732"/>
      <c r="CJ122" s="732"/>
      <c r="CK122" s="732"/>
      <c r="CL122" s="732"/>
      <c r="CM122" s="732"/>
      <c r="CN122" s="732"/>
      <c r="CO122" s="732"/>
      <c r="CP122" s="732"/>
      <c r="CQ122" s="732"/>
      <c r="CR122" s="732"/>
      <c r="CS122" s="732"/>
      <c r="CT122" s="732"/>
      <c r="CU122" s="732"/>
      <c r="CV122" s="732"/>
      <c r="CW122" s="732"/>
      <c r="CX122" s="732"/>
      <c r="CY122" s="732"/>
      <c r="CZ122" s="732"/>
      <c r="DA122" s="732"/>
      <c r="DB122" s="732"/>
      <c r="DC122" s="732"/>
      <c r="DD122" s="732"/>
      <c r="DE122" s="732"/>
      <c r="DF122" s="732"/>
      <c r="DG122" s="732"/>
      <c r="DH122" s="732"/>
      <c r="DI122" s="732"/>
      <c r="DJ122" s="732"/>
      <c r="DK122" s="732"/>
      <c r="DL122" s="732"/>
      <c r="DM122" s="732"/>
      <c r="DN122" s="732"/>
      <c r="DO122" s="732"/>
      <c r="DP122" s="732"/>
      <c r="DQ122" s="732"/>
      <c r="DR122" s="732"/>
      <c r="DS122" s="732"/>
      <c r="DT122" s="732"/>
      <c r="DU122" s="732"/>
      <c r="DV122" s="732"/>
      <c r="DW122" s="732"/>
      <c r="DX122" s="732"/>
      <c r="DY122" s="732"/>
      <c r="DZ122" s="732"/>
      <c r="EA122" s="732"/>
      <c r="EB122" s="732"/>
      <c r="EC122" s="732"/>
      <c r="ED122" s="732"/>
      <c r="EE122" s="732"/>
      <c r="EF122" s="732"/>
      <c r="EG122" s="732"/>
      <c r="EH122" s="732"/>
      <c r="EI122" s="732"/>
      <c r="EJ122" s="732"/>
      <c r="EK122" s="732"/>
      <c r="EL122" s="732"/>
      <c r="EM122" s="732"/>
      <c r="EN122" s="732"/>
      <c r="EO122" s="732"/>
      <c r="EP122" s="732"/>
      <c r="EQ122" s="732"/>
      <c r="ER122" s="732"/>
      <c r="ES122" s="732"/>
      <c r="ET122" s="732"/>
      <c r="EU122" s="732"/>
      <c r="EV122" s="732"/>
      <c r="EW122" s="732"/>
      <c r="EX122" s="732"/>
      <c r="EY122" s="732"/>
      <c r="EZ122" s="732"/>
      <c r="FA122" s="732"/>
      <c r="FB122" s="732"/>
      <c r="FC122" s="732"/>
      <c r="FD122" s="732"/>
      <c r="FE122" s="732"/>
      <c r="FG122" s="111"/>
    </row>
    <row r="123" spans="1:163" ht="16.5" customHeight="1" x14ac:dyDescent="0.2">
      <c r="A123" s="752"/>
      <c r="B123" s="752"/>
      <c r="C123" s="752"/>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2"/>
      <c r="AA123" s="752"/>
      <c r="AB123" s="752"/>
      <c r="AC123" s="752"/>
      <c r="AD123" s="752"/>
      <c r="AE123" s="752"/>
      <c r="AF123" s="752"/>
      <c r="AG123" s="752"/>
      <c r="AH123" s="752"/>
      <c r="AI123" s="752"/>
      <c r="AJ123" s="752"/>
      <c r="AK123" s="752"/>
      <c r="AL123" s="752"/>
      <c r="AM123" s="752"/>
      <c r="AN123" s="752"/>
      <c r="AO123" s="752"/>
      <c r="AP123" s="752"/>
      <c r="AQ123" s="752"/>
      <c r="AR123" s="752"/>
      <c r="AS123" s="752"/>
      <c r="AT123" s="752"/>
      <c r="AU123" s="752"/>
      <c r="AV123" s="752"/>
      <c r="AW123" s="752"/>
      <c r="AX123" s="752"/>
      <c r="AY123" s="752"/>
      <c r="AZ123" s="752"/>
      <c r="BA123" s="752"/>
      <c r="BB123" s="752"/>
      <c r="BC123" s="752"/>
      <c r="BD123" s="752"/>
      <c r="BE123" s="752"/>
      <c r="BF123" s="752"/>
      <c r="BG123" s="752"/>
      <c r="BH123" s="752"/>
      <c r="BI123" s="752"/>
      <c r="BJ123" s="752"/>
      <c r="BK123" s="752"/>
      <c r="BL123" s="752"/>
      <c r="BM123" s="752"/>
      <c r="BN123" s="752"/>
      <c r="BO123" s="752"/>
      <c r="BP123" s="752"/>
      <c r="BQ123" s="752"/>
      <c r="BR123" s="752"/>
      <c r="BS123" s="752"/>
      <c r="BT123" s="752"/>
      <c r="BU123" s="752"/>
      <c r="BV123" s="752"/>
      <c r="BW123" s="752"/>
      <c r="BX123" s="752"/>
      <c r="BY123" s="752"/>
      <c r="BZ123" s="752"/>
      <c r="CA123" s="752"/>
      <c r="CB123" s="752"/>
      <c r="CC123" s="752"/>
      <c r="CD123" s="752"/>
      <c r="CE123" s="752"/>
      <c r="CF123" s="752"/>
      <c r="CG123" s="752"/>
      <c r="CH123" s="752"/>
      <c r="CI123" s="752"/>
      <c r="CJ123" s="752"/>
      <c r="CK123" s="752"/>
      <c r="CL123" s="752"/>
      <c r="CM123" s="752"/>
      <c r="CN123" s="752"/>
      <c r="CO123" s="752"/>
      <c r="CP123" s="752"/>
      <c r="CQ123" s="752"/>
      <c r="CR123" s="752"/>
      <c r="CS123" s="752"/>
      <c r="CT123" s="752"/>
      <c r="CU123" s="752"/>
      <c r="CV123" s="752"/>
      <c r="CW123" s="752"/>
      <c r="CX123" s="752"/>
      <c r="CY123" s="752"/>
      <c r="CZ123" s="752"/>
      <c r="DA123" s="752"/>
      <c r="DB123" s="752"/>
      <c r="DC123" s="752"/>
      <c r="DD123" s="752"/>
      <c r="DE123" s="752"/>
      <c r="DF123" s="752"/>
      <c r="DG123" s="752"/>
      <c r="DH123" s="752"/>
      <c r="DI123" s="752"/>
      <c r="DJ123" s="752"/>
      <c r="DK123" s="752"/>
      <c r="DL123" s="752"/>
      <c r="DM123" s="752"/>
      <c r="DN123" s="752"/>
      <c r="DO123" s="752"/>
      <c r="DP123" s="752"/>
      <c r="DQ123" s="752"/>
      <c r="DR123" s="752"/>
      <c r="DS123" s="752"/>
      <c r="DT123" s="752"/>
      <c r="DU123" s="752"/>
      <c r="DV123" s="752"/>
      <c r="DW123" s="752"/>
      <c r="DX123" s="752"/>
      <c r="DY123" s="752"/>
      <c r="DZ123" s="752"/>
      <c r="EA123" s="752"/>
      <c r="EB123" s="752"/>
      <c r="EC123" s="752"/>
      <c r="ED123" s="752"/>
      <c r="EE123" s="752"/>
      <c r="EF123" s="752"/>
      <c r="EG123" s="752"/>
      <c r="EH123" s="752"/>
      <c r="EI123" s="752"/>
      <c r="EJ123" s="752"/>
      <c r="EK123" s="752"/>
      <c r="EL123" s="752"/>
      <c r="EM123" s="752"/>
      <c r="EN123" s="752"/>
      <c r="EO123" s="752"/>
      <c r="EP123" s="752"/>
      <c r="EQ123" s="752"/>
      <c r="ER123" s="752"/>
      <c r="ES123" s="752"/>
      <c r="ET123" s="752"/>
      <c r="EU123" s="752"/>
      <c r="EV123" s="752"/>
      <c r="EW123" s="752"/>
      <c r="EX123" s="752"/>
      <c r="EY123" s="752"/>
      <c r="EZ123" s="752"/>
      <c r="FA123" s="752"/>
      <c r="FB123" s="752"/>
      <c r="FC123" s="752"/>
      <c r="FD123" s="752"/>
      <c r="FE123" s="752"/>
    </row>
    <row r="124" spans="1:163" ht="17.25" customHeight="1" x14ac:dyDescent="0.2">
      <c r="A124" s="752"/>
      <c r="B124" s="752"/>
      <c r="C124" s="752"/>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2"/>
      <c r="AA124" s="752"/>
      <c r="AB124" s="752"/>
      <c r="AC124" s="752"/>
      <c r="AD124" s="752"/>
      <c r="AE124" s="752"/>
      <c r="AF124" s="752"/>
      <c r="AG124" s="752"/>
      <c r="AH124" s="752"/>
      <c r="AI124" s="752"/>
      <c r="AJ124" s="752"/>
      <c r="AK124" s="752"/>
      <c r="AL124" s="752"/>
      <c r="AM124" s="752"/>
      <c r="AN124" s="752"/>
      <c r="AO124" s="752"/>
      <c r="AP124" s="752"/>
      <c r="AQ124" s="752"/>
      <c r="AR124" s="752"/>
      <c r="AS124" s="752"/>
      <c r="AT124" s="752"/>
      <c r="AU124" s="752"/>
      <c r="AV124" s="752"/>
      <c r="AW124" s="752"/>
      <c r="AX124" s="752"/>
      <c r="AY124" s="752"/>
      <c r="AZ124" s="752"/>
      <c r="BA124" s="752"/>
      <c r="BB124" s="752"/>
      <c r="BC124" s="752"/>
      <c r="BD124" s="752"/>
      <c r="BE124" s="752"/>
      <c r="BF124" s="752"/>
      <c r="BG124" s="752"/>
      <c r="BH124" s="752"/>
      <c r="BI124" s="752"/>
      <c r="BJ124" s="752"/>
      <c r="BK124" s="752"/>
      <c r="BL124" s="752"/>
      <c r="BM124" s="752"/>
      <c r="BN124" s="752"/>
      <c r="BO124" s="752"/>
      <c r="BP124" s="752"/>
      <c r="BQ124" s="752"/>
      <c r="BR124" s="752"/>
      <c r="BS124" s="752"/>
      <c r="BT124" s="752"/>
      <c r="BU124" s="752"/>
      <c r="BV124" s="752"/>
      <c r="BW124" s="752"/>
      <c r="BX124" s="752"/>
      <c r="BY124" s="752"/>
      <c r="BZ124" s="752"/>
      <c r="CA124" s="752"/>
      <c r="CB124" s="752"/>
      <c r="CC124" s="752"/>
      <c r="CD124" s="752"/>
      <c r="CE124" s="752"/>
      <c r="CF124" s="752"/>
      <c r="CG124" s="752"/>
      <c r="CH124" s="752"/>
      <c r="CI124" s="752"/>
      <c r="CJ124" s="752"/>
      <c r="CK124" s="752"/>
      <c r="CL124" s="752"/>
      <c r="CM124" s="752"/>
      <c r="CN124" s="752"/>
      <c r="CO124" s="752"/>
      <c r="CP124" s="752"/>
      <c r="CQ124" s="752"/>
      <c r="CR124" s="752"/>
      <c r="CS124" s="752"/>
      <c r="CT124" s="752"/>
      <c r="CU124" s="752"/>
      <c r="CV124" s="752"/>
      <c r="CW124" s="752"/>
      <c r="CX124" s="752"/>
      <c r="CY124" s="752"/>
      <c r="CZ124" s="752"/>
      <c r="DA124" s="752"/>
      <c r="DB124" s="752"/>
      <c r="DC124" s="752"/>
      <c r="DD124" s="752"/>
      <c r="DE124" s="752"/>
      <c r="DF124" s="752"/>
      <c r="DG124" s="752"/>
      <c r="DH124" s="752"/>
      <c r="DI124" s="752"/>
      <c r="DJ124" s="752"/>
      <c r="DK124" s="752"/>
      <c r="DL124" s="752"/>
      <c r="DM124" s="752"/>
      <c r="DN124" s="752"/>
      <c r="DO124" s="752"/>
      <c r="DP124" s="752"/>
      <c r="DQ124" s="752"/>
      <c r="DR124" s="752"/>
      <c r="DS124" s="752"/>
      <c r="DT124" s="752"/>
      <c r="DU124" s="752"/>
      <c r="DV124" s="752"/>
      <c r="DW124" s="752"/>
      <c r="DX124" s="752"/>
      <c r="DY124" s="752"/>
      <c r="DZ124" s="752"/>
      <c r="EA124" s="752"/>
      <c r="EB124" s="752"/>
      <c r="EC124" s="752"/>
      <c r="ED124" s="752"/>
      <c r="EE124" s="752"/>
      <c r="EF124" s="752"/>
      <c r="EG124" s="752"/>
      <c r="EH124" s="752"/>
      <c r="EI124" s="752"/>
      <c r="EJ124" s="752"/>
      <c r="EK124" s="752"/>
      <c r="EL124" s="752"/>
      <c r="EM124" s="752"/>
      <c r="EN124" s="752"/>
      <c r="EO124" s="752"/>
      <c r="EP124" s="752"/>
      <c r="EQ124" s="752"/>
      <c r="ER124" s="752"/>
      <c r="ES124" s="752"/>
      <c r="ET124" s="752"/>
      <c r="EU124" s="752"/>
      <c r="EV124" s="752"/>
      <c r="EW124" s="752"/>
      <c r="EX124" s="752"/>
      <c r="EY124" s="752"/>
      <c r="EZ124" s="752"/>
      <c r="FA124" s="752"/>
      <c r="FB124" s="752"/>
      <c r="FC124" s="752"/>
      <c r="FD124" s="752"/>
      <c r="FE124" s="752"/>
    </row>
    <row r="125" spans="1:163" x14ac:dyDescent="0.2">
      <c r="A125" s="752"/>
      <c r="B125" s="752"/>
      <c r="C125" s="752"/>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2"/>
      <c r="AA125" s="752"/>
      <c r="AB125" s="752"/>
      <c r="AC125" s="752"/>
      <c r="AD125" s="752"/>
      <c r="AE125" s="752"/>
      <c r="AF125" s="752"/>
      <c r="AG125" s="752"/>
      <c r="AH125" s="752"/>
      <c r="AI125" s="752"/>
      <c r="AJ125" s="752"/>
      <c r="AK125" s="752"/>
      <c r="AL125" s="752"/>
      <c r="AM125" s="752"/>
      <c r="AN125" s="752"/>
      <c r="AO125" s="752"/>
      <c r="AP125" s="752"/>
      <c r="AQ125" s="752"/>
      <c r="AR125" s="752"/>
      <c r="AS125" s="752"/>
      <c r="AT125" s="752"/>
      <c r="AU125" s="752"/>
      <c r="AV125" s="752"/>
      <c r="AW125" s="752"/>
      <c r="AX125" s="752"/>
      <c r="AY125" s="752"/>
      <c r="AZ125" s="752"/>
      <c r="BA125" s="752"/>
      <c r="BB125" s="752"/>
      <c r="BC125" s="752"/>
      <c r="BD125" s="752"/>
      <c r="BE125" s="752"/>
      <c r="BF125" s="752"/>
      <c r="BG125" s="752"/>
      <c r="BH125" s="752"/>
      <c r="BI125" s="752"/>
      <c r="BJ125" s="752"/>
      <c r="BK125" s="752"/>
      <c r="BL125" s="752"/>
      <c r="BM125" s="752"/>
      <c r="BN125" s="752"/>
      <c r="BO125" s="752"/>
      <c r="BP125" s="752"/>
      <c r="BQ125" s="752"/>
      <c r="BR125" s="752"/>
      <c r="BS125" s="752"/>
      <c r="BT125" s="752"/>
      <c r="BU125" s="752"/>
      <c r="BV125" s="752"/>
      <c r="BW125" s="752"/>
      <c r="BX125" s="752"/>
      <c r="BY125" s="752"/>
      <c r="BZ125" s="752"/>
      <c r="CA125" s="752"/>
      <c r="CB125" s="752"/>
      <c r="CC125" s="752"/>
      <c r="CD125" s="752"/>
      <c r="CE125" s="752"/>
      <c r="CF125" s="752"/>
      <c r="CG125" s="752"/>
      <c r="CH125" s="752"/>
      <c r="CI125" s="752"/>
      <c r="CJ125" s="752"/>
      <c r="CK125" s="752"/>
      <c r="CL125" s="752"/>
      <c r="CM125" s="752"/>
      <c r="CN125" s="752"/>
      <c r="CO125" s="752"/>
      <c r="CP125" s="752"/>
      <c r="CQ125" s="752"/>
      <c r="CR125" s="752"/>
      <c r="CS125" s="752"/>
      <c r="CT125" s="752"/>
      <c r="CU125" s="752"/>
      <c r="CV125" s="752"/>
      <c r="CW125" s="752"/>
      <c r="CX125" s="752"/>
      <c r="CY125" s="752"/>
      <c r="CZ125" s="752"/>
      <c r="DA125" s="752"/>
      <c r="DB125" s="752"/>
      <c r="DC125" s="752"/>
      <c r="DD125" s="752"/>
      <c r="DE125" s="752"/>
      <c r="DF125" s="752"/>
      <c r="DG125" s="752"/>
      <c r="DH125" s="752"/>
      <c r="DI125" s="752"/>
      <c r="DJ125" s="752"/>
      <c r="DK125" s="752"/>
      <c r="DL125" s="752"/>
      <c r="DM125" s="752"/>
      <c r="DN125" s="752"/>
      <c r="DO125" s="752"/>
      <c r="DP125" s="752"/>
      <c r="DQ125" s="752"/>
      <c r="DR125" s="752"/>
      <c r="DS125" s="752"/>
      <c r="DT125" s="752"/>
      <c r="DU125" s="752"/>
      <c r="DV125" s="752"/>
      <c r="DW125" s="752"/>
      <c r="DX125" s="752"/>
      <c r="DY125" s="752"/>
      <c r="DZ125" s="752"/>
      <c r="EA125" s="752"/>
      <c r="EB125" s="752"/>
      <c r="EC125" s="752"/>
      <c r="ED125" s="752"/>
      <c r="EE125" s="752"/>
      <c r="EF125" s="752"/>
      <c r="EG125" s="752"/>
      <c r="EH125" s="752"/>
      <c r="EI125" s="752"/>
      <c r="EJ125" s="752"/>
      <c r="EK125" s="752"/>
      <c r="EL125" s="752"/>
      <c r="EM125" s="752"/>
      <c r="EN125" s="752"/>
      <c r="EO125" s="752"/>
      <c r="EP125" s="752"/>
      <c r="EQ125" s="752"/>
      <c r="ER125" s="752"/>
      <c r="ES125" s="752"/>
      <c r="ET125" s="752"/>
      <c r="EU125" s="752"/>
      <c r="EV125" s="752"/>
      <c r="EW125" s="752"/>
      <c r="EX125" s="752"/>
      <c r="EY125" s="752"/>
      <c r="EZ125" s="752"/>
      <c r="FA125" s="752"/>
      <c r="FB125" s="752"/>
      <c r="FC125" s="752"/>
      <c r="FD125" s="752"/>
      <c r="FE125" s="752"/>
    </row>
  </sheetData>
  <mergeCells count="791">
    <mergeCell ref="A50:BW50"/>
    <mergeCell ref="BX50:CE50"/>
    <mergeCell ref="CF50:CR50"/>
    <mergeCell ref="CS50:DE50"/>
    <mergeCell ref="DF50:DR50"/>
    <mergeCell ref="DS50:EE50"/>
    <mergeCell ref="EF50:ER50"/>
    <mergeCell ref="ES50:FE50"/>
    <mergeCell ref="A91:BW91"/>
    <mergeCell ref="CF91:CP91"/>
    <mergeCell ref="CS91:DE91"/>
    <mergeCell ref="DF91:DR91"/>
    <mergeCell ref="DS91:EE91"/>
    <mergeCell ref="EF91:ER91"/>
    <mergeCell ref="ES88:FE88"/>
    <mergeCell ref="EF89:ER89"/>
    <mergeCell ref="ES89:FE89"/>
    <mergeCell ref="A88:BW88"/>
    <mergeCell ref="BX88:CE88"/>
    <mergeCell ref="CF88:CR88"/>
    <mergeCell ref="CS88:DE88"/>
    <mergeCell ref="DF88:DR88"/>
    <mergeCell ref="DS88:EE88"/>
    <mergeCell ref="EF88:ER88"/>
    <mergeCell ref="A99:BW99"/>
    <mergeCell ref="CF99:CP99"/>
    <mergeCell ref="CS99:DE99"/>
    <mergeCell ref="DF99:DR99"/>
    <mergeCell ref="EF99:ER99"/>
    <mergeCell ref="A96:BW96"/>
    <mergeCell ref="CF96:CP96"/>
    <mergeCell ref="CS96:DE96"/>
    <mergeCell ref="DF96:DR96"/>
    <mergeCell ref="EF96:ER96"/>
    <mergeCell ref="BX89:CE99"/>
    <mergeCell ref="A90:BW90"/>
    <mergeCell ref="CF90:CP90"/>
    <mergeCell ref="CS90:DE90"/>
    <mergeCell ref="DF90:DR90"/>
    <mergeCell ref="DS90:EE90"/>
    <mergeCell ref="EF90:ER90"/>
    <mergeCell ref="EF94:ER94"/>
    <mergeCell ref="EF92:ER92"/>
    <mergeCell ref="A89:BW89"/>
    <mergeCell ref="CF89:CR89"/>
    <mergeCell ref="CS89:DE89"/>
    <mergeCell ref="DF89:DR89"/>
    <mergeCell ref="DS89:EE89"/>
    <mergeCell ref="EF106:ER106"/>
    <mergeCell ref="ES106:FE106"/>
    <mergeCell ref="A107:BW107"/>
    <mergeCell ref="BX107:CE107"/>
    <mergeCell ref="CF107:CR107"/>
    <mergeCell ref="CS107:DE107"/>
    <mergeCell ref="DF107:DR107"/>
    <mergeCell ref="DS107:EE107"/>
    <mergeCell ref="EF107:ER107"/>
    <mergeCell ref="ES107:FE107"/>
    <mergeCell ref="A106:BW106"/>
    <mergeCell ref="BX106:CE106"/>
    <mergeCell ref="CF106:CR106"/>
    <mergeCell ref="CS106:DE106"/>
    <mergeCell ref="DF106:DR106"/>
    <mergeCell ref="DS106:EE106"/>
    <mergeCell ref="A124:FE124"/>
    <mergeCell ref="A125:FE125"/>
    <mergeCell ref="EF108:ER108"/>
    <mergeCell ref="ES108:FE108"/>
    <mergeCell ref="A115:FE115"/>
    <mergeCell ref="A117:FE117"/>
    <mergeCell ref="A118:FE118"/>
    <mergeCell ref="A119:FE119"/>
    <mergeCell ref="A108:BW108"/>
    <mergeCell ref="BX108:CE108"/>
    <mergeCell ref="CF108:CR108"/>
    <mergeCell ref="CS108:DE108"/>
    <mergeCell ref="DF108:DR108"/>
    <mergeCell ref="DS108:EE108"/>
    <mergeCell ref="A122:FE122"/>
    <mergeCell ref="A123:FE123"/>
    <mergeCell ref="EF104:ER104"/>
    <mergeCell ref="ES104:FE104"/>
    <mergeCell ref="A105:BW105"/>
    <mergeCell ref="BX105:CE105"/>
    <mergeCell ref="CF105:CR105"/>
    <mergeCell ref="CS105:DE105"/>
    <mergeCell ref="DF105:DR105"/>
    <mergeCell ref="DS105:EE105"/>
    <mergeCell ref="EF105:ER105"/>
    <mergeCell ref="ES105:FE105"/>
    <mergeCell ref="A104:BW104"/>
    <mergeCell ref="BX104:CE104"/>
    <mergeCell ref="CF104:CR104"/>
    <mergeCell ref="CS104:DE104"/>
    <mergeCell ref="DF104:DR104"/>
    <mergeCell ref="DS104:EE104"/>
    <mergeCell ref="EF102:ER102"/>
    <mergeCell ref="ES102:FE102"/>
    <mergeCell ref="A103:BW103"/>
    <mergeCell ref="BX103:CE103"/>
    <mergeCell ref="CF103:CR103"/>
    <mergeCell ref="CS103:DE103"/>
    <mergeCell ref="DF103:DR103"/>
    <mergeCell ref="DS103:EE103"/>
    <mergeCell ref="EF103:ER103"/>
    <mergeCell ref="ES103:FE103"/>
    <mergeCell ref="A102:BW102"/>
    <mergeCell ref="BX102:CE102"/>
    <mergeCell ref="CF102:CR102"/>
    <mergeCell ref="CS102:DE102"/>
    <mergeCell ref="DF102:DR102"/>
    <mergeCell ref="DS102:EE102"/>
    <mergeCell ref="A100:BW100"/>
    <mergeCell ref="BX100:CE100"/>
    <mergeCell ref="CF100:CR100"/>
    <mergeCell ref="CS100:DE100"/>
    <mergeCell ref="DF100:DR100"/>
    <mergeCell ref="DS100:EE100"/>
    <mergeCell ref="EF100:ER100"/>
    <mergeCell ref="ES100:FE100"/>
    <mergeCell ref="A101:BW101"/>
    <mergeCell ref="BX101:CE101"/>
    <mergeCell ref="CF101:CR101"/>
    <mergeCell ref="CS101:DE101"/>
    <mergeCell ref="DF101:DR101"/>
    <mergeCell ref="DS101:EE101"/>
    <mergeCell ref="EF101:ER101"/>
    <mergeCell ref="ES101:FE101"/>
    <mergeCell ref="ES94:FE94"/>
    <mergeCell ref="A95:BW95"/>
    <mergeCell ref="CF95:CR95"/>
    <mergeCell ref="CS95:DE95"/>
    <mergeCell ref="DF95:DR95"/>
    <mergeCell ref="DS95:EE95"/>
    <mergeCell ref="EF95:ER95"/>
    <mergeCell ref="A94:BW94"/>
    <mergeCell ref="CF94:CR94"/>
    <mergeCell ref="CS94:DE94"/>
    <mergeCell ref="DF94:DR94"/>
    <mergeCell ref="DS94:EE94"/>
    <mergeCell ref="ES92:FE92"/>
    <mergeCell ref="A93:BW93"/>
    <mergeCell ref="CF93:CR93"/>
    <mergeCell ref="CS93:DE93"/>
    <mergeCell ref="DF93:DR93"/>
    <mergeCell ref="DS93:EE93"/>
    <mergeCell ref="EF93:ER93"/>
    <mergeCell ref="ES93:FE93"/>
    <mergeCell ref="A92:BW92"/>
    <mergeCell ref="CF92:CR92"/>
    <mergeCell ref="CS92:DE92"/>
    <mergeCell ref="DF92:DR92"/>
    <mergeCell ref="DS92:EE92"/>
    <mergeCell ref="ES86:FE86"/>
    <mergeCell ref="A87:BW87"/>
    <mergeCell ref="BX87:CE87"/>
    <mergeCell ref="CF87:CR87"/>
    <mergeCell ref="CS87:DE87"/>
    <mergeCell ref="DF87:DR87"/>
    <mergeCell ref="DS87:EE87"/>
    <mergeCell ref="EF87:ER87"/>
    <mergeCell ref="ES87:FE87"/>
    <mergeCell ref="A86:BW86"/>
    <mergeCell ref="BX86:CE86"/>
    <mergeCell ref="CF86:CR86"/>
    <mergeCell ref="CS86:DE86"/>
    <mergeCell ref="DF86:DR86"/>
    <mergeCell ref="DS86:EE86"/>
    <mergeCell ref="EF86:ER86"/>
    <mergeCell ref="ES83:FE83"/>
    <mergeCell ref="A84:BW84"/>
    <mergeCell ref="BX84:CE84"/>
    <mergeCell ref="CF84:CR84"/>
    <mergeCell ref="CS84:DE84"/>
    <mergeCell ref="DF84:DR84"/>
    <mergeCell ref="DS84:EE84"/>
    <mergeCell ref="EF84:ER84"/>
    <mergeCell ref="ES84:FE84"/>
    <mergeCell ref="A83:BW83"/>
    <mergeCell ref="BX83:CE83"/>
    <mergeCell ref="CF83:CR83"/>
    <mergeCell ref="CS83:DE83"/>
    <mergeCell ref="DF83:DR83"/>
    <mergeCell ref="DS83:EE83"/>
    <mergeCell ref="EF83:ER83"/>
    <mergeCell ref="EF81:ER81"/>
    <mergeCell ref="ES81:FE81"/>
    <mergeCell ref="A82:BW82"/>
    <mergeCell ref="BX82:CE82"/>
    <mergeCell ref="CF82:CR82"/>
    <mergeCell ref="CS82:DE82"/>
    <mergeCell ref="DF82:DR82"/>
    <mergeCell ref="DS82:EE82"/>
    <mergeCell ref="EF82:ER82"/>
    <mergeCell ref="ES82:FE82"/>
    <mergeCell ref="A81:BW81"/>
    <mergeCell ref="BX81:CE81"/>
    <mergeCell ref="CF81:CR81"/>
    <mergeCell ref="CS81:DE81"/>
    <mergeCell ref="DF81:DR81"/>
    <mergeCell ref="DS81:EE81"/>
    <mergeCell ref="EF79:ER79"/>
    <mergeCell ref="ES79:FE79"/>
    <mergeCell ref="A80:BW80"/>
    <mergeCell ref="BX80:CE80"/>
    <mergeCell ref="CF80:CR80"/>
    <mergeCell ref="CS80:DE80"/>
    <mergeCell ref="DF80:DR80"/>
    <mergeCell ref="DS80:EE80"/>
    <mergeCell ref="EF80:ER80"/>
    <mergeCell ref="ES80:FE80"/>
    <mergeCell ref="A79:BW79"/>
    <mergeCell ref="BX79:CE79"/>
    <mergeCell ref="CF79:CR79"/>
    <mergeCell ref="CS79:DE79"/>
    <mergeCell ref="DF79:DR79"/>
    <mergeCell ref="DS79:EE79"/>
    <mergeCell ref="A78:BW78"/>
    <mergeCell ref="BX78:CE78"/>
    <mergeCell ref="CF78:CR78"/>
    <mergeCell ref="CS78:DE78"/>
    <mergeCell ref="DF78:DR78"/>
    <mergeCell ref="DS78:EE78"/>
    <mergeCell ref="EF78:ER78"/>
    <mergeCell ref="ES78:FE78"/>
    <mergeCell ref="A77:BW77"/>
    <mergeCell ref="BX77:CE77"/>
    <mergeCell ref="CF77:CP77"/>
    <mergeCell ref="CS77:DE77"/>
    <mergeCell ref="DF77:DR77"/>
    <mergeCell ref="A75:BW75"/>
    <mergeCell ref="BX75:CE75"/>
    <mergeCell ref="CF75:CR75"/>
    <mergeCell ref="CS75:DE75"/>
    <mergeCell ref="DF75:DR75"/>
    <mergeCell ref="DS75:EE75"/>
    <mergeCell ref="EF75:ER75"/>
    <mergeCell ref="ES75:FE75"/>
    <mergeCell ref="EF76:ER76"/>
    <mergeCell ref="ES76:FE76"/>
    <mergeCell ref="A76:BW76"/>
    <mergeCell ref="BX76:CE76"/>
    <mergeCell ref="CF76:CR76"/>
    <mergeCell ref="CS76:DE76"/>
    <mergeCell ref="DF76:DR76"/>
    <mergeCell ref="DS76:EE76"/>
    <mergeCell ref="EF73:ER73"/>
    <mergeCell ref="ES73:FE73"/>
    <mergeCell ref="A74:BW74"/>
    <mergeCell ref="BX74:CE74"/>
    <mergeCell ref="CF74:CR74"/>
    <mergeCell ref="CS74:DE74"/>
    <mergeCell ref="DF74:DR74"/>
    <mergeCell ref="DS74:EE74"/>
    <mergeCell ref="EF74:ER74"/>
    <mergeCell ref="ES74:FE74"/>
    <mergeCell ref="A73:BW73"/>
    <mergeCell ref="BX73:CE73"/>
    <mergeCell ref="CF73:CR73"/>
    <mergeCell ref="CS73:DE73"/>
    <mergeCell ref="DF73:DR73"/>
    <mergeCell ref="DS73:EE73"/>
    <mergeCell ref="EF71:ER71"/>
    <mergeCell ref="ES71:FE71"/>
    <mergeCell ref="A72:BW72"/>
    <mergeCell ref="BX72:CE72"/>
    <mergeCell ref="CF72:CR72"/>
    <mergeCell ref="CS72:DE72"/>
    <mergeCell ref="DF72:DR72"/>
    <mergeCell ref="DS72:EE72"/>
    <mergeCell ref="EF72:ER72"/>
    <mergeCell ref="ES72:FE72"/>
    <mergeCell ref="A71:BW71"/>
    <mergeCell ref="BX71:CE71"/>
    <mergeCell ref="CF71:CR71"/>
    <mergeCell ref="CS71:DE71"/>
    <mergeCell ref="DF71:DR71"/>
    <mergeCell ref="DS71:EE71"/>
    <mergeCell ref="EF69:ER69"/>
    <mergeCell ref="ES69:FE69"/>
    <mergeCell ref="A70:BW70"/>
    <mergeCell ref="BX70:CE70"/>
    <mergeCell ref="CF70:CR70"/>
    <mergeCell ref="CS70:DE70"/>
    <mergeCell ref="DF70:DR70"/>
    <mergeCell ref="DS70:EE70"/>
    <mergeCell ref="EF70:ER70"/>
    <mergeCell ref="ES70:FE70"/>
    <mergeCell ref="A69:BW69"/>
    <mergeCell ref="BX69:CE69"/>
    <mergeCell ref="CF69:CR69"/>
    <mergeCell ref="CS69:DE69"/>
    <mergeCell ref="DF69:DR69"/>
    <mergeCell ref="DS69:EE69"/>
    <mergeCell ref="EF67:ER67"/>
    <mergeCell ref="ES67:FE67"/>
    <mergeCell ref="A68:BW68"/>
    <mergeCell ref="BX68:CE68"/>
    <mergeCell ref="CF68:CR68"/>
    <mergeCell ref="CS68:DE68"/>
    <mergeCell ref="DF68:DR68"/>
    <mergeCell ref="DS68:EE68"/>
    <mergeCell ref="EF68:ER68"/>
    <mergeCell ref="ES68:FE68"/>
    <mergeCell ref="A67:BW67"/>
    <mergeCell ref="BX67:CE67"/>
    <mergeCell ref="CF67:CR67"/>
    <mergeCell ref="CS67:DE67"/>
    <mergeCell ref="DF67:DR67"/>
    <mergeCell ref="DS67:EE67"/>
    <mergeCell ref="EF65:ER65"/>
    <mergeCell ref="ES65:FE65"/>
    <mergeCell ref="A66:BW66"/>
    <mergeCell ref="BX66:CE66"/>
    <mergeCell ref="CF66:CR66"/>
    <mergeCell ref="CS66:DE66"/>
    <mergeCell ref="DF66:DR66"/>
    <mergeCell ref="DS66:EE66"/>
    <mergeCell ref="EF66:ER66"/>
    <mergeCell ref="ES66:FE66"/>
    <mergeCell ref="A65:BW65"/>
    <mergeCell ref="BX65:CE65"/>
    <mergeCell ref="CF65:CR65"/>
    <mergeCell ref="CS65:DE65"/>
    <mergeCell ref="DF65:DR65"/>
    <mergeCell ref="DS65:EE65"/>
    <mergeCell ref="EF63:ER63"/>
    <mergeCell ref="ES63:FE63"/>
    <mergeCell ref="A64:BW64"/>
    <mergeCell ref="BX64:CE64"/>
    <mergeCell ref="CF64:CR64"/>
    <mergeCell ref="CS64:DE64"/>
    <mergeCell ref="DF64:DR64"/>
    <mergeCell ref="DS64:EE64"/>
    <mergeCell ref="EF64:ER64"/>
    <mergeCell ref="ES64:FE64"/>
    <mergeCell ref="A63:BW63"/>
    <mergeCell ref="BX63:CE63"/>
    <mergeCell ref="CF63:CR63"/>
    <mergeCell ref="CS63:DE63"/>
    <mergeCell ref="DF63:DR63"/>
    <mergeCell ref="DS63:EE63"/>
    <mergeCell ref="EF61:ER61"/>
    <mergeCell ref="ES61:FE61"/>
    <mergeCell ref="A62:BW62"/>
    <mergeCell ref="BX62:CE62"/>
    <mergeCell ref="CF62:CR62"/>
    <mergeCell ref="CS62:DE62"/>
    <mergeCell ref="DF62:DR62"/>
    <mergeCell ref="DS62:EE62"/>
    <mergeCell ref="EF62:ER62"/>
    <mergeCell ref="ES62:FE62"/>
    <mergeCell ref="A61:BW61"/>
    <mergeCell ref="BX61:CE61"/>
    <mergeCell ref="CF61:CR61"/>
    <mergeCell ref="CS61:DE61"/>
    <mergeCell ref="DF61:DR61"/>
    <mergeCell ref="DS61:EE61"/>
    <mergeCell ref="EF59:ER59"/>
    <mergeCell ref="ES59:FE59"/>
    <mergeCell ref="A60:BW60"/>
    <mergeCell ref="BX60:CE60"/>
    <mergeCell ref="CF60:CR60"/>
    <mergeCell ref="CS60:DE60"/>
    <mergeCell ref="DF60:DR60"/>
    <mergeCell ref="DS60:EE60"/>
    <mergeCell ref="EF60:ER60"/>
    <mergeCell ref="ES60:FE60"/>
    <mergeCell ref="A59:BW59"/>
    <mergeCell ref="BX59:CE59"/>
    <mergeCell ref="CF59:CR59"/>
    <mergeCell ref="CS59:DE59"/>
    <mergeCell ref="DF59:DR59"/>
    <mergeCell ref="DS59:EE59"/>
    <mergeCell ref="EF57:ER57"/>
    <mergeCell ref="ES57:FE57"/>
    <mergeCell ref="A58:BW58"/>
    <mergeCell ref="BX58:CE58"/>
    <mergeCell ref="CF58:CR58"/>
    <mergeCell ref="CS58:DE58"/>
    <mergeCell ref="DF58:DR58"/>
    <mergeCell ref="DS58:EE58"/>
    <mergeCell ref="EF58:ER58"/>
    <mergeCell ref="ES58:FE58"/>
    <mergeCell ref="A57:BW57"/>
    <mergeCell ref="BX57:CE57"/>
    <mergeCell ref="CF57:CR57"/>
    <mergeCell ref="CS57:DE57"/>
    <mergeCell ref="DF57:DR57"/>
    <mergeCell ref="DS57:EE57"/>
    <mergeCell ref="EF55:ER55"/>
    <mergeCell ref="ES55:FE55"/>
    <mergeCell ref="A56:BW56"/>
    <mergeCell ref="BX56:CE56"/>
    <mergeCell ref="CF56:CR56"/>
    <mergeCell ref="CS56:DE56"/>
    <mergeCell ref="DF56:DR56"/>
    <mergeCell ref="DS56:EE56"/>
    <mergeCell ref="EF56:ER56"/>
    <mergeCell ref="ES56:FE56"/>
    <mergeCell ref="A55:BW55"/>
    <mergeCell ref="BX55:CE55"/>
    <mergeCell ref="CF55:CR55"/>
    <mergeCell ref="CS55:DE55"/>
    <mergeCell ref="DF55:DR55"/>
    <mergeCell ref="DS55:EE55"/>
    <mergeCell ref="EF53:ER53"/>
    <mergeCell ref="ES53:FE53"/>
    <mergeCell ref="A54:BW54"/>
    <mergeCell ref="BX54:CE54"/>
    <mergeCell ref="CF54:CR54"/>
    <mergeCell ref="CS54:DE54"/>
    <mergeCell ref="DF54:DR54"/>
    <mergeCell ref="DS54:EE54"/>
    <mergeCell ref="EF54:ER54"/>
    <mergeCell ref="ES54:FE54"/>
    <mergeCell ref="A53:BW53"/>
    <mergeCell ref="BX53:CE53"/>
    <mergeCell ref="CF53:CR53"/>
    <mergeCell ref="CS53:DE53"/>
    <mergeCell ref="DF53:DR53"/>
    <mergeCell ref="DS53:EE53"/>
    <mergeCell ref="EF51:ER51"/>
    <mergeCell ref="ES51:FE51"/>
    <mergeCell ref="A52:BW52"/>
    <mergeCell ref="BX52:CE52"/>
    <mergeCell ref="CF52:CR52"/>
    <mergeCell ref="CS52:DE52"/>
    <mergeCell ref="DF52:DR52"/>
    <mergeCell ref="DS52:EE52"/>
    <mergeCell ref="EF52:ER52"/>
    <mergeCell ref="ES52:FE52"/>
    <mergeCell ref="A51:BW51"/>
    <mergeCell ref="BX51:CE51"/>
    <mergeCell ref="CF51:CR51"/>
    <mergeCell ref="CS51:DE51"/>
    <mergeCell ref="DF51:DR51"/>
    <mergeCell ref="DS51:EE51"/>
    <mergeCell ref="EF48:ER48"/>
    <mergeCell ref="ES48:FE48"/>
    <mergeCell ref="A49:BW49"/>
    <mergeCell ref="BX49:CE49"/>
    <mergeCell ref="CF49:CR49"/>
    <mergeCell ref="CS49:DE49"/>
    <mergeCell ref="DF49:DR49"/>
    <mergeCell ref="DS49:EE49"/>
    <mergeCell ref="EF49:ER49"/>
    <mergeCell ref="ES49:FE49"/>
    <mergeCell ref="A48:BW48"/>
    <mergeCell ref="BX48:CE48"/>
    <mergeCell ref="CF48:CR48"/>
    <mergeCell ref="CS48:DE48"/>
    <mergeCell ref="DF48:DR48"/>
    <mergeCell ref="DS48:EE48"/>
    <mergeCell ref="EF46:ER46"/>
    <mergeCell ref="ES46:FE46"/>
    <mergeCell ref="A47:BW47"/>
    <mergeCell ref="BX47:CE47"/>
    <mergeCell ref="CF47:CR47"/>
    <mergeCell ref="CS47:DE47"/>
    <mergeCell ref="DF47:DR47"/>
    <mergeCell ref="DS47:EE47"/>
    <mergeCell ref="EF47:ER47"/>
    <mergeCell ref="ES47:FE47"/>
    <mergeCell ref="A46:BW46"/>
    <mergeCell ref="BX46:CE46"/>
    <mergeCell ref="CF46:CR46"/>
    <mergeCell ref="CS46:DE46"/>
    <mergeCell ref="DF46:DR46"/>
    <mergeCell ref="DS46:EE46"/>
    <mergeCell ref="EF44:ER44"/>
    <mergeCell ref="ES44:FE44"/>
    <mergeCell ref="A45:BW45"/>
    <mergeCell ref="BX45:CE45"/>
    <mergeCell ref="CF45:CR45"/>
    <mergeCell ref="CS45:DE45"/>
    <mergeCell ref="DF45:DR45"/>
    <mergeCell ref="DS45:EE45"/>
    <mergeCell ref="EF45:ER45"/>
    <mergeCell ref="ES45:FE45"/>
    <mergeCell ref="A44:BW44"/>
    <mergeCell ref="BX44:CE44"/>
    <mergeCell ref="CF44:CR44"/>
    <mergeCell ref="CS44:DE44"/>
    <mergeCell ref="DF44:DR44"/>
    <mergeCell ref="DS44:EE44"/>
    <mergeCell ref="EF42:ER42"/>
    <mergeCell ref="ES42:FE42"/>
    <mergeCell ref="A43:BW43"/>
    <mergeCell ref="BX43:CE43"/>
    <mergeCell ref="CF43:CR43"/>
    <mergeCell ref="CS43:DE43"/>
    <mergeCell ref="DF43:DR43"/>
    <mergeCell ref="DS43:EE43"/>
    <mergeCell ref="EF43:ER43"/>
    <mergeCell ref="ES43:FE43"/>
    <mergeCell ref="A42:BW42"/>
    <mergeCell ref="BX42:CE42"/>
    <mergeCell ref="CF42:CR42"/>
    <mergeCell ref="CS42:DE42"/>
    <mergeCell ref="DF42:DR42"/>
    <mergeCell ref="DS42:EE42"/>
    <mergeCell ref="EF40:ER40"/>
    <mergeCell ref="ES40:FE40"/>
    <mergeCell ref="A41:BW41"/>
    <mergeCell ref="BX41:CE41"/>
    <mergeCell ref="CF41:CR41"/>
    <mergeCell ref="CS41:DE41"/>
    <mergeCell ref="DF41:DR41"/>
    <mergeCell ref="DS41:EE41"/>
    <mergeCell ref="EF41:ER41"/>
    <mergeCell ref="ES41:FE41"/>
    <mergeCell ref="A40:BW40"/>
    <mergeCell ref="BX40:CE40"/>
    <mergeCell ref="CF40:CR40"/>
    <mergeCell ref="CS40:DE40"/>
    <mergeCell ref="DF40:DR40"/>
    <mergeCell ref="DS40:EE40"/>
    <mergeCell ref="EF38:ER38"/>
    <mergeCell ref="ES38:FE38"/>
    <mergeCell ref="A39:BW39"/>
    <mergeCell ref="BX39:CE39"/>
    <mergeCell ref="CF39:CR39"/>
    <mergeCell ref="CS39:DE39"/>
    <mergeCell ref="DF39:DR39"/>
    <mergeCell ref="DS39:EE39"/>
    <mergeCell ref="EF39:ER39"/>
    <mergeCell ref="ES39:FE39"/>
    <mergeCell ref="A38:BW38"/>
    <mergeCell ref="BX38:CE38"/>
    <mergeCell ref="CF38:CR38"/>
    <mergeCell ref="CS38:DE38"/>
    <mergeCell ref="DF38:DR38"/>
    <mergeCell ref="DS38:EE38"/>
    <mergeCell ref="EF36:ER36"/>
    <mergeCell ref="ES36:FE36"/>
    <mergeCell ref="A37:BW37"/>
    <mergeCell ref="BX37:CE37"/>
    <mergeCell ref="CF37:CR37"/>
    <mergeCell ref="CS37:DE37"/>
    <mergeCell ref="DF37:DR37"/>
    <mergeCell ref="DS37:EE37"/>
    <mergeCell ref="EF37:ER37"/>
    <mergeCell ref="ES37:FE37"/>
    <mergeCell ref="A36:BW36"/>
    <mergeCell ref="BX36:CE36"/>
    <mergeCell ref="CF36:CR36"/>
    <mergeCell ref="CS36:DE36"/>
    <mergeCell ref="DF36:DR36"/>
    <mergeCell ref="DS36:EE36"/>
    <mergeCell ref="EF34:ER34"/>
    <mergeCell ref="ES34:FE34"/>
    <mergeCell ref="A35:BW35"/>
    <mergeCell ref="BX35:CE35"/>
    <mergeCell ref="CF35:CR35"/>
    <mergeCell ref="CS35:DE35"/>
    <mergeCell ref="DF35:DR35"/>
    <mergeCell ref="DS35:EE35"/>
    <mergeCell ref="EF35:ER35"/>
    <mergeCell ref="ES35:FE35"/>
    <mergeCell ref="A34:BW34"/>
    <mergeCell ref="BX34:CE34"/>
    <mergeCell ref="CF34:CR34"/>
    <mergeCell ref="CS34:DE34"/>
    <mergeCell ref="DF34:DR34"/>
    <mergeCell ref="DS34:EE34"/>
    <mergeCell ref="A31:BW31"/>
    <mergeCell ref="BX31:CE31"/>
    <mergeCell ref="CF31:CR31"/>
    <mergeCell ref="CS31:DE31"/>
    <mergeCell ref="DF31:DR31"/>
    <mergeCell ref="DS31:EE31"/>
    <mergeCell ref="EF31:ER31"/>
    <mergeCell ref="ES31:FE31"/>
    <mergeCell ref="A32:BW32"/>
    <mergeCell ref="BX32:CE33"/>
    <mergeCell ref="CF32:CR33"/>
    <mergeCell ref="CS32:DE33"/>
    <mergeCell ref="DF32:DR33"/>
    <mergeCell ref="DS32:EE33"/>
    <mergeCell ref="EF32:ER33"/>
    <mergeCell ref="ES32:FE33"/>
    <mergeCell ref="A33:BW33"/>
    <mergeCell ref="A29:BW29"/>
    <mergeCell ref="A30:BW30"/>
    <mergeCell ref="BX30:CE30"/>
    <mergeCell ref="CF30:CP30"/>
    <mergeCell ref="CS30:DE30"/>
    <mergeCell ref="DF30:DR30"/>
    <mergeCell ref="EF27:ER27"/>
    <mergeCell ref="ES27:FE27"/>
    <mergeCell ref="A28:BW28"/>
    <mergeCell ref="BX28:CE29"/>
    <mergeCell ref="CF28:CR29"/>
    <mergeCell ref="CS28:DE29"/>
    <mergeCell ref="DF28:DR29"/>
    <mergeCell ref="DS28:EE29"/>
    <mergeCell ref="EF28:ER29"/>
    <mergeCell ref="ES28:FE29"/>
    <mergeCell ref="A27:BW27"/>
    <mergeCell ref="BX27:CE27"/>
    <mergeCell ref="CF27:CR27"/>
    <mergeCell ref="CS27:DE27"/>
    <mergeCell ref="DF27:DR27"/>
    <mergeCell ref="DS27:EE27"/>
    <mergeCell ref="DS30:EE30"/>
    <mergeCell ref="EF30:ER30"/>
    <mergeCell ref="EF25:ER25"/>
    <mergeCell ref="ES25:FE25"/>
    <mergeCell ref="A26:BW26"/>
    <mergeCell ref="BX26:CE26"/>
    <mergeCell ref="CF26:CR26"/>
    <mergeCell ref="CS26:DE26"/>
    <mergeCell ref="DF26:DR26"/>
    <mergeCell ref="DS26:EE26"/>
    <mergeCell ref="EF26:ER26"/>
    <mergeCell ref="ES26:FE26"/>
    <mergeCell ref="A25:BW25"/>
    <mergeCell ref="BX25:CE25"/>
    <mergeCell ref="CF25:CR25"/>
    <mergeCell ref="CS25:DE25"/>
    <mergeCell ref="DF25:DR25"/>
    <mergeCell ref="DS25:EE25"/>
    <mergeCell ref="EF23:ER23"/>
    <mergeCell ref="A24:BW24"/>
    <mergeCell ref="BX24:CE24"/>
    <mergeCell ref="CF24:CR24"/>
    <mergeCell ref="DF24:DR24"/>
    <mergeCell ref="DS24:EE24"/>
    <mergeCell ref="EF24:ER24"/>
    <mergeCell ref="A23:BW23"/>
    <mergeCell ref="BX23:CE23"/>
    <mergeCell ref="CF23:CR23"/>
    <mergeCell ref="CS23:DE23"/>
    <mergeCell ref="DF23:DR23"/>
    <mergeCell ref="DS23:EE23"/>
    <mergeCell ref="EF21:ER21"/>
    <mergeCell ref="ES21:FE21"/>
    <mergeCell ref="A22:BW22"/>
    <mergeCell ref="BX22:CE22"/>
    <mergeCell ref="CF22:CR22"/>
    <mergeCell ref="CS22:DE22"/>
    <mergeCell ref="DF22:DR22"/>
    <mergeCell ref="DS22:EE22"/>
    <mergeCell ref="EF22:ER22"/>
    <mergeCell ref="ES22:FE22"/>
    <mergeCell ref="A21:BW21"/>
    <mergeCell ref="BX21:CE21"/>
    <mergeCell ref="CF21:CR21"/>
    <mergeCell ref="CS21:DE21"/>
    <mergeCell ref="DF21:DR21"/>
    <mergeCell ref="DS21:EE21"/>
    <mergeCell ref="EF19:ER19"/>
    <mergeCell ref="A20:BW20"/>
    <mergeCell ref="BX20:CE20"/>
    <mergeCell ref="CF20:CR20"/>
    <mergeCell ref="CS20:DE20"/>
    <mergeCell ref="DF20:DR20"/>
    <mergeCell ref="DS20:EE20"/>
    <mergeCell ref="EF20:ER20"/>
    <mergeCell ref="A19:BW19"/>
    <mergeCell ref="BX19:CE19"/>
    <mergeCell ref="CF19:CR19"/>
    <mergeCell ref="CS19:DE19"/>
    <mergeCell ref="DF19:DR19"/>
    <mergeCell ref="DS19:EE19"/>
    <mergeCell ref="CF16:CR16"/>
    <mergeCell ref="CS16:DE16"/>
    <mergeCell ref="DF16:DR16"/>
    <mergeCell ref="DS16:EE16"/>
    <mergeCell ref="EF16:ER16"/>
    <mergeCell ref="ES16:FE16"/>
    <mergeCell ref="EF17:ER17"/>
    <mergeCell ref="ES17:FE17"/>
    <mergeCell ref="A18:BW18"/>
    <mergeCell ref="BX18:CE18"/>
    <mergeCell ref="CF18:CR18"/>
    <mergeCell ref="CS18:DE18"/>
    <mergeCell ref="DF18:DR18"/>
    <mergeCell ref="DS18:EE18"/>
    <mergeCell ref="EF18:ER18"/>
    <mergeCell ref="ES18:FE18"/>
    <mergeCell ref="A17:BW17"/>
    <mergeCell ref="BX17:CE17"/>
    <mergeCell ref="CF17:CR17"/>
    <mergeCell ref="CS17:DE17"/>
    <mergeCell ref="DF17:DR17"/>
    <mergeCell ref="DS17:EE17"/>
    <mergeCell ref="ES13:FE14"/>
    <mergeCell ref="A14:BW14"/>
    <mergeCell ref="A15:BW15"/>
    <mergeCell ref="BX15:CE15"/>
    <mergeCell ref="CF15:CR15"/>
    <mergeCell ref="CS15:DE15"/>
    <mergeCell ref="DF15:DR15"/>
    <mergeCell ref="DS15:EE15"/>
    <mergeCell ref="EF15:ER15"/>
    <mergeCell ref="A13:BW13"/>
    <mergeCell ref="BX13:CE14"/>
    <mergeCell ref="CF13:CR14"/>
    <mergeCell ref="CS13:DE14"/>
    <mergeCell ref="DF13:DR14"/>
    <mergeCell ref="DS13:EE14"/>
    <mergeCell ref="ES15:FE15"/>
    <mergeCell ref="ES11:FE11"/>
    <mergeCell ref="A12:BW12"/>
    <mergeCell ref="BX12:CE12"/>
    <mergeCell ref="CF12:CR12"/>
    <mergeCell ref="CS12:DE12"/>
    <mergeCell ref="DF12:DR12"/>
    <mergeCell ref="DS12:EE12"/>
    <mergeCell ref="EF12:ER12"/>
    <mergeCell ref="ES12:FE12"/>
    <mergeCell ref="A11:BW11"/>
    <mergeCell ref="BX11:CE11"/>
    <mergeCell ref="CF11:CR11"/>
    <mergeCell ref="CS11:DE11"/>
    <mergeCell ref="DF11:DR11"/>
    <mergeCell ref="DS11:EE11"/>
    <mergeCell ref="ES9:FE9"/>
    <mergeCell ref="A10:BW10"/>
    <mergeCell ref="BX10:CE10"/>
    <mergeCell ref="CF10:CR10"/>
    <mergeCell ref="CS10:DE10"/>
    <mergeCell ref="DF10:DR10"/>
    <mergeCell ref="DS10:EE10"/>
    <mergeCell ref="EF10:ER10"/>
    <mergeCell ref="ES10:FE10"/>
    <mergeCell ref="A9:BW9"/>
    <mergeCell ref="BX9:CE9"/>
    <mergeCell ref="CF9:CR9"/>
    <mergeCell ref="CS9:DE9"/>
    <mergeCell ref="DF9:DR9"/>
    <mergeCell ref="DS9:EE9"/>
    <mergeCell ref="ES7:FE7"/>
    <mergeCell ref="A8:BW8"/>
    <mergeCell ref="BX8:CE8"/>
    <mergeCell ref="CF8:CR8"/>
    <mergeCell ref="CS8:DE8"/>
    <mergeCell ref="DF8:DR8"/>
    <mergeCell ref="DS8:EE8"/>
    <mergeCell ref="EF8:ER8"/>
    <mergeCell ref="ES8:FE8"/>
    <mergeCell ref="ES5:FE6"/>
    <mergeCell ref="A2:FE2"/>
    <mergeCell ref="A4:BW6"/>
    <mergeCell ref="BX4:CE6"/>
    <mergeCell ref="CF4:CR6"/>
    <mergeCell ref="CS4:DE6"/>
    <mergeCell ref="DF4:FE4"/>
    <mergeCell ref="DF5:DK5"/>
    <mergeCell ref="DL5:DN5"/>
    <mergeCell ref="DO5:DR5"/>
    <mergeCell ref="DS5:DX5"/>
    <mergeCell ref="DF6:DR6"/>
    <mergeCell ref="DS6:EE6"/>
    <mergeCell ref="EF6:ER6"/>
    <mergeCell ref="A85:BW85"/>
    <mergeCell ref="BX85:CE85"/>
    <mergeCell ref="CF85:CP85"/>
    <mergeCell ref="CS85:DE85"/>
    <mergeCell ref="DF85:DR85"/>
    <mergeCell ref="DS85:EE85"/>
    <mergeCell ref="EF85:ER85"/>
    <mergeCell ref="DY5:EA5"/>
    <mergeCell ref="EB5:EE5"/>
    <mergeCell ref="EF5:EK5"/>
    <mergeCell ref="EL5:EN5"/>
    <mergeCell ref="EO5:ER5"/>
    <mergeCell ref="A7:BW7"/>
    <mergeCell ref="BX7:CE7"/>
    <mergeCell ref="CF7:CR7"/>
    <mergeCell ref="CS7:DE7"/>
    <mergeCell ref="DF7:DR7"/>
    <mergeCell ref="DS7:EE7"/>
    <mergeCell ref="EF7:ER7"/>
    <mergeCell ref="EF9:ER9"/>
    <mergeCell ref="EF11:ER11"/>
    <mergeCell ref="EF13:ER14"/>
    <mergeCell ref="A16:BW16"/>
    <mergeCell ref="BX16:CE16"/>
    <mergeCell ref="A97:BW97"/>
    <mergeCell ref="CF97:CP97"/>
    <mergeCell ref="CS97:DE97"/>
    <mergeCell ref="DF97:DR97"/>
    <mergeCell ref="EF97:ER97"/>
    <mergeCell ref="A98:BW98"/>
    <mergeCell ref="CF98:CP98"/>
    <mergeCell ref="CS98:DE98"/>
    <mergeCell ref="DF98:DR98"/>
    <mergeCell ref="EF98:ER98"/>
  </mergeCells>
  <pageMargins left="0.59055118110236227" right="0.51181102362204722" top="0.78740157480314965" bottom="0.31496062992125984" header="0.19685039370078741" footer="0.19685039370078741"/>
  <pageSetup paperSize="9" scale="65" fitToHeight="2" orientation="portrait" r:id="rId1"/>
  <headerFooter alignWithMargins="0"/>
  <rowBreaks count="1" manualBreakCount="1">
    <brk id="16" max="16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00000"/>
    <pageSetUpPr fitToPage="1"/>
  </sheetPr>
  <dimension ref="A2:FP121"/>
  <sheetViews>
    <sheetView view="pageBreakPreview" zoomScale="130" zoomScaleNormal="130" zoomScaleSheetLayoutView="130" workbookViewId="0">
      <selection activeCell="DF42" sqref="DF42:DR42"/>
    </sheetView>
  </sheetViews>
  <sheetFormatPr defaultColWidth="0.85546875" defaultRowHeight="11.25" x14ac:dyDescent="0.2"/>
  <cols>
    <col min="1" max="18" width="0.85546875" style="206"/>
    <col min="19" max="19" width="0.85546875" style="206" customWidth="1"/>
    <col min="20" max="59" width="0.85546875" style="206"/>
    <col min="60" max="60" width="0.7109375" style="206" customWidth="1"/>
    <col min="61" max="61" width="2" style="206" customWidth="1"/>
    <col min="62" max="65" width="0.85546875" style="206"/>
    <col min="66" max="66" width="0.85546875" style="206" customWidth="1"/>
    <col min="67" max="69" width="0.85546875" style="206"/>
    <col min="70" max="70" width="0.85546875" style="206" customWidth="1"/>
    <col min="71" max="81" width="0.85546875" style="206"/>
    <col min="82" max="83" width="0.85546875" style="206" customWidth="1"/>
    <col min="84" max="93" width="0.85546875" style="206"/>
    <col min="94" max="94" width="0.5703125" style="206" customWidth="1"/>
    <col min="95" max="95" width="0.5703125" style="206" hidden="1" customWidth="1"/>
    <col min="96" max="96" width="0.85546875" style="206" hidden="1" customWidth="1"/>
    <col min="97" max="108" width="0.85546875" style="206"/>
    <col min="109" max="109" width="3.140625" style="206" customWidth="1"/>
    <col min="110" max="121" width="0.85546875" style="206"/>
    <col min="122" max="122" width="0.85546875" style="206" customWidth="1"/>
    <col min="123" max="162" width="0.85546875" style="206"/>
    <col min="163" max="163" width="0.5703125" style="110" customWidth="1"/>
    <col min="164" max="164" width="0.85546875" style="206"/>
    <col min="165" max="165" width="15.5703125" style="206" customWidth="1"/>
    <col min="166" max="167" width="0.85546875" style="206"/>
    <col min="168" max="168" width="12.42578125" style="206" bestFit="1" customWidth="1"/>
    <col min="169" max="169" width="0.85546875" style="206"/>
    <col min="170" max="170" width="10" style="206" bestFit="1" customWidth="1"/>
    <col min="171" max="171" width="0.85546875" style="206"/>
    <col min="172" max="172" width="9.28515625" style="206" bestFit="1" customWidth="1"/>
    <col min="173" max="274" width="0.85546875" style="206"/>
    <col min="275" max="275" width="0.85546875" style="206" customWidth="1"/>
    <col min="276" max="315" width="0.85546875" style="206"/>
    <col min="316" max="316" width="0.7109375" style="206" customWidth="1"/>
    <col min="317" max="317" width="2" style="206" customWidth="1"/>
    <col min="318" max="321" width="0.85546875" style="206"/>
    <col min="322" max="322" width="0.85546875" style="206" customWidth="1"/>
    <col min="323" max="325" width="0.85546875" style="206"/>
    <col min="326" max="326" width="0.85546875" style="206" customWidth="1"/>
    <col min="327" max="337" width="0.85546875" style="206"/>
    <col min="338" max="339" width="0.85546875" style="206" customWidth="1"/>
    <col min="340" max="420" width="0.85546875" style="206"/>
    <col min="421" max="421" width="40.28515625" style="206" customWidth="1"/>
    <col min="422" max="530" width="0.85546875" style="206"/>
    <col min="531" max="531" width="0.85546875" style="206" customWidth="1"/>
    <col min="532" max="571" width="0.85546875" style="206"/>
    <col min="572" max="572" width="0.7109375" style="206" customWidth="1"/>
    <col min="573" max="573" width="2" style="206" customWidth="1"/>
    <col min="574" max="577" width="0.85546875" style="206"/>
    <col min="578" max="578" width="0.85546875" style="206" customWidth="1"/>
    <col min="579" max="581" width="0.85546875" style="206"/>
    <col min="582" max="582" width="0.85546875" style="206" customWidth="1"/>
    <col min="583" max="593" width="0.85546875" style="206"/>
    <col min="594" max="595" width="0.85546875" style="206" customWidth="1"/>
    <col min="596" max="676" width="0.85546875" style="206"/>
    <col min="677" max="677" width="40.28515625" style="206" customWidth="1"/>
    <col min="678" max="786" width="0.85546875" style="206"/>
    <col min="787" max="787" width="0.85546875" style="206" customWidth="1"/>
    <col min="788" max="827" width="0.85546875" style="206"/>
    <col min="828" max="828" width="0.7109375" style="206" customWidth="1"/>
    <col min="829" max="829" width="2" style="206" customWidth="1"/>
    <col min="830" max="833" width="0.85546875" style="206"/>
    <col min="834" max="834" width="0.85546875" style="206" customWidth="1"/>
    <col min="835" max="837" width="0.85546875" style="206"/>
    <col min="838" max="838" width="0.85546875" style="206" customWidth="1"/>
    <col min="839" max="849" width="0.85546875" style="206"/>
    <col min="850" max="851" width="0.85546875" style="206" customWidth="1"/>
    <col min="852" max="932" width="0.85546875" style="206"/>
    <col min="933" max="933" width="40.28515625" style="206" customWidth="1"/>
    <col min="934" max="1042" width="0.85546875" style="206"/>
    <col min="1043" max="1043" width="0.85546875" style="206" customWidth="1"/>
    <col min="1044" max="1083" width="0.85546875" style="206"/>
    <col min="1084" max="1084" width="0.7109375" style="206" customWidth="1"/>
    <col min="1085" max="1085" width="2" style="206" customWidth="1"/>
    <col min="1086" max="1089" width="0.85546875" style="206"/>
    <col min="1090" max="1090" width="0.85546875" style="206" customWidth="1"/>
    <col min="1091" max="1093" width="0.85546875" style="206"/>
    <col min="1094" max="1094" width="0.85546875" style="206" customWidth="1"/>
    <col min="1095" max="1105" width="0.85546875" style="206"/>
    <col min="1106" max="1107" width="0.85546875" style="206" customWidth="1"/>
    <col min="1108" max="1188" width="0.85546875" style="206"/>
    <col min="1189" max="1189" width="40.28515625" style="206" customWidth="1"/>
    <col min="1190" max="1298" width="0.85546875" style="206"/>
    <col min="1299" max="1299" width="0.85546875" style="206" customWidth="1"/>
    <col min="1300" max="1339" width="0.85546875" style="206"/>
    <col min="1340" max="1340" width="0.7109375" style="206" customWidth="1"/>
    <col min="1341" max="1341" width="2" style="206" customWidth="1"/>
    <col min="1342" max="1345" width="0.85546875" style="206"/>
    <col min="1346" max="1346" width="0.85546875" style="206" customWidth="1"/>
    <col min="1347" max="1349" width="0.85546875" style="206"/>
    <col min="1350" max="1350" width="0.85546875" style="206" customWidth="1"/>
    <col min="1351" max="1361" width="0.85546875" style="206"/>
    <col min="1362" max="1363" width="0.85546875" style="206" customWidth="1"/>
    <col min="1364" max="1444" width="0.85546875" style="206"/>
    <col min="1445" max="1445" width="40.28515625" style="206" customWidth="1"/>
    <col min="1446" max="1554" width="0.85546875" style="206"/>
    <col min="1555" max="1555" width="0.85546875" style="206" customWidth="1"/>
    <col min="1556" max="1595" width="0.85546875" style="206"/>
    <col min="1596" max="1596" width="0.7109375" style="206" customWidth="1"/>
    <col min="1597" max="1597" width="2" style="206" customWidth="1"/>
    <col min="1598" max="1601" width="0.85546875" style="206"/>
    <col min="1602" max="1602" width="0.85546875" style="206" customWidth="1"/>
    <col min="1603" max="1605" width="0.85546875" style="206"/>
    <col min="1606" max="1606" width="0.85546875" style="206" customWidth="1"/>
    <col min="1607" max="1617" width="0.85546875" style="206"/>
    <col min="1618" max="1619" width="0.85546875" style="206" customWidth="1"/>
    <col min="1620" max="1700" width="0.85546875" style="206"/>
    <col min="1701" max="1701" width="40.28515625" style="206" customWidth="1"/>
    <col min="1702" max="1810" width="0.85546875" style="206"/>
    <col min="1811" max="1811" width="0.85546875" style="206" customWidth="1"/>
    <col min="1812" max="1851" width="0.85546875" style="206"/>
    <col min="1852" max="1852" width="0.7109375" style="206" customWidth="1"/>
    <col min="1853" max="1853" width="2" style="206" customWidth="1"/>
    <col min="1854" max="1857" width="0.85546875" style="206"/>
    <col min="1858" max="1858" width="0.85546875" style="206" customWidth="1"/>
    <col min="1859" max="1861" width="0.85546875" style="206"/>
    <col min="1862" max="1862" width="0.85546875" style="206" customWidth="1"/>
    <col min="1863" max="1873" width="0.85546875" style="206"/>
    <col min="1874" max="1875" width="0.85546875" style="206" customWidth="1"/>
    <col min="1876" max="1956" width="0.85546875" style="206"/>
    <col min="1957" max="1957" width="40.28515625" style="206" customWidth="1"/>
    <col min="1958" max="2066" width="0.85546875" style="206"/>
    <col min="2067" max="2067" width="0.85546875" style="206" customWidth="1"/>
    <col min="2068" max="2107" width="0.85546875" style="206"/>
    <col min="2108" max="2108" width="0.7109375" style="206" customWidth="1"/>
    <col min="2109" max="2109" width="2" style="206" customWidth="1"/>
    <col min="2110" max="2113" width="0.85546875" style="206"/>
    <col min="2114" max="2114" width="0.85546875" style="206" customWidth="1"/>
    <col min="2115" max="2117" width="0.85546875" style="206"/>
    <col min="2118" max="2118" width="0.85546875" style="206" customWidth="1"/>
    <col min="2119" max="2129" width="0.85546875" style="206"/>
    <col min="2130" max="2131" width="0.85546875" style="206" customWidth="1"/>
    <col min="2132" max="2212" width="0.85546875" style="206"/>
    <col min="2213" max="2213" width="40.28515625" style="206" customWidth="1"/>
    <col min="2214" max="2322" width="0.85546875" style="206"/>
    <col min="2323" max="2323" width="0.85546875" style="206" customWidth="1"/>
    <col min="2324" max="2363" width="0.85546875" style="206"/>
    <col min="2364" max="2364" width="0.7109375" style="206" customWidth="1"/>
    <col min="2365" max="2365" width="2" style="206" customWidth="1"/>
    <col min="2366" max="2369" width="0.85546875" style="206"/>
    <col min="2370" max="2370" width="0.85546875" style="206" customWidth="1"/>
    <col min="2371" max="2373" width="0.85546875" style="206"/>
    <col min="2374" max="2374" width="0.85546875" style="206" customWidth="1"/>
    <col min="2375" max="2385" width="0.85546875" style="206"/>
    <col min="2386" max="2387" width="0.85546875" style="206" customWidth="1"/>
    <col min="2388" max="2468" width="0.85546875" style="206"/>
    <col min="2469" max="2469" width="40.28515625" style="206" customWidth="1"/>
    <col min="2470" max="2578" width="0.85546875" style="206"/>
    <col min="2579" max="2579" width="0.85546875" style="206" customWidth="1"/>
    <col min="2580" max="2619" width="0.85546875" style="206"/>
    <col min="2620" max="2620" width="0.7109375" style="206" customWidth="1"/>
    <col min="2621" max="2621" width="2" style="206" customWidth="1"/>
    <col min="2622" max="2625" width="0.85546875" style="206"/>
    <col min="2626" max="2626" width="0.85546875" style="206" customWidth="1"/>
    <col min="2627" max="2629" width="0.85546875" style="206"/>
    <col min="2630" max="2630" width="0.85546875" style="206" customWidth="1"/>
    <col min="2631" max="2641" width="0.85546875" style="206"/>
    <col min="2642" max="2643" width="0.85546875" style="206" customWidth="1"/>
    <col min="2644" max="2724" width="0.85546875" style="206"/>
    <col min="2725" max="2725" width="40.28515625" style="206" customWidth="1"/>
    <col min="2726" max="2834" width="0.85546875" style="206"/>
    <col min="2835" max="2835" width="0.85546875" style="206" customWidth="1"/>
    <col min="2836" max="2875" width="0.85546875" style="206"/>
    <col min="2876" max="2876" width="0.7109375" style="206" customWidth="1"/>
    <col min="2877" max="2877" width="2" style="206" customWidth="1"/>
    <col min="2878" max="2881" width="0.85546875" style="206"/>
    <col min="2882" max="2882" width="0.85546875" style="206" customWidth="1"/>
    <col min="2883" max="2885" width="0.85546875" style="206"/>
    <col min="2886" max="2886" width="0.85546875" style="206" customWidth="1"/>
    <col min="2887" max="2897" width="0.85546875" style="206"/>
    <col min="2898" max="2899" width="0.85546875" style="206" customWidth="1"/>
    <col min="2900" max="2980" width="0.85546875" style="206"/>
    <col min="2981" max="2981" width="40.28515625" style="206" customWidth="1"/>
    <col min="2982" max="3090" width="0.85546875" style="206"/>
    <col min="3091" max="3091" width="0.85546875" style="206" customWidth="1"/>
    <col min="3092" max="3131" width="0.85546875" style="206"/>
    <col min="3132" max="3132" width="0.7109375" style="206" customWidth="1"/>
    <col min="3133" max="3133" width="2" style="206" customWidth="1"/>
    <col min="3134" max="3137" width="0.85546875" style="206"/>
    <col min="3138" max="3138" width="0.85546875" style="206" customWidth="1"/>
    <col min="3139" max="3141" width="0.85546875" style="206"/>
    <col min="3142" max="3142" width="0.85546875" style="206" customWidth="1"/>
    <col min="3143" max="3153" width="0.85546875" style="206"/>
    <col min="3154" max="3155" width="0.85546875" style="206" customWidth="1"/>
    <col min="3156" max="3236" width="0.85546875" style="206"/>
    <col min="3237" max="3237" width="40.28515625" style="206" customWidth="1"/>
    <col min="3238" max="3346" width="0.85546875" style="206"/>
    <col min="3347" max="3347" width="0.85546875" style="206" customWidth="1"/>
    <col min="3348" max="3387" width="0.85546875" style="206"/>
    <col min="3388" max="3388" width="0.7109375" style="206" customWidth="1"/>
    <col min="3389" max="3389" width="2" style="206" customWidth="1"/>
    <col min="3390" max="3393" width="0.85546875" style="206"/>
    <col min="3394" max="3394" width="0.85546875" style="206" customWidth="1"/>
    <col min="3395" max="3397" width="0.85546875" style="206"/>
    <col min="3398" max="3398" width="0.85546875" style="206" customWidth="1"/>
    <col min="3399" max="3409" width="0.85546875" style="206"/>
    <col min="3410" max="3411" width="0.85546875" style="206" customWidth="1"/>
    <col min="3412" max="3492" width="0.85546875" style="206"/>
    <col min="3493" max="3493" width="40.28515625" style="206" customWidth="1"/>
    <col min="3494" max="3602" width="0.85546875" style="206"/>
    <col min="3603" max="3603" width="0.85546875" style="206" customWidth="1"/>
    <col min="3604" max="3643" width="0.85546875" style="206"/>
    <col min="3644" max="3644" width="0.7109375" style="206" customWidth="1"/>
    <col min="3645" max="3645" width="2" style="206" customWidth="1"/>
    <col min="3646" max="3649" width="0.85546875" style="206"/>
    <col min="3650" max="3650" width="0.85546875" style="206" customWidth="1"/>
    <col min="3651" max="3653" width="0.85546875" style="206"/>
    <col min="3654" max="3654" width="0.85546875" style="206" customWidth="1"/>
    <col min="3655" max="3665" width="0.85546875" style="206"/>
    <col min="3666" max="3667" width="0.85546875" style="206" customWidth="1"/>
    <col min="3668" max="3748" width="0.85546875" style="206"/>
    <col min="3749" max="3749" width="40.28515625" style="206" customWidth="1"/>
    <col min="3750" max="3858" width="0.85546875" style="206"/>
    <col min="3859" max="3859" width="0.85546875" style="206" customWidth="1"/>
    <col min="3860" max="3899" width="0.85546875" style="206"/>
    <col min="3900" max="3900" width="0.7109375" style="206" customWidth="1"/>
    <col min="3901" max="3901" width="2" style="206" customWidth="1"/>
    <col min="3902" max="3905" width="0.85546875" style="206"/>
    <col min="3906" max="3906" width="0.85546875" style="206" customWidth="1"/>
    <col min="3907" max="3909" width="0.85546875" style="206"/>
    <col min="3910" max="3910" width="0.85546875" style="206" customWidth="1"/>
    <col min="3911" max="3921" width="0.85546875" style="206"/>
    <col min="3922" max="3923" width="0.85546875" style="206" customWidth="1"/>
    <col min="3924" max="4004" width="0.85546875" style="206"/>
    <col min="4005" max="4005" width="40.28515625" style="206" customWidth="1"/>
    <col min="4006" max="4114" width="0.85546875" style="206"/>
    <col min="4115" max="4115" width="0.85546875" style="206" customWidth="1"/>
    <col min="4116" max="4155" width="0.85546875" style="206"/>
    <col min="4156" max="4156" width="0.7109375" style="206" customWidth="1"/>
    <col min="4157" max="4157" width="2" style="206" customWidth="1"/>
    <col min="4158" max="4161" width="0.85546875" style="206"/>
    <col min="4162" max="4162" width="0.85546875" style="206" customWidth="1"/>
    <col min="4163" max="4165" width="0.85546875" style="206"/>
    <col min="4166" max="4166" width="0.85546875" style="206" customWidth="1"/>
    <col min="4167" max="4177" width="0.85546875" style="206"/>
    <col min="4178" max="4179" width="0.85546875" style="206" customWidth="1"/>
    <col min="4180" max="4260" width="0.85546875" style="206"/>
    <col min="4261" max="4261" width="40.28515625" style="206" customWidth="1"/>
    <col min="4262" max="4370" width="0.85546875" style="206"/>
    <col min="4371" max="4371" width="0.85546875" style="206" customWidth="1"/>
    <col min="4372" max="4411" width="0.85546875" style="206"/>
    <col min="4412" max="4412" width="0.7109375" style="206" customWidth="1"/>
    <col min="4413" max="4413" width="2" style="206" customWidth="1"/>
    <col min="4414" max="4417" width="0.85546875" style="206"/>
    <col min="4418" max="4418" width="0.85546875" style="206" customWidth="1"/>
    <col min="4419" max="4421" width="0.85546875" style="206"/>
    <col min="4422" max="4422" width="0.85546875" style="206" customWidth="1"/>
    <col min="4423" max="4433" width="0.85546875" style="206"/>
    <col min="4434" max="4435" width="0.85546875" style="206" customWidth="1"/>
    <col min="4436" max="4516" width="0.85546875" style="206"/>
    <col min="4517" max="4517" width="40.28515625" style="206" customWidth="1"/>
    <col min="4518" max="4626" width="0.85546875" style="206"/>
    <col min="4627" max="4627" width="0.85546875" style="206" customWidth="1"/>
    <col min="4628" max="4667" width="0.85546875" style="206"/>
    <col min="4668" max="4668" width="0.7109375" style="206" customWidth="1"/>
    <col min="4669" max="4669" width="2" style="206" customWidth="1"/>
    <col min="4670" max="4673" width="0.85546875" style="206"/>
    <col min="4674" max="4674" width="0.85546875" style="206" customWidth="1"/>
    <col min="4675" max="4677" width="0.85546875" style="206"/>
    <col min="4678" max="4678" width="0.85546875" style="206" customWidth="1"/>
    <col min="4679" max="4689" width="0.85546875" style="206"/>
    <col min="4690" max="4691" width="0.85546875" style="206" customWidth="1"/>
    <col min="4692" max="4772" width="0.85546875" style="206"/>
    <col min="4773" max="4773" width="40.28515625" style="206" customWidth="1"/>
    <col min="4774" max="4882" width="0.85546875" style="206"/>
    <col min="4883" max="4883" width="0.85546875" style="206" customWidth="1"/>
    <col min="4884" max="4923" width="0.85546875" style="206"/>
    <col min="4924" max="4924" width="0.7109375" style="206" customWidth="1"/>
    <col min="4925" max="4925" width="2" style="206" customWidth="1"/>
    <col min="4926" max="4929" width="0.85546875" style="206"/>
    <col min="4930" max="4930" width="0.85546875" style="206" customWidth="1"/>
    <col min="4931" max="4933" width="0.85546875" style="206"/>
    <col min="4934" max="4934" width="0.85546875" style="206" customWidth="1"/>
    <col min="4935" max="4945" width="0.85546875" style="206"/>
    <col min="4946" max="4947" width="0.85546875" style="206" customWidth="1"/>
    <col min="4948" max="5028" width="0.85546875" style="206"/>
    <col min="5029" max="5029" width="40.28515625" style="206" customWidth="1"/>
    <col min="5030" max="5138" width="0.85546875" style="206"/>
    <col min="5139" max="5139" width="0.85546875" style="206" customWidth="1"/>
    <col min="5140" max="5179" width="0.85546875" style="206"/>
    <col min="5180" max="5180" width="0.7109375" style="206" customWidth="1"/>
    <col min="5181" max="5181" width="2" style="206" customWidth="1"/>
    <col min="5182" max="5185" width="0.85546875" style="206"/>
    <col min="5186" max="5186" width="0.85546875" style="206" customWidth="1"/>
    <col min="5187" max="5189" width="0.85546875" style="206"/>
    <col min="5190" max="5190" width="0.85546875" style="206" customWidth="1"/>
    <col min="5191" max="5201" width="0.85546875" style="206"/>
    <col min="5202" max="5203" width="0.85546875" style="206" customWidth="1"/>
    <col min="5204" max="5284" width="0.85546875" style="206"/>
    <col min="5285" max="5285" width="40.28515625" style="206" customWidth="1"/>
    <col min="5286" max="5394" width="0.85546875" style="206"/>
    <col min="5395" max="5395" width="0.85546875" style="206" customWidth="1"/>
    <col min="5396" max="5435" width="0.85546875" style="206"/>
    <col min="5436" max="5436" width="0.7109375" style="206" customWidth="1"/>
    <col min="5437" max="5437" width="2" style="206" customWidth="1"/>
    <col min="5438" max="5441" width="0.85546875" style="206"/>
    <col min="5442" max="5442" width="0.85546875" style="206" customWidth="1"/>
    <col min="5443" max="5445" width="0.85546875" style="206"/>
    <col min="5446" max="5446" width="0.85546875" style="206" customWidth="1"/>
    <col min="5447" max="5457" width="0.85546875" style="206"/>
    <col min="5458" max="5459" width="0.85546875" style="206" customWidth="1"/>
    <col min="5460" max="5540" width="0.85546875" style="206"/>
    <col min="5541" max="5541" width="40.28515625" style="206" customWidth="1"/>
    <col min="5542" max="5650" width="0.85546875" style="206"/>
    <col min="5651" max="5651" width="0.85546875" style="206" customWidth="1"/>
    <col min="5652" max="5691" width="0.85546875" style="206"/>
    <col min="5692" max="5692" width="0.7109375" style="206" customWidth="1"/>
    <col min="5693" max="5693" width="2" style="206" customWidth="1"/>
    <col min="5694" max="5697" width="0.85546875" style="206"/>
    <col min="5698" max="5698" width="0.85546875" style="206" customWidth="1"/>
    <col min="5699" max="5701" width="0.85546875" style="206"/>
    <col min="5702" max="5702" width="0.85546875" style="206" customWidth="1"/>
    <col min="5703" max="5713" width="0.85546875" style="206"/>
    <col min="5714" max="5715" width="0.85546875" style="206" customWidth="1"/>
    <col min="5716" max="5796" width="0.85546875" style="206"/>
    <col min="5797" max="5797" width="40.28515625" style="206" customWidth="1"/>
    <col min="5798" max="5906" width="0.85546875" style="206"/>
    <col min="5907" max="5907" width="0.85546875" style="206" customWidth="1"/>
    <col min="5908" max="5947" width="0.85546875" style="206"/>
    <col min="5948" max="5948" width="0.7109375" style="206" customWidth="1"/>
    <col min="5949" max="5949" width="2" style="206" customWidth="1"/>
    <col min="5950" max="5953" width="0.85546875" style="206"/>
    <col min="5954" max="5954" width="0.85546875" style="206" customWidth="1"/>
    <col min="5955" max="5957" width="0.85546875" style="206"/>
    <col min="5958" max="5958" width="0.85546875" style="206" customWidth="1"/>
    <col min="5959" max="5969" width="0.85546875" style="206"/>
    <col min="5970" max="5971" width="0.85546875" style="206" customWidth="1"/>
    <col min="5972" max="6052" width="0.85546875" style="206"/>
    <col min="6053" max="6053" width="40.28515625" style="206" customWidth="1"/>
    <col min="6054" max="6162" width="0.85546875" style="206"/>
    <col min="6163" max="6163" width="0.85546875" style="206" customWidth="1"/>
    <col min="6164" max="6203" width="0.85546875" style="206"/>
    <col min="6204" max="6204" width="0.7109375" style="206" customWidth="1"/>
    <col min="6205" max="6205" width="2" style="206" customWidth="1"/>
    <col min="6206" max="6209" width="0.85546875" style="206"/>
    <col min="6210" max="6210" width="0.85546875" style="206" customWidth="1"/>
    <col min="6211" max="6213" width="0.85546875" style="206"/>
    <col min="6214" max="6214" width="0.85546875" style="206" customWidth="1"/>
    <col min="6215" max="6225" width="0.85546875" style="206"/>
    <col min="6226" max="6227" width="0.85546875" style="206" customWidth="1"/>
    <col min="6228" max="6308" width="0.85546875" style="206"/>
    <col min="6309" max="6309" width="40.28515625" style="206" customWidth="1"/>
    <col min="6310" max="6418" width="0.85546875" style="206"/>
    <col min="6419" max="6419" width="0.85546875" style="206" customWidth="1"/>
    <col min="6420" max="6459" width="0.85546875" style="206"/>
    <col min="6460" max="6460" width="0.7109375" style="206" customWidth="1"/>
    <col min="6461" max="6461" width="2" style="206" customWidth="1"/>
    <col min="6462" max="6465" width="0.85546875" style="206"/>
    <col min="6466" max="6466" width="0.85546875" style="206" customWidth="1"/>
    <col min="6467" max="6469" width="0.85546875" style="206"/>
    <col min="6470" max="6470" width="0.85546875" style="206" customWidth="1"/>
    <col min="6471" max="6481" width="0.85546875" style="206"/>
    <col min="6482" max="6483" width="0.85546875" style="206" customWidth="1"/>
    <col min="6484" max="6564" width="0.85546875" style="206"/>
    <col min="6565" max="6565" width="40.28515625" style="206" customWidth="1"/>
    <col min="6566" max="6674" width="0.85546875" style="206"/>
    <col min="6675" max="6675" width="0.85546875" style="206" customWidth="1"/>
    <col min="6676" max="6715" width="0.85546875" style="206"/>
    <col min="6716" max="6716" width="0.7109375" style="206" customWidth="1"/>
    <col min="6717" max="6717" width="2" style="206" customWidth="1"/>
    <col min="6718" max="6721" width="0.85546875" style="206"/>
    <col min="6722" max="6722" width="0.85546875" style="206" customWidth="1"/>
    <col min="6723" max="6725" width="0.85546875" style="206"/>
    <col min="6726" max="6726" width="0.85546875" style="206" customWidth="1"/>
    <col min="6727" max="6737" width="0.85546875" style="206"/>
    <col min="6738" max="6739" width="0.85546875" style="206" customWidth="1"/>
    <col min="6740" max="6820" width="0.85546875" style="206"/>
    <col min="6821" max="6821" width="40.28515625" style="206" customWidth="1"/>
    <col min="6822" max="6930" width="0.85546875" style="206"/>
    <col min="6931" max="6931" width="0.85546875" style="206" customWidth="1"/>
    <col min="6932" max="6971" width="0.85546875" style="206"/>
    <col min="6972" max="6972" width="0.7109375" style="206" customWidth="1"/>
    <col min="6973" max="6973" width="2" style="206" customWidth="1"/>
    <col min="6974" max="6977" width="0.85546875" style="206"/>
    <col min="6978" max="6978" width="0.85546875" style="206" customWidth="1"/>
    <col min="6979" max="6981" width="0.85546875" style="206"/>
    <col min="6982" max="6982" width="0.85546875" style="206" customWidth="1"/>
    <col min="6983" max="6993" width="0.85546875" style="206"/>
    <col min="6994" max="6995" width="0.85546875" style="206" customWidth="1"/>
    <col min="6996" max="7076" width="0.85546875" style="206"/>
    <col min="7077" max="7077" width="40.28515625" style="206" customWidth="1"/>
    <col min="7078" max="7186" width="0.85546875" style="206"/>
    <col min="7187" max="7187" width="0.85546875" style="206" customWidth="1"/>
    <col min="7188" max="7227" width="0.85546875" style="206"/>
    <col min="7228" max="7228" width="0.7109375" style="206" customWidth="1"/>
    <col min="7229" max="7229" width="2" style="206" customWidth="1"/>
    <col min="7230" max="7233" width="0.85546875" style="206"/>
    <col min="7234" max="7234" width="0.85546875" style="206" customWidth="1"/>
    <col min="7235" max="7237" width="0.85546875" style="206"/>
    <col min="7238" max="7238" width="0.85546875" style="206" customWidth="1"/>
    <col min="7239" max="7249" width="0.85546875" style="206"/>
    <col min="7250" max="7251" width="0.85546875" style="206" customWidth="1"/>
    <col min="7252" max="7332" width="0.85546875" style="206"/>
    <col min="7333" max="7333" width="40.28515625" style="206" customWidth="1"/>
    <col min="7334" max="7442" width="0.85546875" style="206"/>
    <col min="7443" max="7443" width="0.85546875" style="206" customWidth="1"/>
    <col min="7444" max="7483" width="0.85546875" style="206"/>
    <col min="7484" max="7484" width="0.7109375" style="206" customWidth="1"/>
    <col min="7485" max="7485" width="2" style="206" customWidth="1"/>
    <col min="7486" max="7489" width="0.85546875" style="206"/>
    <col min="7490" max="7490" width="0.85546875" style="206" customWidth="1"/>
    <col min="7491" max="7493" width="0.85546875" style="206"/>
    <col min="7494" max="7494" width="0.85546875" style="206" customWidth="1"/>
    <col min="7495" max="7505" width="0.85546875" style="206"/>
    <col min="7506" max="7507" width="0.85546875" style="206" customWidth="1"/>
    <col min="7508" max="7588" width="0.85546875" style="206"/>
    <col min="7589" max="7589" width="40.28515625" style="206" customWidth="1"/>
    <col min="7590" max="7698" width="0.85546875" style="206"/>
    <col min="7699" max="7699" width="0.85546875" style="206" customWidth="1"/>
    <col min="7700" max="7739" width="0.85546875" style="206"/>
    <col min="7740" max="7740" width="0.7109375" style="206" customWidth="1"/>
    <col min="7741" max="7741" width="2" style="206" customWidth="1"/>
    <col min="7742" max="7745" width="0.85546875" style="206"/>
    <col min="7746" max="7746" width="0.85546875" style="206" customWidth="1"/>
    <col min="7747" max="7749" width="0.85546875" style="206"/>
    <col min="7750" max="7750" width="0.85546875" style="206" customWidth="1"/>
    <col min="7751" max="7761" width="0.85546875" style="206"/>
    <col min="7762" max="7763" width="0.85546875" style="206" customWidth="1"/>
    <col min="7764" max="7844" width="0.85546875" style="206"/>
    <col min="7845" max="7845" width="40.28515625" style="206" customWidth="1"/>
    <col min="7846" max="7954" width="0.85546875" style="206"/>
    <col min="7955" max="7955" width="0.85546875" style="206" customWidth="1"/>
    <col min="7956" max="7995" width="0.85546875" style="206"/>
    <col min="7996" max="7996" width="0.7109375" style="206" customWidth="1"/>
    <col min="7997" max="7997" width="2" style="206" customWidth="1"/>
    <col min="7998" max="8001" width="0.85546875" style="206"/>
    <col min="8002" max="8002" width="0.85546875" style="206" customWidth="1"/>
    <col min="8003" max="8005" width="0.85546875" style="206"/>
    <col min="8006" max="8006" width="0.85546875" style="206" customWidth="1"/>
    <col min="8007" max="8017" width="0.85546875" style="206"/>
    <col min="8018" max="8019" width="0.85546875" style="206" customWidth="1"/>
    <col min="8020" max="8100" width="0.85546875" style="206"/>
    <col min="8101" max="8101" width="40.28515625" style="206" customWidth="1"/>
    <col min="8102" max="8210" width="0.85546875" style="206"/>
    <col min="8211" max="8211" width="0.85546875" style="206" customWidth="1"/>
    <col min="8212" max="8251" width="0.85546875" style="206"/>
    <col min="8252" max="8252" width="0.7109375" style="206" customWidth="1"/>
    <col min="8253" max="8253" width="2" style="206" customWidth="1"/>
    <col min="8254" max="8257" width="0.85546875" style="206"/>
    <col min="8258" max="8258" width="0.85546875" style="206" customWidth="1"/>
    <col min="8259" max="8261" width="0.85546875" style="206"/>
    <col min="8262" max="8262" width="0.85546875" style="206" customWidth="1"/>
    <col min="8263" max="8273" width="0.85546875" style="206"/>
    <col min="8274" max="8275" width="0.85546875" style="206" customWidth="1"/>
    <col min="8276" max="8356" width="0.85546875" style="206"/>
    <col min="8357" max="8357" width="40.28515625" style="206" customWidth="1"/>
    <col min="8358" max="8466" width="0.85546875" style="206"/>
    <col min="8467" max="8467" width="0.85546875" style="206" customWidth="1"/>
    <col min="8468" max="8507" width="0.85546875" style="206"/>
    <col min="8508" max="8508" width="0.7109375" style="206" customWidth="1"/>
    <col min="8509" max="8509" width="2" style="206" customWidth="1"/>
    <col min="8510" max="8513" width="0.85546875" style="206"/>
    <col min="8514" max="8514" width="0.85546875" style="206" customWidth="1"/>
    <col min="8515" max="8517" width="0.85546875" style="206"/>
    <col min="8518" max="8518" width="0.85546875" style="206" customWidth="1"/>
    <col min="8519" max="8529" width="0.85546875" style="206"/>
    <col min="8530" max="8531" width="0.85546875" style="206" customWidth="1"/>
    <col min="8532" max="8612" width="0.85546875" style="206"/>
    <col min="8613" max="8613" width="40.28515625" style="206" customWidth="1"/>
    <col min="8614" max="8722" width="0.85546875" style="206"/>
    <col min="8723" max="8723" width="0.85546875" style="206" customWidth="1"/>
    <col min="8724" max="8763" width="0.85546875" style="206"/>
    <col min="8764" max="8764" width="0.7109375" style="206" customWidth="1"/>
    <col min="8765" max="8765" width="2" style="206" customWidth="1"/>
    <col min="8766" max="8769" width="0.85546875" style="206"/>
    <col min="8770" max="8770" width="0.85546875" style="206" customWidth="1"/>
    <col min="8771" max="8773" width="0.85546875" style="206"/>
    <col min="8774" max="8774" width="0.85546875" style="206" customWidth="1"/>
    <col min="8775" max="8785" width="0.85546875" style="206"/>
    <col min="8786" max="8787" width="0.85546875" style="206" customWidth="1"/>
    <col min="8788" max="8868" width="0.85546875" style="206"/>
    <col min="8869" max="8869" width="40.28515625" style="206" customWidth="1"/>
    <col min="8870" max="8978" width="0.85546875" style="206"/>
    <col min="8979" max="8979" width="0.85546875" style="206" customWidth="1"/>
    <col min="8980" max="9019" width="0.85546875" style="206"/>
    <col min="9020" max="9020" width="0.7109375" style="206" customWidth="1"/>
    <col min="9021" max="9021" width="2" style="206" customWidth="1"/>
    <col min="9022" max="9025" width="0.85546875" style="206"/>
    <col min="9026" max="9026" width="0.85546875" style="206" customWidth="1"/>
    <col min="9027" max="9029" width="0.85546875" style="206"/>
    <col min="9030" max="9030" width="0.85546875" style="206" customWidth="1"/>
    <col min="9031" max="9041" width="0.85546875" style="206"/>
    <col min="9042" max="9043" width="0.85546875" style="206" customWidth="1"/>
    <col min="9044" max="9124" width="0.85546875" style="206"/>
    <col min="9125" max="9125" width="40.28515625" style="206" customWidth="1"/>
    <col min="9126" max="9234" width="0.85546875" style="206"/>
    <col min="9235" max="9235" width="0.85546875" style="206" customWidth="1"/>
    <col min="9236" max="9275" width="0.85546875" style="206"/>
    <col min="9276" max="9276" width="0.7109375" style="206" customWidth="1"/>
    <col min="9277" max="9277" width="2" style="206" customWidth="1"/>
    <col min="9278" max="9281" width="0.85546875" style="206"/>
    <col min="9282" max="9282" width="0.85546875" style="206" customWidth="1"/>
    <col min="9283" max="9285" width="0.85546875" style="206"/>
    <col min="9286" max="9286" width="0.85546875" style="206" customWidth="1"/>
    <col min="9287" max="9297" width="0.85546875" style="206"/>
    <col min="9298" max="9299" width="0.85546875" style="206" customWidth="1"/>
    <col min="9300" max="9380" width="0.85546875" style="206"/>
    <col min="9381" max="9381" width="40.28515625" style="206" customWidth="1"/>
    <col min="9382" max="9490" width="0.85546875" style="206"/>
    <col min="9491" max="9491" width="0.85546875" style="206" customWidth="1"/>
    <col min="9492" max="9531" width="0.85546875" style="206"/>
    <col min="9532" max="9532" width="0.7109375" style="206" customWidth="1"/>
    <col min="9533" max="9533" width="2" style="206" customWidth="1"/>
    <col min="9534" max="9537" width="0.85546875" style="206"/>
    <col min="9538" max="9538" width="0.85546875" style="206" customWidth="1"/>
    <col min="9539" max="9541" width="0.85546875" style="206"/>
    <col min="9542" max="9542" width="0.85546875" style="206" customWidth="1"/>
    <col min="9543" max="9553" width="0.85546875" style="206"/>
    <col min="9554" max="9555" width="0.85546875" style="206" customWidth="1"/>
    <col min="9556" max="9636" width="0.85546875" style="206"/>
    <col min="9637" max="9637" width="40.28515625" style="206" customWidth="1"/>
    <col min="9638" max="9746" width="0.85546875" style="206"/>
    <col min="9747" max="9747" width="0.85546875" style="206" customWidth="1"/>
    <col min="9748" max="9787" width="0.85546875" style="206"/>
    <col min="9788" max="9788" width="0.7109375" style="206" customWidth="1"/>
    <col min="9789" max="9789" width="2" style="206" customWidth="1"/>
    <col min="9790" max="9793" width="0.85546875" style="206"/>
    <col min="9794" max="9794" width="0.85546875" style="206" customWidth="1"/>
    <col min="9795" max="9797" width="0.85546875" style="206"/>
    <col min="9798" max="9798" width="0.85546875" style="206" customWidth="1"/>
    <col min="9799" max="9809" width="0.85546875" style="206"/>
    <col min="9810" max="9811" width="0.85546875" style="206" customWidth="1"/>
    <col min="9812" max="9892" width="0.85546875" style="206"/>
    <col min="9893" max="9893" width="40.28515625" style="206" customWidth="1"/>
    <col min="9894" max="10002" width="0.85546875" style="206"/>
    <col min="10003" max="10003" width="0.85546875" style="206" customWidth="1"/>
    <col min="10004" max="10043" width="0.85546875" style="206"/>
    <col min="10044" max="10044" width="0.7109375" style="206" customWidth="1"/>
    <col min="10045" max="10045" width="2" style="206" customWidth="1"/>
    <col min="10046" max="10049" width="0.85546875" style="206"/>
    <col min="10050" max="10050" width="0.85546875" style="206" customWidth="1"/>
    <col min="10051" max="10053" width="0.85546875" style="206"/>
    <col min="10054" max="10054" width="0.85546875" style="206" customWidth="1"/>
    <col min="10055" max="10065" width="0.85546875" style="206"/>
    <col min="10066" max="10067" width="0.85546875" style="206" customWidth="1"/>
    <col min="10068" max="10148" width="0.85546875" style="206"/>
    <col min="10149" max="10149" width="40.28515625" style="206" customWidth="1"/>
    <col min="10150" max="10258" width="0.85546875" style="206"/>
    <col min="10259" max="10259" width="0.85546875" style="206" customWidth="1"/>
    <col min="10260" max="10299" width="0.85546875" style="206"/>
    <col min="10300" max="10300" width="0.7109375" style="206" customWidth="1"/>
    <col min="10301" max="10301" width="2" style="206" customWidth="1"/>
    <col min="10302" max="10305" width="0.85546875" style="206"/>
    <col min="10306" max="10306" width="0.85546875" style="206" customWidth="1"/>
    <col min="10307" max="10309" width="0.85546875" style="206"/>
    <col min="10310" max="10310" width="0.85546875" style="206" customWidth="1"/>
    <col min="10311" max="10321" width="0.85546875" style="206"/>
    <col min="10322" max="10323" width="0.85546875" style="206" customWidth="1"/>
    <col min="10324" max="10404" width="0.85546875" style="206"/>
    <col min="10405" max="10405" width="40.28515625" style="206" customWidth="1"/>
    <col min="10406" max="10514" width="0.85546875" style="206"/>
    <col min="10515" max="10515" width="0.85546875" style="206" customWidth="1"/>
    <col min="10516" max="10555" width="0.85546875" style="206"/>
    <col min="10556" max="10556" width="0.7109375" style="206" customWidth="1"/>
    <col min="10557" max="10557" width="2" style="206" customWidth="1"/>
    <col min="10558" max="10561" width="0.85546875" style="206"/>
    <col min="10562" max="10562" width="0.85546875" style="206" customWidth="1"/>
    <col min="10563" max="10565" width="0.85546875" style="206"/>
    <col min="10566" max="10566" width="0.85546875" style="206" customWidth="1"/>
    <col min="10567" max="10577" width="0.85546875" style="206"/>
    <col min="10578" max="10579" width="0.85546875" style="206" customWidth="1"/>
    <col min="10580" max="10660" width="0.85546875" style="206"/>
    <col min="10661" max="10661" width="40.28515625" style="206" customWidth="1"/>
    <col min="10662" max="10770" width="0.85546875" style="206"/>
    <col min="10771" max="10771" width="0.85546875" style="206" customWidth="1"/>
    <col min="10772" max="10811" width="0.85546875" style="206"/>
    <col min="10812" max="10812" width="0.7109375" style="206" customWidth="1"/>
    <col min="10813" max="10813" width="2" style="206" customWidth="1"/>
    <col min="10814" max="10817" width="0.85546875" style="206"/>
    <col min="10818" max="10818" width="0.85546875" style="206" customWidth="1"/>
    <col min="10819" max="10821" width="0.85546875" style="206"/>
    <col min="10822" max="10822" width="0.85546875" style="206" customWidth="1"/>
    <col min="10823" max="10833" width="0.85546875" style="206"/>
    <col min="10834" max="10835" width="0.85546875" style="206" customWidth="1"/>
    <col min="10836" max="10916" width="0.85546875" style="206"/>
    <col min="10917" max="10917" width="40.28515625" style="206" customWidth="1"/>
    <col min="10918" max="11026" width="0.85546875" style="206"/>
    <col min="11027" max="11027" width="0.85546875" style="206" customWidth="1"/>
    <col min="11028" max="11067" width="0.85546875" style="206"/>
    <col min="11068" max="11068" width="0.7109375" style="206" customWidth="1"/>
    <col min="11069" max="11069" width="2" style="206" customWidth="1"/>
    <col min="11070" max="11073" width="0.85546875" style="206"/>
    <col min="11074" max="11074" width="0.85546875" style="206" customWidth="1"/>
    <col min="11075" max="11077" width="0.85546875" style="206"/>
    <col min="11078" max="11078" width="0.85546875" style="206" customWidth="1"/>
    <col min="11079" max="11089" width="0.85546875" style="206"/>
    <col min="11090" max="11091" width="0.85546875" style="206" customWidth="1"/>
    <col min="11092" max="11172" width="0.85546875" style="206"/>
    <col min="11173" max="11173" width="40.28515625" style="206" customWidth="1"/>
    <col min="11174" max="11282" width="0.85546875" style="206"/>
    <col min="11283" max="11283" width="0.85546875" style="206" customWidth="1"/>
    <col min="11284" max="11323" width="0.85546875" style="206"/>
    <col min="11324" max="11324" width="0.7109375" style="206" customWidth="1"/>
    <col min="11325" max="11325" width="2" style="206" customWidth="1"/>
    <col min="11326" max="11329" width="0.85546875" style="206"/>
    <col min="11330" max="11330" width="0.85546875" style="206" customWidth="1"/>
    <col min="11331" max="11333" width="0.85546875" style="206"/>
    <col min="11334" max="11334" width="0.85546875" style="206" customWidth="1"/>
    <col min="11335" max="11345" width="0.85546875" style="206"/>
    <col min="11346" max="11347" width="0.85546875" style="206" customWidth="1"/>
    <col min="11348" max="11428" width="0.85546875" style="206"/>
    <col min="11429" max="11429" width="40.28515625" style="206" customWidth="1"/>
    <col min="11430" max="11538" width="0.85546875" style="206"/>
    <col min="11539" max="11539" width="0.85546875" style="206" customWidth="1"/>
    <col min="11540" max="11579" width="0.85546875" style="206"/>
    <col min="11580" max="11580" width="0.7109375" style="206" customWidth="1"/>
    <col min="11581" max="11581" width="2" style="206" customWidth="1"/>
    <col min="11582" max="11585" width="0.85546875" style="206"/>
    <col min="11586" max="11586" width="0.85546875" style="206" customWidth="1"/>
    <col min="11587" max="11589" width="0.85546875" style="206"/>
    <col min="11590" max="11590" width="0.85546875" style="206" customWidth="1"/>
    <col min="11591" max="11601" width="0.85546875" style="206"/>
    <col min="11602" max="11603" width="0.85546875" style="206" customWidth="1"/>
    <col min="11604" max="11684" width="0.85546875" style="206"/>
    <col min="11685" max="11685" width="40.28515625" style="206" customWidth="1"/>
    <col min="11686" max="11794" width="0.85546875" style="206"/>
    <col min="11795" max="11795" width="0.85546875" style="206" customWidth="1"/>
    <col min="11796" max="11835" width="0.85546875" style="206"/>
    <col min="11836" max="11836" width="0.7109375" style="206" customWidth="1"/>
    <col min="11837" max="11837" width="2" style="206" customWidth="1"/>
    <col min="11838" max="11841" width="0.85546875" style="206"/>
    <col min="11842" max="11842" width="0.85546875" style="206" customWidth="1"/>
    <col min="11843" max="11845" width="0.85546875" style="206"/>
    <col min="11846" max="11846" width="0.85546875" style="206" customWidth="1"/>
    <col min="11847" max="11857" width="0.85546875" style="206"/>
    <col min="11858" max="11859" width="0.85546875" style="206" customWidth="1"/>
    <col min="11860" max="11940" width="0.85546875" style="206"/>
    <col min="11941" max="11941" width="40.28515625" style="206" customWidth="1"/>
    <col min="11942" max="12050" width="0.85546875" style="206"/>
    <col min="12051" max="12051" width="0.85546875" style="206" customWidth="1"/>
    <col min="12052" max="12091" width="0.85546875" style="206"/>
    <col min="12092" max="12092" width="0.7109375" style="206" customWidth="1"/>
    <col min="12093" max="12093" width="2" style="206" customWidth="1"/>
    <col min="12094" max="12097" width="0.85546875" style="206"/>
    <col min="12098" max="12098" width="0.85546875" style="206" customWidth="1"/>
    <col min="12099" max="12101" width="0.85546875" style="206"/>
    <col min="12102" max="12102" width="0.85546875" style="206" customWidth="1"/>
    <col min="12103" max="12113" width="0.85546875" style="206"/>
    <col min="12114" max="12115" width="0.85546875" style="206" customWidth="1"/>
    <col min="12116" max="12196" width="0.85546875" style="206"/>
    <col min="12197" max="12197" width="40.28515625" style="206" customWidth="1"/>
    <col min="12198" max="12306" width="0.85546875" style="206"/>
    <col min="12307" max="12307" width="0.85546875" style="206" customWidth="1"/>
    <col min="12308" max="12347" width="0.85546875" style="206"/>
    <col min="12348" max="12348" width="0.7109375" style="206" customWidth="1"/>
    <col min="12349" max="12349" width="2" style="206" customWidth="1"/>
    <col min="12350" max="12353" width="0.85546875" style="206"/>
    <col min="12354" max="12354" width="0.85546875" style="206" customWidth="1"/>
    <col min="12355" max="12357" width="0.85546875" style="206"/>
    <col min="12358" max="12358" width="0.85546875" style="206" customWidth="1"/>
    <col min="12359" max="12369" width="0.85546875" style="206"/>
    <col min="12370" max="12371" width="0.85546875" style="206" customWidth="1"/>
    <col min="12372" max="12452" width="0.85546875" style="206"/>
    <col min="12453" max="12453" width="40.28515625" style="206" customWidth="1"/>
    <col min="12454" max="12562" width="0.85546875" style="206"/>
    <col min="12563" max="12563" width="0.85546875" style="206" customWidth="1"/>
    <col min="12564" max="12603" width="0.85546875" style="206"/>
    <col min="12604" max="12604" width="0.7109375" style="206" customWidth="1"/>
    <col min="12605" max="12605" width="2" style="206" customWidth="1"/>
    <col min="12606" max="12609" width="0.85546875" style="206"/>
    <col min="12610" max="12610" width="0.85546875" style="206" customWidth="1"/>
    <col min="12611" max="12613" width="0.85546875" style="206"/>
    <col min="12614" max="12614" width="0.85546875" style="206" customWidth="1"/>
    <col min="12615" max="12625" width="0.85546875" style="206"/>
    <col min="12626" max="12627" width="0.85546875" style="206" customWidth="1"/>
    <col min="12628" max="12708" width="0.85546875" style="206"/>
    <col min="12709" max="12709" width="40.28515625" style="206" customWidth="1"/>
    <col min="12710" max="12818" width="0.85546875" style="206"/>
    <col min="12819" max="12819" width="0.85546875" style="206" customWidth="1"/>
    <col min="12820" max="12859" width="0.85546875" style="206"/>
    <col min="12860" max="12860" width="0.7109375" style="206" customWidth="1"/>
    <col min="12861" max="12861" width="2" style="206" customWidth="1"/>
    <col min="12862" max="12865" width="0.85546875" style="206"/>
    <col min="12866" max="12866" width="0.85546875" style="206" customWidth="1"/>
    <col min="12867" max="12869" width="0.85546875" style="206"/>
    <col min="12870" max="12870" width="0.85546875" style="206" customWidth="1"/>
    <col min="12871" max="12881" width="0.85546875" style="206"/>
    <col min="12882" max="12883" width="0.85546875" style="206" customWidth="1"/>
    <col min="12884" max="12964" width="0.85546875" style="206"/>
    <col min="12965" max="12965" width="40.28515625" style="206" customWidth="1"/>
    <col min="12966" max="13074" width="0.85546875" style="206"/>
    <col min="13075" max="13075" width="0.85546875" style="206" customWidth="1"/>
    <col min="13076" max="13115" width="0.85546875" style="206"/>
    <col min="13116" max="13116" width="0.7109375" style="206" customWidth="1"/>
    <col min="13117" max="13117" width="2" style="206" customWidth="1"/>
    <col min="13118" max="13121" width="0.85546875" style="206"/>
    <col min="13122" max="13122" width="0.85546875" style="206" customWidth="1"/>
    <col min="13123" max="13125" width="0.85546875" style="206"/>
    <col min="13126" max="13126" width="0.85546875" style="206" customWidth="1"/>
    <col min="13127" max="13137" width="0.85546875" style="206"/>
    <col min="13138" max="13139" width="0.85546875" style="206" customWidth="1"/>
    <col min="13140" max="13220" width="0.85546875" style="206"/>
    <col min="13221" max="13221" width="40.28515625" style="206" customWidth="1"/>
    <col min="13222" max="13330" width="0.85546875" style="206"/>
    <col min="13331" max="13331" width="0.85546875" style="206" customWidth="1"/>
    <col min="13332" max="13371" width="0.85546875" style="206"/>
    <col min="13372" max="13372" width="0.7109375" style="206" customWidth="1"/>
    <col min="13373" max="13373" width="2" style="206" customWidth="1"/>
    <col min="13374" max="13377" width="0.85546875" style="206"/>
    <col min="13378" max="13378" width="0.85546875" style="206" customWidth="1"/>
    <col min="13379" max="13381" width="0.85546875" style="206"/>
    <col min="13382" max="13382" width="0.85546875" style="206" customWidth="1"/>
    <col min="13383" max="13393" width="0.85546875" style="206"/>
    <col min="13394" max="13395" width="0.85546875" style="206" customWidth="1"/>
    <col min="13396" max="13476" width="0.85546875" style="206"/>
    <col min="13477" max="13477" width="40.28515625" style="206" customWidth="1"/>
    <col min="13478" max="13586" width="0.85546875" style="206"/>
    <col min="13587" max="13587" width="0.85546875" style="206" customWidth="1"/>
    <col min="13588" max="13627" width="0.85546875" style="206"/>
    <col min="13628" max="13628" width="0.7109375" style="206" customWidth="1"/>
    <col min="13629" max="13629" width="2" style="206" customWidth="1"/>
    <col min="13630" max="13633" width="0.85546875" style="206"/>
    <col min="13634" max="13634" width="0.85546875" style="206" customWidth="1"/>
    <col min="13635" max="13637" width="0.85546875" style="206"/>
    <col min="13638" max="13638" width="0.85546875" style="206" customWidth="1"/>
    <col min="13639" max="13649" width="0.85546875" style="206"/>
    <col min="13650" max="13651" width="0.85546875" style="206" customWidth="1"/>
    <col min="13652" max="13732" width="0.85546875" style="206"/>
    <col min="13733" max="13733" width="40.28515625" style="206" customWidth="1"/>
    <col min="13734" max="13842" width="0.85546875" style="206"/>
    <col min="13843" max="13843" width="0.85546875" style="206" customWidth="1"/>
    <col min="13844" max="13883" width="0.85546875" style="206"/>
    <col min="13884" max="13884" width="0.7109375" style="206" customWidth="1"/>
    <col min="13885" max="13885" width="2" style="206" customWidth="1"/>
    <col min="13886" max="13889" width="0.85546875" style="206"/>
    <col min="13890" max="13890" width="0.85546875" style="206" customWidth="1"/>
    <col min="13891" max="13893" width="0.85546875" style="206"/>
    <col min="13894" max="13894" width="0.85546875" style="206" customWidth="1"/>
    <col min="13895" max="13905" width="0.85546875" style="206"/>
    <col min="13906" max="13907" width="0.85546875" style="206" customWidth="1"/>
    <col min="13908" max="13988" width="0.85546875" style="206"/>
    <col min="13989" max="13989" width="40.28515625" style="206" customWidth="1"/>
    <col min="13990" max="14098" width="0.85546875" style="206"/>
    <col min="14099" max="14099" width="0.85546875" style="206" customWidth="1"/>
    <col min="14100" max="14139" width="0.85546875" style="206"/>
    <col min="14140" max="14140" width="0.7109375" style="206" customWidth="1"/>
    <col min="14141" max="14141" width="2" style="206" customWidth="1"/>
    <col min="14142" max="14145" width="0.85546875" style="206"/>
    <col min="14146" max="14146" width="0.85546875" style="206" customWidth="1"/>
    <col min="14147" max="14149" width="0.85546875" style="206"/>
    <col min="14150" max="14150" width="0.85546875" style="206" customWidth="1"/>
    <col min="14151" max="14161" width="0.85546875" style="206"/>
    <col min="14162" max="14163" width="0.85546875" style="206" customWidth="1"/>
    <col min="14164" max="14244" width="0.85546875" style="206"/>
    <col min="14245" max="14245" width="40.28515625" style="206" customWidth="1"/>
    <col min="14246" max="14354" width="0.85546875" style="206"/>
    <col min="14355" max="14355" width="0.85546875" style="206" customWidth="1"/>
    <col min="14356" max="14395" width="0.85546875" style="206"/>
    <col min="14396" max="14396" width="0.7109375" style="206" customWidth="1"/>
    <col min="14397" max="14397" width="2" style="206" customWidth="1"/>
    <col min="14398" max="14401" width="0.85546875" style="206"/>
    <col min="14402" max="14402" width="0.85546875" style="206" customWidth="1"/>
    <col min="14403" max="14405" width="0.85546875" style="206"/>
    <col min="14406" max="14406" width="0.85546875" style="206" customWidth="1"/>
    <col min="14407" max="14417" width="0.85546875" style="206"/>
    <col min="14418" max="14419" width="0.85546875" style="206" customWidth="1"/>
    <col min="14420" max="14500" width="0.85546875" style="206"/>
    <col min="14501" max="14501" width="40.28515625" style="206" customWidth="1"/>
    <col min="14502" max="14610" width="0.85546875" style="206"/>
    <col min="14611" max="14611" width="0.85546875" style="206" customWidth="1"/>
    <col min="14612" max="14651" width="0.85546875" style="206"/>
    <col min="14652" max="14652" width="0.7109375" style="206" customWidth="1"/>
    <col min="14653" max="14653" width="2" style="206" customWidth="1"/>
    <col min="14654" max="14657" width="0.85546875" style="206"/>
    <col min="14658" max="14658" width="0.85546875" style="206" customWidth="1"/>
    <col min="14659" max="14661" width="0.85546875" style="206"/>
    <col min="14662" max="14662" width="0.85546875" style="206" customWidth="1"/>
    <col min="14663" max="14673" width="0.85546875" style="206"/>
    <col min="14674" max="14675" width="0.85546875" style="206" customWidth="1"/>
    <col min="14676" max="14756" width="0.85546875" style="206"/>
    <col min="14757" max="14757" width="40.28515625" style="206" customWidth="1"/>
    <col min="14758" max="14866" width="0.85546875" style="206"/>
    <col min="14867" max="14867" width="0.85546875" style="206" customWidth="1"/>
    <col min="14868" max="14907" width="0.85546875" style="206"/>
    <col min="14908" max="14908" width="0.7109375" style="206" customWidth="1"/>
    <col min="14909" max="14909" width="2" style="206" customWidth="1"/>
    <col min="14910" max="14913" width="0.85546875" style="206"/>
    <col min="14914" max="14914" width="0.85546875" style="206" customWidth="1"/>
    <col min="14915" max="14917" width="0.85546875" style="206"/>
    <col min="14918" max="14918" width="0.85546875" style="206" customWidth="1"/>
    <col min="14919" max="14929" width="0.85546875" style="206"/>
    <col min="14930" max="14931" width="0.85546875" style="206" customWidth="1"/>
    <col min="14932" max="15012" width="0.85546875" style="206"/>
    <col min="15013" max="15013" width="40.28515625" style="206" customWidth="1"/>
    <col min="15014" max="15122" width="0.85546875" style="206"/>
    <col min="15123" max="15123" width="0.85546875" style="206" customWidth="1"/>
    <col min="15124" max="15163" width="0.85546875" style="206"/>
    <col min="15164" max="15164" width="0.7109375" style="206" customWidth="1"/>
    <col min="15165" max="15165" width="2" style="206" customWidth="1"/>
    <col min="15166" max="15169" width="0.85546875" style="206"/>
    <col min="15170" max="15170" width="0.85546875" style="206" customWidth="1"/>
    <col min="15171" max="15173" width="0.85546875" style="206"/>
    <col min="15174" max="15174" width="0.85546875" style="206" customWidth="1"/>
    <col min="15175" max="15185" width="0.85546875" style="206"/>
    <col min="15186" max="15187" width="0.85546875" style="206" customWidth="1"/>
    <col min="15188" max="15268" width="0.85546875" style="206"/>
    <col min="15269" max="15269" width="40.28515625" style="206" customWidth="1"/>
    <col min="15270" max="15378" width="0.85546875" style="206"/>
    <col min="15379" max="15379" width="0.85546875" style="206" customWidth="1"/>
    <col min="15380" max="15419" width="0.85546875" style="206"/>
    <col min="15420" max="15420" width="0.7109375" style="206" customWidth="1"/>
    <col min="15421" max="15421" width="2" style="206" customWidth="1"/>
    <col min="15422" max="15425" width="0.85546875" style="206"/>
    <col min="15426" max="15426" width="0.85546875" style="206" customWidth="1"/>
    <col min="15427" max="15429" width="0.85546875" style="206"/>
    <col min="15430" max="15430" width="0.85546875" style="206" customWidth="1"/>
    <col min="15431" max="15441" width="0.85546875" style="206"/>
    <col min="15442" max="15443" width="0.85546875" style="206" customWidth="1"/>
    <col min="15444" max="15524" width="0.85546875" style="206"/>
    <col min="15525" max="15525" width="40.28515625" style="206" customWidth="1"/>
    <col min="15526" max="15634" width="0.85546875" style="206"/>
    <col min="15635" max="15635" width="0.85546875" style="206" customWidth="1"/>
    <col min="15636" max="15675" width="0.85546875" style="206"/>
    <col min="15676" max="15676" width="0.7109375" style="206" customWidth="1"/>
    <col min="15677" max="15677" width="2" style="206" customWidth="1"/>
    <col min="15678" max="15681" width="0.85546875" style="206"/>
    <col min="15682" max="15682" width="0.85546875" style="206" customWidth="1"/>
    <col min="15683" max="15685" width="0.85546875" style="206"/>
    <col min="15686" max="15686" width="0.85546875" style="206" customWidth="1"/>
    <col min="15687" max="15697" width="0.85546875" style="206"/>
    <col min="15698" max="15699" width="0.85546875" style="206" customWidth="1"/>
    <col min="15700" max="15780" width="0.85546875" style="206"/>
    <col min="15781" max="15781" width="40.28515625" style="206" customWidth="1"/>
    <col min="15782" max="15890" width="0.85546875" style="206"/>
    <col min="15891" max="15891" width="0.85546875" style="206" customWidth="1"/>
    <col min="15892" max="15931" width="0.85546875" style="206"/>
    <col min="15932" max="15932" width="0.7109375" style="206" customWidth="1"/>
    <col min="15933" max="15933" width="2" style="206" customWidth="1"/>
    <col min="15934" max="15937" width="0.85546875" style="206"/>
    <col min="15938" max="15938" width="0.85546875" style="206" customWidth="1"/>
    <col min="15939" max="15941" width="0.85546875" style="206"/>
    <col min="15942" max="15942" width="0.85546875" style="206" customWidth="1"/>
    <col min="15943" max="15953" width="0.85546875" style="206"/>
    <col min="15954" max="15955" width="0.85546875" style="206" customWidth="1"/>
    <col min="15956" max="16036" width="0.85546875" style="206"/>
    <col min="16037" max="16037" width="40.28515625" style="206" customWidth="1"/>
    <col min="16038" max="16146" width="0.85546875" style="206"/>
    <col min="16147" max="16147" width="0.85546875" style="206" customWidth="1"/>
    <col min="16148" max="16187" width="0.85546875" style="206"/>
    <col min="16188" max="16188" width="0.7109375" style="206" customWidth="1"/>
    <col min="16189" max="16189" width="2" style="206" customWidth="1"/>
    <col min="16190" max="16193" width="0.85546875" style="206"/>
    <col min="16194" max="16194" width="0.85546875" style="206" customWidth="1"/>
    <col min="16195" max="16197" width="0.85546875" style="206"/>
    <col min="16198" max="16198" width="0.85546875" style="206" customWidth="1"/>
    <col min="16199" max="16209" width="0.85546875" style="206"/>
    <col min="16210" max="16211" width="0.85546875" style="206" customWidth="1"/>
    <col min="16212" max="16292" width="0.85546875" style="206"/>
    <col min="16293" max="16293" width="40.28515625" style="206" customWidth="1"/>
    <col min="16294" max="16384" width="0.85546875" style="206"/>
  </cols>
  <sheetData>
    <row r="2" spans="1:170" s="85" customFormat="1" ht="10.5" x14ac:dyDescent="0.15">
      <c r="A2" s="502" t="s">
        <v>97</v>
      </c>
      <c r="B2" s="502"/>
      <c r="C2" s="502"/>
      <c r="D2" s="502"/>
      <c r="E2" s="502"/>
      <c r="F2" s="502"/>
      <c r="G2" s="502"/>
      <c r="H2" s="502"/>
      <c r="I2" s="502"/>
      <c r="J2" s="502"/>
      <c r="K2" s="502"/>
      <c r="L2" s="502"/>
      <c r="M2" s="502"/>
      <c r="N2" s="502"/>
      <c r="O2" s="502"/>
      <c r="P2" s="502"/>
      <c r="Q2" s="502"/>
      <c r="R2" s="502"/>
      <c r="S2" s="502"/>
      <c r="T2" s="502"/>
      <c r="U2" s="502"/>
      <c r="V2" s="502"/>
      <c r="W2" s="502"/>
      <c r="X2" s="502"/>
      <c r="Y2" s="502"/>
      <c r="Z2" s="502"/>
      <c r="AA2" s="502"/>
      <c r="AB2" s="502"/>
      <c r="AC2" s="502"/>
      <c r="AD2" s="502"/>
      <c r="AE2" s="502"/>
      <c r="AF2" s="502"/>
      <c r="AG2" s="502"/>
      <c r="AH2" s="502"/>
      <c r="AI2" s="502"/>
      <c r="AJ2" s="502"/>
      <c r="AK2" s="502"/>
      <c r="AL2" s="502"/>
      <c r="AM2" s="502"/>
      <c r="AN2" s="502"/>
      <c r="AO2" s="502"/>
      <c r="AP2" s="502"/>
      <c r="AQ2" s="502"/>
      <c r="AR2" s="502"/>
      <c r="AS2" s="502"/>
      <c r="AT2" s="502"/>
      <c r="AU2" s="502"/>
      <c r="AV2" s="502"/>
      <c r="AW2" s="502"/>
      <c r="AX2" s="502"/>
      <c r="AY2" s="502"/>
      <c r="AZ2" s="502"/>
      <c r="BA2" s="502"/>
      <c r="BB2" s="502"/>
      <c r="BC2" s="502"/>
      <c r="BD2" s="502"/>
      <c r="BE2" s="502"/>
      <c r="BF2" s="502"/>
      <c r="BG2" s="502"/>
      <c r="BH2" s="502"/>
      <c r="BI2" s="502"/>
      <c r="BJ2" s="502"/>
      <c r="BK2" s="502"/>
      <c r="BL2" s="502"/>
      <c r="BM2" s="502"/>
      <c r="BN2" s="502"/>
      <c r="BO2" s="502"/>
      <c r="BP2" s="502"/>
      <c r="BQ2" s="502"/>
      <c r="BR2" s="502"/>
      <c r="BS2" s="502"/>
      <c r="BT2" s="502"/>
      <c r="BU2" s="502"/>
      <c r="BV2" s="502"/>
      <c r="BW2" s="502"/>
      <c r="BX2" s="502"/>
      <c r="BY2" s="502"/>
      <c r="BZ2" s="502"/>
      <c r="CA2" s="502"/>
      <c r="CB2" s="502"/>
      <c r="CC2" s="502"/>
      <c r="CD2" s="502"/>
      <c r="CE2" s="502"/>
      <c r="CF2" s="502"/>
      <c r="CG2" s="502"/>
      <c r="CH2" s="502"/>
      <c r="CI2" s="502"/>
      <c r="CJ2" s="502"/>
      <c r="CK2" s="502"/>
      <c r="CL2" s="502"/>
      <c r="CM2" s="502"/>
      <c r="CN2" s="502"/>
      <c r="CO2" s="502"/>
      <c r="CP2" s="502"/>
      <c r="CQ2" s="502"/>
      <c r="CR2" s="502"/>
      <c r="CS2" s="502"/>
      <c r="CT2" s="502"/>
      <c r="CU2" s="502"/>
      <c r="CV2" s="502"/>
      <c r="CW2" s="502"/>
      <c r="CX2" s="502"/>
      <c r="CY2" s="502"/>
      <c r="CZ2" s="502"/>
      <c r="DA2" s="502"/>
      <c r="DB2" s="502"/>
      <c r="DC2" s="502"/>
      <c r="DD2" s="502"/>
      <c r="DE2" s="502"/>
      <c r="DF2" s="502"/>
      <c r="DG2" s="502"/>
      <c r="DH2" s="502"/>
      <c r="DI2" s="502"/>
      <c r="DJ2" s="502"/>
      <c r="DK2" s="502"/>
      <c r="DL2" s="502"/>
      <c r="DM2" s="502"/>
      <c r="DN2" s="502"/>
      <c r="DO2" s="502"/>
      <c r="DP2" s="502"/>
      <c r="DQ2" s="502"/>
      <c r="DR2" s="502"/>
      <c r="DS2" s="502"/>
      <c r="DT2" s="502"/>
      <c r="DU2" s="502"/>
      <c r="DV2" s="502"/>
      <c r="DW2" s="502"/>
      <c r="DX2" s="502"/>
      <c r="DY2" s="502"/>
      <c r="DZ2" s="502"/>
      <c r="EA2" s="502"/>
      <c r="EB2" s="502"/>
      <c r="EC2" s="502"/>
      <c r="ED2" s="502"/>
      <c r="EE2" s="502"/>
      <c r="EF2" s="502"/>
      <c r="EG2" s="502"/>
      <c r="EH2" s="502"/>
      <c r="EI2" s="502"/>
      <c r="EJ2" s="502"/>
      <c r="EK2" s="502"/>
      <c r="EL2" s="502"/>
      <c r="EM2" s="502"/>
      <c r="EN2" s="502"/>
      <c r="EO2" s="502"/>
      <c r="EP2" s="502"/>
      <c r="EQ2" s="502"/>
      <c r="ER2" s="502"/>
      <c r="ES2" s="502"/>
      <c r="ET2" s="502"/>
      <c r="EU2" s="502"/>
      <c r="EV2" s="502"/>
      <c r="EW2" s="502"/>
      <c r="EX2" s="502"/>
      <c r="EY2" s="502"/>
      <c r="EZ2" s="502"/>
      <c r="FA2" s="502"/>
      <c r="FB2" s="502"/>
      <c r="FC2" s="502"/>
      <c r="FD2" s="502"/>
      <c r="FE2" s="502"/>
      <c r="FG2" s="112"/>
    </row>
    <row r="4" spans="1:170" ht="10.15" customHeight="1" x14ac:dyDescent="0.2">
      <c r="A4" s="503" t="s">
        <v>2</v>
      </c>
      <c r="B4" s="503"/>
      <c r="C4" s="503"/>
      <c r="D4" s="503"/>
      <c r="E4" s="503"/>
      <c r="F4" s="503"/>
      <c r="G4" s="503"/>
      <c r="H4" s="503"/>
      <c r="I4" s="503"/>
      <c r="J4" s="503"/>
      <c r="K4" s="503"/>
      <c r="L4" s="503"/>
      <c r="M4" s="503"/>
      <c r="N4" s="503"/>
      <c r="O4" s="503"/>
      <c r="P4" s="503"/>
      <c r="Q4" s="503"/>
      <c r="R4" s="503"/>
      <c r="S4" s="503"/>
      <c r="T4" s="503"/>
      <c r="U4" s="503"/>
      <c r="V4" s="503"/>
      <c r="W4" s="503"/>
      <c r="X4" s="503"/>
      <c r="Y4" s="503"/>
      <c r="Z4" s="503"/>
      <c r="AA4" s="503"/>
      <c r="AB4" s="503"/>
      <c r="AC4" s="503"/>
      <c r="AD4" s="503"/>
      <c r="AE4" s="503"/>
      <c r="AF4" s="503"/>
      <c r="AG4" s="503"/>
      <c r="AH4" s="503"/>
      <c r="AI4" s="503"/>
      <c r="AJ4" s="503"/>
      <c r="AK4" s="503"/>
      <c r="AL4" s="503"/>
      <c r="AM4" s="503"/>
      <c r="AN4" s="503"/>
      <c r="AO4" s="503"/>
      <c r="AP4" s="503"/>
      <c r="AQ4" s="503"/>
      <c r="AR4" s="503"/>
      <c r="AS4" s="503"/>
      <c r="AT4" s="503"/>
      <c r="AU4" s="503"/>
      <c r="AV4" s="503"/>
      <c r="AW4" s="503"/>
      <c r="AX4" s="503"/>
      <c r="AY4" s="503"/>
      <c r="AZ4" s="503"/>
      <c r="BA4" s="503"/>
      <c r="BB4" s="503"/>
      <c r="BC4" s="503"/>
      <c r="BD4" s="503"/>
      <c r="BE4" s="503"/>
      <c r="BF4" s="503"/>
      <c r="BG4" s="503"/>
      <c r="BH4" s="503"/>
      <c r="BI4" s="503"/>
      <c r="BJ4" s="503"/>
      <c r="BK4" s="503"/>
      <c r="BL4" s="503"/>
      <c r="BM4" s="503"/>
      <c r="BN4" s="503"/>
      <c r="BO4" s="503"/>
      <c r="BP4" s="503"/>
      <c r="BQ4" s="503"/>
      <c r="BR4" s="503"/>
      <c r="BS4" s="503"/>
      <c r="BT4" s="503"/>
      <c r="BU4" s="503"/>
      <c r="BV4" s="503"/>
      <c r="BW4" s="504"/>
      <c r="BX4" s="496" t="s">
        <v>3</v>
      </c>
      <c r="BY4" s="497"/>
      <c r="BZ4" s="497"/>
      <c r="CA4" s="497"/>
      <c r="CB4" s="497"/>
      <c r="CC4" s="497"/>
      <c r="CD4" s="497"/>
      <c r="CE4" s="498"/>
      <c r="CF4" s="496" t="s">
        <v>98</v>
      </c>
      <c r="CG4" s="497"/>
      <c r="CH4" s="497"/>
      <c r="CI4" s="497"/>
      <c r="CJ4" s="497"/>
      <c r="CK4" s="497"/>
      <c r="CL4" s="497"/>
      <c r="CM4" s="497"/>
      <c r="CN4" s="497"/>
      <c r="CO4" s="497"/>
      <c r="CP4" s="497"/>
      <c r="CQ4" s="497"/>
      <c r="CR4" s="498"/>
      <c r="CS4" s="496" t="s">
        <v>99</v>
      </c>
      <c r="CT4" s="497"/>
      <c r="CU4" s="497"/>
      <c r="CV4" s="497"/>
      <c r="CW4" s="497"/>
      <c r="CX4" s="497"/>
      <c r="CY4" s="497"/>
      <c r="CZ4" s="497"/>
      <c r="DA4" s="497"/>
      <c r="DB4" s="497"/>
      <c r="DC4" s="497"/>
      <c r="DD4" s="497"/>
      <c r="DE4" s="498"/>
      <c r="DF4" s="512" t="s">
        <v>100</v>
      </c>
      <c r="DG4" s="513"/>
      <c r="DH4" s="513"/>
      <c r="DI4" s="513"/>
      <c r="DJ4" s="513"/>
      <c r="DK4" s="513"/>
      <c r="DL4" s="513"/>
      <c r="DM4" s="513"/>
      <c r="DN4" s="513"/>
      <c r="DO4" s="513"/>
      <c r="DP4" s="513"/>
      <c r="DQ4" s="513"/>
      <c r="DR4" s="513"/>
      <c r="DS4" s="513"/>
      <c r="DT4" s="513"/>
      <c r="DU4" s="513"/>
      <c r="DV4" s="513"/>
      <c r="DW4" s="513"/>
      <c r="DX4" s="513"/>
      <c r="DY4" s="513"/>
      <c r="DZ4" s="513"/>
      <c r="EA4" s="513"/>
      <c r="EB4" s="513"/>
      <c r="EC4" s="513"/>
      <c r="ED4" s="513"/>
      <c r="EE4" s="513"/>
      <c r="EF4" s="513"/>
      <c r="EG4" s="513"/>
      <c r="EH4" s="513"/>
      <c r="EI4" s="513"/>
      <c r="EJ4" s="513"/>
      <c r="EK4" s="513"/>
      <c r="EL4" s="513"/>
      <c r="EM4" s="513"/>
      <c r="EN4" s="513"/>
      <c r="EO4" s="513"/>
      <c r="EP4" s="513"/>
      <c r="EQ4" s="513"/>
      <c r="ER4" s="513"/>
      <c r="ES4" s="513"/>
      <c r="ET4" s="513"/>
      <c r="EU4" s="513"/>
      <c r="EV4" s="513"/>
      <c r="EW4" s="513"/>
      <c r="EX4" s="513"/>
      <c r="EY4" s="513"/>
      <c r="EZ4" s="513"/>
      <c r="FA4" s="513"/>
      <c r="FB4" s="513"/>
      <c r="FC4" s="513"/>
      <c r="FD4" s="513"/>
      <c r="FE4" s="514"/>
    </row>
    <row r="5" spans="1:170" ht="11.25" customHeight="1" x14ac:dyDescent="0.2">
      <c r="A5" s="505"/>
      <c r="B5" s="505"/>
      <c r="C5" s="505"/>
      <c r="D5" s="505"/>
      <c r="E5" s="505"/>
      <c r="F5" s="505"/>
      <c r="G5" s="505"/>
      <c r="H5" s="505"/>
      <c r="I5" s="505"/>
      <c r="J5" s="505"/>
      <c r="K5" s="505"/>
      <c r="L5" s="505"/>
      <c r="M5" s="505"/>
      <c r="N5" s="505"/>
      <c r="O5" s="505"/>
      <c r="P5" s="505"/>
      <c r="Q5" s="505"/>
      <c r="R5" s="505"/>
      <c r="S5" s="505"/>
      <c r="T5" s="505"/>
      <c r="U5" s="505"/>
      <c r="V5" s="505"/>
      <c r="W5" s="505"/>
      <c r="X5" s="505"/>
      <c r="Y5" s="505"/>
      <c r="Z5" s="505"/>
      <c r="AA5" s="505"/>
      <c r="AB5" s="505"/>
      <c r="AC5" s="505"/>
      <c r="AD5" s="505"/>
      <c r="AE5" s="505"/>
      <c r="AF5" s="505"/>
      <c r="AG5" s="505"/>
      <c r="AH5" s="505"/>
      <c r="AI5" s="505"/>
      <c r="AJ5" s="505"/>
      <c r="AK5" s="505"/>
      <c r="AL5" s="505"/>
      <c r="AM5" s="505"/>
      <c r="AN5" s="505"/>
      <c r="AO5" s="505"/>
      <c r="AP5" s="505"/>
      <c r="AQ5" s="505"/>
      <c r="AR5" s="505"/>
      <c r="AS5" s="505"/>
      <c r="AT5" s="505"/>
      <c r="AU5" s="505"/>
      <c r="AV5" s="505"/>
      <c r="AW5" s="505"/>
      <c r="AX5" s="505"/>
      <c r="AY5" s="505"/>
      <c r="AZ5" s="505"/>
      <c r="BA5" s="505"/>
      <c r="BB5" s="505"/>
      <c r="BC5" s="505"/>
      <c r="BD5" s="505"/>
      <c r="BE5" s="505"/>
      <c r="BF5" s="505"/>
      <c r="BG5" s="505"/>
      <c r="BH5" s="505"/>
      <c r="BI5" s="505"/>
      <c r="BJ5" s="505"/>
      <c r="BK5" s="505"/>
      <c r="BL5" s="505"/>
      <c r="BM5" s="505"/>
      <c r="BN5" s="505"/>
      <c r="BO5" s="505"/>
      <c r="BP5" s="505"/>
      <c r="BQ5" s="505"/>
      <c r="BR5" s="505"/>
      <c r="BS5" s="505"/>
      <c r="BT5" s="505"/>
      <c r="BU5" s="505"/>
      <c r="BV5" s="505"/>
      <c r="BW5" s="506"/>
      <c r="BX5" s="509"/>
      <c r="BY5" s="510"/>
      <c r="BZ5" s="510"/>
      <c r="CA5" s="510"/>
      <c r="CB5" s="510"/>
      <c r="CC5" s="510"/>
      <c r="CD5" s="510"/>
      <c r="CE5" s="511"/>
      <c r="CF5" s="509"/>
      <c r="CG5" s="510"/>
      <c r="CH5" s="510"/>
      <c r="CI5" s="510"/>
      <c r="CJ5" s="510"/>
      <c r="CK5" s="510"/>
      <c r="CL5" s="510"/>
      <c r="CM5" s="510"/>
      <c r="CN5" s="510"/>
      <c r="CO5" s="510"/>
      <c r="CP5" s="510"/>
      <c r="CQ5" s="510"/>
      <c r="CR5" s="511"/>
      <c r="CS5" s="509"/>
      <c r="CT5" s="510"/>
      <c r="CU5" s="510"/>
      <c r="CV5" s="510"/>
      <c r="CW5" s="510"/>
      <c r="CX5" s="510"/>
      <c r="CY5" s="510"/>
      <c r="CZ5" s="510"/>
      <c r="DA5" s="510"/>
      <c r="DB5" s="510"/>
      <c r="DC5" s="510"/>
      <c r="DD5" s="510"/>
      <c r="DE5" s="511"/>
      <c r="DF5" s="494" t="s">
        <v>88</v>
      </c>
      <c r="DG5" s="495"/>
      <c r="DH5" s="495"/>
      <c r="DI5" s="495"/>
      <c r="DJ5" s="495"/>
      <c r="DK5" s="495"/>
      <c r="DL5" s="491" t="s">
        <v>767</v>
      </c>
      <c r="DM5" s="491"/>
      <c r="DN5" s="491"/>
      <c r="DO5" s="492" t="s">
        <v>86</v>
      </c>
      <c r="DP5" s="492"/>
      <c r="DQ5" s="492"/>
      <c r="DR5" s="493"/>
      <c r="DS5" s="494" t="s">
        <v>88</v>
      </c>
      <c r="DT5" s="495"/>
      <c r="DU5" s="495"/>
      <c r="DV5" s="495"/>
      <c r="DW5" s="495"/>
      <c r="DX5" s="495"/>
      <c r="DY5" s="491" t="s">
        <v>773</v>
      </c>
      <c r="DZ5" s="491"/>
      <c r="EA5" s="491"/>
      <c r="EB5" s="492" t="s">
        <v>86</v>
      </c>
      <c r="EC5" s="492"/>
      <c r="ED5" s="492"/>
      <c r="EE5" s="493"/>
      <c r="EF5" s="494" t="s">
        <v>88</v>
      </c>
      <c r="EG5" s="495"/>
      <c r="EH5" s="495"/>
      <c r="EI5" s="495"/>
      <c r="EJ5" s="495"/>
      <c r="EK5" s="495"/>
      <c r="EL5" s="491" t="s">
        <v>779</v>
      </c>
      <c r="EM5" s="491"/>
      <c r="EN5" s="491"/>
      <c r="EO5" s="492" t="s">
        <v>86</v>
      </c>
      <c r="EP5" s="492"/>
      <c r="EQ5" s="492"/>
      <c r="ER5" s="493"/>
      <c r="ES5" s="496" t="s">
        <v>101</v>
      </c>
      <c r="ET5" s="497"/>
      <c r="EU5" s="497"/>
      <c r="EV5" s="497"/>
      <c r="EW5" s="497"/>
      <c r="EX5" s="497"/>
      <c r="EY5" s="497"/>
      <c r="EZ5" s="497"/>
      <c r="FA5" s="497"/>
      <c r="FB5" s="497"/>
      <c r="FC5" s="497"/>
      <c r="FD5" s="497"/>
      <c r="FE5" s="498"/>
    </row>
    <row r="6" spans="1:170" ht="81" customHeight="1" x14ac:dyDescent="0.2">
      <c r="A6" s="507"/>
      <c r="B6" s="507"/>
      <c r="C6" s="507"/>
      <c r="D6" s="507"/>
      <c r="E6" s="507"/>
      <c r="F6" s="507"/>
      <c r="G6" s="507"/>
      <c r="H6" s="507"/>
      <c r="I6" s="507"/>
      <c r="J6" s="507"/>
      <c r="K6" s="507"/>
      <c r="L6" s="507"/>
      <c r="M6" s="507"/>
      <c r="N6" s="507"/>
      <c r="O6" s="507"/>
      <c r="P6" s="507"/>
      <c r="Q6" s="507"/>
      <c r="R6" s="507"/>
      <c r="S6" s="507"/>
      <c r="T6" s="507"/>
      <c r="U6" s="507"/>
      <c r="V6" s="507"/>
      <c r="W6" s="507"/>
      <c r="X6" s="507"/>
      <c r="Y6" s="507"/>
      <c r="Z6" s="507"/>
      <c r="AA6" s="507"/>
      <c r="AB6" s="507"/>
      <c r="AC6" s="507"/>
      <c r="AD6" s="507"/>
      <c r="AE6" s="507"/>
      <c r="AF6" s="507"/>
      <c r="AG6" s="507"/>
      <c r="AH6" s="507"/>
      <c r="AI6" s="507"/>
      <c r="AJ6" s="507"/>
      <c r="AK6" s="507"/>
      <c r="AL6" s="507"/>
      <c r="AM6" s="507"/>
      <c r="AN6" s="507"/>
      <c r="AO6" s="507"/>
      <c r="AP6" s="507"/>
      <c r="AQ6" s="507"/>
      <c r="AR6" s="507"/>
      <c r="AS6" s="507"/>
      <c r="AT6" s="507"/>
      <c r="AU6" s="507"/>
      <c r="AV6" s="507"/>
      <c r="AW6" s="507"/>
      <c r="AX6" s="507"/>
      <c r="AY6" s="507"/>
      <c r="AZ6" s="507"/>
      <c r="BA6" s="507"/>
      <c r="BB6" s="507"/>
      <c r="BC6" s="507"/>
      <c r="BD6" s="507"/>
      <c r="BE6" s="507"/>
      <c r="BF6" s="507"/>
      <c r="BG6" s="507"/>
      <c r="BH6" s="507"/>
      <c r="BI6" s="507"/>
      <c r="BJ6" s="507"/>
      <c r="BK6" s="507"/>
      <c r="BL6" s="507"/>
      <c r="BM6" s="507"/>
      <c r="BN6" s="507"/>
      <c r="BO6" s="507"/>
      <c r="BP6" s="507"/>
      <c r="BQ6" s="507"/>
      <c r="BR6" s="507"/>
      <c r="BS6" s="507"/>
      <c r="BT6" s="507"/>
      <c r="BU6" s="507"/>
      <c r="BV6" s="507"/>
      <c r="BW6" s="508"/>
      <c r="BX6" s="499"/>
      <c r="BY6" s="500"/>
      <c r="BZ6" s="500"/>
      <c r="CA6" s="500"/>
      <c r="CB6" s="500"/>
      <c r="CC6" s="500"/>
      <c r="CD6" s="500"/>
      <c r="CE6" s="501"/>
      <c r="CF6" s="499"/>
      <c r="CG6" s="500"/>
      <c r="CH6" s="500"/>
      <c r="CI6" s="500"/>
      <c r="CJ6" s="500"/>
      <c r="CK6" s="500"/>
      <c r="CL6" s="500"/>
      <c r="CM6" s="500"/>
      <c r="CN6" s="500"/>
      <c r="CO6" s="500"/>
      <c r="CP6" s="500"/>
      <c r="CQ6" s="500"/>
      <c r="CR6" s="501"/>
      <c r="CS6" s="499"/>
      <c r="CT6" s="500"/>
      <c r="CU6" s="500"/>
      <c r="CV6" s="500"/>
      <c r="CW6" s="500"/>
      <c r="CX6" s="500"/>
      <c r="CY6" s="500"/>
      <c r="CZ6" s="500"/>
      <c r="DA6" s="500"/>
      <c r="DB6" s="500"/>
      <c r="DC6" s="500"/>
      <c r="DD6" s="500"/>
      <c r="DE6" s="501"/>
      <c r="DF6" s="515" t="s">
        <v>102</v>
      </c>
      <c r="DG6" s="516"/>
      <c r="DH6" s="516"/>
      <c r="DI6" s="516"/>
      <c r="DJ6" s="516"/>
      <c r="DK6" s="516"/>
      <c r="DL6" s="516"/>
      <c r="DM6" s="516"/>
      <c r="DN6" s="516"/>
      <c r="DO6" s="516"/>
      <c r="DP6" s="516"/>
      <c r="DQ6" s="516"/>
      <c r="DR6" s="517"/>
      <c r="DS6" s="515" t="s">
        <v>103</v>
      </c>
      <c r="DT6" s="516"/>
      <c r="DU6" s="516"/>
      <c r="DV6" s="516"/>
      <c r="DW6" s="516"/>
      <c r="DX6" s="516"/>
      <c r="DY6" s="516"/>
      <c r="DZ6" s="516"/>
      <c r="EA6" s="516"/>
      <c r="EB6" s="516"/>
      <c r="EC6" s="516"/>
      <c r="ED6" s="516"/>
      <c r="EE6" s="517"/>
      <c r="EF6" s="515" t="s">
        <v>104</v>
      </c>
      <c r="EG6" s="516"/>
      <c r="EH6" s="516"/>
      <c r="EI6" s="516"/>
      <c r="EJ6" s="516"/>
      <c r="EK6" s="516"/>
      <c r="EL6" s="516"/>
      <c r="EM6" s="516"/>
      <c r="EN6" s="516"/>
      <c r="EO6" s="516"/>
      <c r="EP6" s="516"/>
      <c r="EQ6" s="516"/>
      <c r="ER6" s="517"/>
      <c r="ES6" s="499"/>
      <c r="ET6" s="500"/>
      <c r="EU6" s="500"/>
      <c r="EV6" s="500"/>
      <c r="EW6" s="500"/>
      <c r="EX6" s="500"/>
      <c r="EY6" s="500"/>
      <c r="EZ6" s="500"/>
      <c r="FA6" s="500"/>
      <c r="FB6" s="500"/>
      <c r="FC6" s="500"/>
      <c r="FD6" s="500"/>
      <c r="FE6" s="501"/>
    </row>
    <row r="7" spans="1:170" ht="12" thickBot="1" x14ac:dyDescent="0.25">
      <c r="A7" s="518" t="s">
        <v>105</v>
      </c>
      <c r="B7" s="518"/>
      <c r="C7" s="518"/>
      <c r="D7" s="518"/>
      <c r="E7" s="518"/>
      <c r="F7" s="518"/>
      <c r="G7" s="518"/>
      <c r="H7" s="518"/>
      <c r="I7" s="518"/>
      <c r="J7" s="518"/>
      <c r="K7" s="518"/>
      <c r="L7" s="518"/>
      <c r="M7" s="518"/>
      <c r="N7" s="518"/>
      <c r="O7" s="518"/>
      <c r="P7" s="518"/>
      <c r="Q7" s="518"/>
      <c r="R7" s="518"/>
      <c r="S7" s="518"/>
      <c r="T7" s="518"/>
      <c r="U7" s="518"/>
      <c r="V7" s="518"/>
      <c r="W7" s="518"/>
      <c r="X7" s="518"/>
      <c r="Y7" s="518"/>
      <c r="Z7" s="518"/>
      <c r="AA7" s="518"/>
      <c r="AB7" s="518"/>
      <c r="AC7" s="518"/>
      <c r="AD7" s="518"/>
      <c r="AE7" s="518"/>
      <c r="AF7" s="518"/>
      <c r="AG7" s="518"/>
      <c r="AH7" s="518"/>
      <c r="AI7" s="518"/>
      <c r="AJ7" s="518"/>
      <c r="AK7" s="518"/>
      <c r="AL7" s="518"/>
      <c r="AM7" s="518"/>
      <c r="AN7" s="518"/>
      <c r="AO7" s="518"/>
      <c r="AP7" s="518"/>
      <c r="AQ7" s="518"/>
      <c r="AR7" s="518"/>
      <c r="AS7" s="518"/>
      <c r="AT7" s="518"/>
      <c r="AU7" s="518"/>
      <c r="AV7" s="518"/>
      <c r="AW7" s="518"/>
      <c r="AX7" s="518"/>
      <c r="AY7" s="518"/>
      <c r="AZ7" s="518"/>
      <c r="BA7" s="518"/>
      <c r="BB7" s="518"/>
      <c r="BC7" s="518"/>
      <c r="BD7" s="518"/>
      <c r="BE7" s="518"/>
      <c r="BF7" s="518"/>
      <c r="BG7" s="518"/>
      <c r="BH7" s="518"/>
      <c r="BI7" s="518"/>
      <c r="BJ7" s="518"/>
      <c r="BK7" s="518"/>
      <c r="BL7" s="518"/>
      <c r="BM7" s="518"/>
      <c r="BN7" s="518"/>
      <c r="BO7" s="518"/>
      <c r="BP7" s="518"/>
      <c r="BQ7" s="518"/>
      <c r="BR7" s="518"/>
      <c r="BS7" s="518"/>
      <c r="BT7" s="518"/>
      <c r="BU7" s="518"/>
      <c r="BV7" s="518"/>
      <c r="BW7" s="519"/>
      <c r="BX7" s="520" t="s">
        <v>106</v>
      </c>
      <c r="BY7" s="521"/>
      <c r="BZ7" s="521"/>
      <c r="CA7" s="521"/>
      <c r="CB7" s="521"/>
      <c r="CC7" s="521"/>
      <c r="CD7" s="521"/>
      <c r="CE7" s="522"/>
      <c r="CF7" s="520" t="s">
        <v>107</v>
      </c>
      <c r="CG7" s="521"/>
      <c r="CH7" s="521"/>
      <c r="CI7" s="521"/>
      <c r="CJ7" s="521"/>
      <c r="CK7" s="521"/>
      <c r="CL7" s="521"/>
      <c r="CM7" s="521"/>
      <c r="CN7" s="521"/>
      <c r="CO7" s="521"/>
      <c r="CP7" s="521"/>
      <c r="CQ7" s="521"/>
      <c r="CR7" s="522"/>
      <c r="CS7" s="520" t="s">
        <v>108</v>
      </c>
      <c r="CT7" s="521"/>
      <c r="CU7" s="521"/>
      <c r="CV7" s="521"/>
      <c r="CW7" s="521"/>
      <c r="CX7" s="521"/>
      <c r="CY7" s="521"/>
      <c r="CZ7" s="521"/>
      <c r="DA7" s="521"/>
      <c r="DB7" s="521"/>
      <c r="DC7" s="521"/>
      <c r="DD7" s="521"/>
      <c r="DE7" s="522"/>
      <c r="DF7" s="520" t="s">
        <v>109</v>
      </c>
      <c r="DG7" s="521"/>
      <c r="DH7" s="521"/>
      <c r="DI7" s="521"/>
      <c r="DJ7" s="521"/>
      <c r="DK7" s="521"/>
      <c r="DL7" s="521"/>
      <c r="DM7" s="521"/>
      <c r="DN7" s="521"/>
      <c r="DO7" s="521"/>
      <c r="DP7" s="521"/>
      <c r="DQ7" s="521"/>
      <c r="DR7" s="522"/>
      <c r="DS7" s="520" t="s">
        <v>110</v>
      </c>
      <c r="DT7" s="521"/>
      <c r="DU7" s="521"/>
      <c r="DV7" s="521"/>
      <c r="DW7" s="521"/>
      <c r="DX7" s="521"/>
      <c r="DY7" s="521"/>
      <c r="DZ7" s="521"/>
      <c r="EA7" s="521"/>
      <c r="EB7" s="521"/>
      <c r="EC7" s="521"/>
      <c r="ED7" s="521"/>
      <c r="EE7" s="522"/>
      <c r="EF7" s="520" t="s">
        <v>111</v>
      </c>
      <c r="EG7" s="521"/>
      <c r="EH7" s="521"/>
      <c r="EI7" s="521"/>
      <c r="EJ7" s="521"/>
      <c r="EK7" s="521"/>
      <c r="EL7" s="521"/>
      <c r="EM7" s="521"/>
      <c r="EN7" s="521"/>
      <c r="EO7" s="521"/>
      <c r="EP7" s="521"/>
      <c r="EQ7" s="521"/>
      <c r="ER7" s="522"/>
      <c r="ES7" s="523" t="s">
        <v>112</v>
      </c>
      <c r="ET7" s="524"/>
      <c r="EU7" s="524"/>
      <c r="EV7" s="524"/>
      <c r="EW7" s="524"/>
      <c r="EX7" s="524"/>
      <c r="EY7" s="524"/>
      <c r="EZ7" s="524"/>
      <c r="FA7" s="524"/>
      <c r="FB7" s="524"/>
      <c r="FC7" s="524"/>
      <c r="FD7" s="524"/>
      <c r="FE7" s="525"/>
    </row>
    <row r="8" spans="1:170" ht="12.75" customHeight="1" thickBot="1" x14ac:dyDescent="0.25">
      <c r="A8" s="526" t="s">
        <v>113</v>
      </c>
      <c r="B8" s="526"/>
      <c r="C8" s="526"/>
      <c r="D8" s="526"/>
      <c r="E8" s="526"/>
      <c r="F8" s="526"/>
      <c r="G8" s="526"/>
      <c r="H8" s="526"/>
      <c r="I8" s="526"/>
      <c r="J8" s="526"/>
      <c r="K8" s="526"/>
      <c r="L8" s="526"/>
      <c r="M8" s="526"/>
      <c r="N8" s="526"/>
      <c r="O8" s="526"/>
      <c r="P8" s="526"/>
      <c r="Q8" s="526"/>
      <c r="R8" s="526"/>
      <c r="S8" s="526"/>
      <c r="T8" s="526"/>
      <c r="U8" s="526"/>
      <c r="V8" s="526"/>
      <c r="W8" s="526"/>
      <c r="X8" s="526"/>
      <c r="Y8" s="526"/>
      <c r="Z8" s="526"/>
      <c r="AA8" s="526"/>
      <c r="AB8" s="526"/>
      <c r="AC8" s="526"/>
      <c r="AD8" s="526"/>
      <c r="AE8" s="526"/>
      <c r="AF8" s="526"/>
      <c r="AG8" s="526"/>
      <c r="AH8" s="526"/>
      <c r="AI8" s="526"/>
      <c r="AJ8" s="526"/>
      <c r="AK8" s="526"/>
      <c r="AL8" s="526"/>
      <c r="AM8" s="526"/>
      <c r="AN8" s="526"/>
      <c r="AO8" s="526"/>
      <c r="AP8" s="526"/>
      <c r="AQ8" s="526"/>
      <c r="AR8" s="526"/>
      <c r="AS8" s="526"/>
      <c r="AT8" s="526"/>
      <c r="AU8" s="526"/>
      <c r="AV8" s="526"/>
      <c r="AW8" s="526"/>
      <c r="AX8" s="526"/>
      <c r="AY8" s="526"/>
      <c r="AZ8" s="526"/>
      <c r="BA8" s="526"/>
      <c r="BB8" s="526"/>
      <c r="BC8" s="526"/>
      <c r="BD8" s="526"/>
      <c r="BE8" s="526"/>
      <c r="BF8" s="526"/>
      <c r="BG8" s="526"/>
      <c r="BH8" s="526"/>
      <c r="BI8" s="526"/>
      <c r="BJ8" s="526"/>
      <c r="BK8" s="526"/>
      <c r="BL8" s="526"/>
      <c r="BM8" s="526"/>
      <c r="BN8" s="526"/>
      <c r="BO8" s="526"/>
      <c r="BP8" s="526"/>
      <c r="BQ8" s="526"/>
      <c r="BR8" s="526"/>
      <c r="BS8" s="526"/>
      <c r="BT8" s="526"/>
      <c r="BU8" s="526"/>
      <c r="BV8" s="526"/>
      <c r="BW8" s="526"/>
      <c r="BX8" s="527" t="s">
        <v>114</v>
      </c>
      <c r="BY8" s="528"/>
      <c r="BZ8" s="528"/>
      <c r="CA8" s="528"/>
      <c r="CB8" s="528"/>
      <c r="CC8" s="528"/>
      <c r="CD8" s="528"/>
      <c r="CE8" s="529"/>
      <c r="CF8" s="530" t="s">
        <v>115</v>
      </c>
      <c r="CG8" s="531"/>
      <c r="CH8" s="531"/>
      <c r="CI8" s="531"/>
      <c r="CJ8" s="531"/>
      <c r="CK8" s="531"/>
      <c r="CL8" s="531"/>
      <c r="CM8" s="531"/>
      <c r="CN8" s="531"/>
      <c r="CO8" s="531"/>
      <c r="CP8" s="531"/>
      <c r="CQ8" s="531"/>
      <c r="CR8" s="532"/>
      <c r="CS8" s="530" t="s">
        <v>115</v>
      </c>
      <c r="CT8" s="531"/>
      <c r="CU8" s="531"/>
      <c r="CV8" s="531"/>
      <c r="CW8" s="531"/>
      <c r="CX8" s="531"/>
      <c r="CY8" s="531"/>
      <c r="CZ8" s="531"/>
      <c r="DA8" s="531"/>
      <c r="DB8" s="531"/>
      <c r="DC8" s="531"/>
      <c r="DD8" s="531"/>
      <c r="DE8" s="532"/>
      <c r="DF8" s="533">
        <f>DF9</f>
        <v>692709.32</v>
      </c>
      <c r="DG8" s="534"/>
      <c r="DH8" s="534"/>
      <c r="DI8" s="534"/>
      <c r="DJ8" s="534"/>
      <c r="DK8" s="534"/>
      <c r="DL8" s="534"/>
      <c r="DM8" s="534"/>
      <c r="DN8" s="534"/>
      <c r="DO8" s="534"/>
      <c r="DP8" s="534"/>
      <c r="DQ8" s="534"/>
      <c r="DR8" s="535"/>
      <c r="DS8" s="533">
        <f t="shared" ref="DS8" si="0">DS9</f>
        <v>0</v>
      </c>
      <c r="DT8" s="534"/>
      <c r="DU8" s="534"/>
      <c r="DV8" s="534"/>
      <c r="DW8" s="534"/>
      <c r="DX8" s="534"/>
      <c r="DY8" s="534"/>
      <c r="DZ8" s="534"/>
      <c r="EA8" s="534"/>
      <c r="EB8" s="534"/>
      <c r="EC8" s="534"/>
      <c r="ED8" s="534"/>
      <c r="EE8" s="535"/>
      <c r="EF8" s="533">
        <f t="shared" ref="EF8" si="1">EF9</f>
        <v>0</v>
      </c>
      <c r="EG8" s="534"/>
      <c r="EH8" s="534"/>
      <c r="EI8" s="534"/>
      <c r="EJ8" s="534"/>
      <c r="EK8" s="534"/>
      <c r="EL8" s="534"/>
      <c r="EM8" s="534"/>
      <c r="EN8" s="534"/>
      <c r="EO8" s="534"/>
      <c r="EP8" s="534"/>
      <c r="EQ8" s="534"/>
      <c r="ER8" s="535"/>
      <c r="ES8" s="539"/>
      <c r="ET8" s="540"/>
      <c r="EU8" s="540"/>
      <c r="EV8" s="540"/>
      <c r="EW8" s="540"/>
      <c r="EX8" s="540"/>
      <c r="EY8" s="540"/>
      <c r="EZ8" s="540"/>
      <c r="FA8" s="540"/>
      <c r="FB8" s="540"/>
      <c r="FC8" s="540"/>
      <c r="FD8" s="540"/>
      <c r="FE8" s="541"/>
      <c r="FL8" s="122"/>
      <c r="FN8" s="206" t="s">
        <v>397</v>
      </c>
    </row>
    <row r="9" spans="1:170" ht="12.75" customHeight="1" x14ac:dyDescent="0.2">
      <c r="A9" s="526" t="s">
        <v>113</v>
      </c>
      <c r="B9" s="526"/>
      <c r="C9" s="526"/>
      <c r="D9" s="526"/>
      <c r="E9" s="526"/>
      <c r="F9" s="526"/>
      <c r="G9" s="526"/>
      <c r="H9" s="526"/>
      <c r="I9" s="526"/>
      <c r="J9" s="526"/>
      <c r="K9" s="526"/>
      <c r="L9" s="526"/>
      <c r="M9" s="526"/>
      <c r="N9" s="526"/>
      <c r="O9" s="526"/>
      <c r="P9" s="526"/>
      <c r="Q9" s="526"/>
      <c r="R9" s="526"/>
      <c r="S9" s="526"/>
      <c r="T9" s="526"/>
      <c r="U9" s="526"/>
      <c r="V9" s="526"/>
      <c r="W9" s="526"/>
      <c r="X9" s="526"/>
      <c r="Y9" s="526"/>
      <c r="Z9" s="526"/>
      <c r="AA9" s="526"/>
      <c r="AB9" s="526"/>
      <c r="AC9" s="526"/>
      <c r="AD9" s="526"/>
      <c r="AE9" s="526"/>
      <c r="AF9" s="526"/>
      <c r="AG9" s="526"/>
      <c r="AH9" s="526"/>
      <c r="AI9" s="526"/>
      <c r="AJ9" s="526"/>
      <c r="AK9" s="526"/>
      <c r="AL9" s="526"/>
      <c r="AM9" s="526"/>
      <c r="AN9" s="526"/>
      <c r="AO9" s="526"/>
      <c r="AP9" s="526"/>
      <c r="AQ9" s="526"/>
      <c r="AR9" s="526"/>
      <c r="AS9" s="526"/>
      <c r="AT9" s="526"/>
      <c r="AU9" s="526"/>
      <c r="AV9" s="526"/>
      <c r="AW9" s="526"/>
      <c r="AX9" s="526"/>
      <c r="AY9" s="526"/>
      <c r="AZ9" s="526"/>
      <c r="BA9" s="526"/>
      <c r="BB9" s="526"/>
      <c r="BC9" s="526"/>
      <c r="BD9" s="526"/>
      <c r="BE9" s="526"/>
      <c r="BF9" s="526"/>
      <c r="BG9" s="526"/>
      <c r="BH9" s="526"/>
      <c r="BI9" s="526"/>
      <c r="BJ9" s="526"/>
      <c r="BK9" s="526"/>
      <c r="BL9" s="526"/>
      <c r="BM9" s="526"/>
      <c r="BN9" s="526"/>
      <c r="BO9" s="526"/>
      <c r="BP9" s="526"/>
      <c r="BQ9" s="526"/>
      <c r="BR9" s="526"/>
      <c r="BS9" s="526"/>
      <c r="BT9" s="526"/>
      <c r="BU9" s="526"/>
      <c r="BV9" s="526"/>
      <c r="BW9" s="526"/>
      <c r="BX9" s="527" t="s">
        <v>114</v>
      </c>
      <c r="BY9" s="528"/>
      <c r="BZ9" s="528"/>
      <c r="CA9" s="528"/>
      <c r="CB9" s="528"/>
      <c r="CC9" s="528"/>
      <c r="CD9" s="528"/>
      <c r="CE9" s="529"/>
      <c r="CF9" s="530" t="s">
        <v>115</v>
      </c>
      <c r="CG9" s="531"/>
      <c r="CH9" s="531"/>
      <c r="CI9" s="531"/>
      <c r="CJ9" s="531"/>
      <c r="CK9" s="531"/>
      <c r="CL9" s="531"/>
      <c r="CM9" s="531"/>
      <c r="CN9" s="531"/>
      <c r="CO9" s="531"/>
      <c r="CP9" s="531"/>
      <c r="CQ9" s="531"/>
      <c r="CR9" s="532"/>
      <c r="CS9" s="530" t="s">
        <v>115</v>
      </c>
      <c r="CT9" s="531"/>
      <c r="CU9" s="531"/>
      <c r="CV9" s="531"/>
      <c r="CW9" s="531"/>
      <c r="CX9" s="531"/>
      <c r="CY9" s="531"/>
      <c r="CZ9" s="531"/>
      <c r="DA9" s="531"/>
      <c r="DB9" s="531"/>
      <c r="DC9" s="531"/>
      <c r="DD9" s="531"/>
      <c r="DE9" s="532"/>
      <c r="DF9" s="533">
        <v>692709.32</v>
      </c>
      <c r="DG9" s="534"/>
      <c r="DH9" s="534"/>
      <c r="DI9" s="534"/>
      <c r="DJ9" s="534"/>
      <c r="DK9" s="534"/>
      <c r="DL9" s="534"/>
      <c r="DM9" s="534"/>
      <c r="DN9" s="534"/>
      <c r="DO9" s="534"/>
      <c r="DP9" s="534"/>
      <c r="DQ9" s="534"/>
      <c r="DR9" s="535"/>
      <c r="DS9" s="536"/>
      <c r="DT9" s="537"/>
      <c r="DU9" s="537"/>
      <c r="DV9" s="537"/>
      <c r="DW9" s="537"/>
      <c r="DX9" s="537"/>
      <c r="DY9" s="537"/>
      <c r="DZ9" s="537"/>
      <c r="EA9" s="537"/>
      <c r="EB9" s="537"/>
      <c r="EC9" s="537"/>
      <c r="ED9" s="537"/>
      <c r="EE9" s="538"/>
      <c r="EF9" s="536"/>
      <c r="EG9" s="537"/>
      <c r="EH9" s="537"/>
      <c r="EI9" s="537"/>
      <c r="EJ9" s="537"/>
      <c r="EK9" s="537"/>
      <c r="EL9" s="537"/>
      <c r="EM9" s="537"/>
      <c r="EN9" s="537"/>
      <c r="EO9" s="537"/>
      <c r="EP9" s="537"/>
      <c r="EQ9" s="537"/>
      <c r="ER9" s="538"/>
      <c r="ES9" s="539"/>
      <c r="ET9" s="540"/>
      <c r="EU9" s="540"/>
      <c r="EV9" s="540"/>
      <c r="EW9" s="540"/>
      <c r="EX9" s="540"/>
      <c r="EY9" s="540"/>
      <c r="EZ9" s="540"/>
      <c r="FA9" s="540"/>
      <c r="FB9" s="540"/>
      <c r="FC9" s="540"/>
      <c r="FD9" s="540"/>
      <c r="FE9" s="541"/>
      <c r="FL9" s="122"/>
      <c r="FN9" s="206" t="s">
        <v>397</v>
      </c>
    </row>
    <row r="10" spans="1:170" ht="12.75" customHeight="1" thickBot="1" x14ac:dyDescent="0.25">
      <c r="A10" s="526" t="s">
        <v>116</v>
      </c>
      <c r="B10" s="526"/>
      <c r="C10" s="526"/>
      <c r="D10" s="526"/>
      <c r="E10" s="526"/>
      <c r="F10" s="526"/>
      <c r="G10" s="526"/>
      <c r="H10" s="526"/>
      <c r="I10" s="526"/>
      <c r="J10" s="526"/>
      <c r="K10" s="526"/>
      <c r="L10" s="526"/>
      <c r="M10" s="526"/>
      <c r="N10" s="526"/>
      <c r="O10" s="526"/>
      <c r="P10" s="526"/>
      <c r="Q10" s="526"/>
      <c r="R10" s="526"/>
      <c r="S10" s="526"/>
      <c r="T10" s="526"/>
      <c r="U10" s="526"/>
      <c r="V10" s="526"/>
      <c r="W10" s="526"/>
      <c r="X10" s="526"/>
      <c r="Y10" s="526"/>
      <c r="Z10" s="526"/>
      <c r="AA10" s="526"/>
      <c r="AB10" s="526"/>
      <c r="AC10" s="526"/>
      <c r="AD10" s="526"/>
      <c r="AE10" s="526"/>
      <c r="AF10" s="526"/>
      <c r="AG10" s="526"/>
      <c r="AH10" s="526"/>
      <c r="AI10" s="526"/>
      <c r="AJ10" s="526"/>
      <c r="AK10" s="526"/>
      <c r="AL10" s="526"/>
      <c r="AM10" s="526"/>
      <c r="AN10" s="526"/>
      <c r="AO10" s="526"/>
      <c r="AP10" s="526"/>
      <c r="AQ10" s="526"/>
      <c r="AR10" s="526"/>
      <c r="AS10" s="526"/>
      <c r="AT10" s="526"/>
      <c r="AU10" s="526"/>
      <c r="AV10" s="526"/>
      <c r="AW10" s="526"/>
      <c r="AX10" s="526"/>
      <c r="AY10" s="526"/>
      <c r="AZ10" s="526"/>
      <c r="BA10" s="526"/>
      <c r="BB10" s="526"/>
      <c r="BC10" s="526"/>
      <c r="BD10" s="526"/>
      <c r="BE10" s="526"/>
      <c r="BF10" s="526"/>
      <c r="BG10" s="526"/>
      <c r="BH10" s="526"/>
      <c r="BI10" s="526"/>
      <c r="BJ10" s="526"/>
      <c r="BK10" s="526"/>
      <c r="BL10" s="526"/>
      <c r="BM10" s="526"/>
      <c r="BN10" s="526"/>
      <c r="BO10" s="526"/>
      <c r="BP10" s="526"/>
      <c r="BQ10" s="526"/>
      <c r="BR10" s="526"/>
      <c r="BS10" s="526"/>
      <c r="BT10" s="526"/>
      <c r="BU10" s="526"/>
      <c r="BV10" s="526"/>
      <c r="BW10" s="526"/>
      <c r="BX10" s="542" t="s">
        <v>117</v>
      </c>
      <c r="BY10" s="543"/>
      <c r="BZ10" s="543"/>
      <c r="CA10" s="543"/>
      <c r="CB10" s="543"/>
      <c r="CC10" s="543"/>
      <c r="CD10" s="543"/>
      <c r="CE10" s="544"/>
      <c r="CF10" s="545" t="s">
        <v>115</v>
      </c>
      <c r="CG10" s="545"/>
      <c r="CH10" s="545"/>
      <c r="CI10" s="545"/>
      <c r="CJ10" s="545"/>
      <c r="CK10" s="545"/>
      <c r="CL10" s="545"/>
      <c r="CM10" s="545"/>
      <c r="CN10" s="545"/>
      <c r="CO10" s="545"/>
      <c r="CP10" s="545"/>
      <c r="CQ10" s="545"/>
      <c r="CR10" s="545"/>
      <c r="CS10" s="545" t="s">
        <v>115</v>
      </c>
      <c r="CT10" s="545"/>
      <c r="CU10" s="545"/>
      <c r="CV10" s="545"/>
      <c r="CW10" s="545"/>
      <c r="CX10" s="545"/>
      <c r="CY10" s="545"/>
      <c r="CZ10" s="545"/>
      <c r="DA10" s="545"/>
      <c r="DB10" s="545"/>
      <c r="DC10" s="545"/>
      <c r="DD10" s="545"/>
      <c r="DE10" s="545"/>
      <c r="DF10" s="546">
        <f>DF8+DF11-DF42-DF103</f>
        <v>0</v>
      </c>
      <c r="DG10" s="547"/>
      <c r="DH10" s="547"/>
      <c r="DI10" s="547"/>
      <c r="DJ10" s="547"/>
      <c r="DK10" s="547"/>
      <c r="DL10" s="547"/>
      <c r="DM10" s="547"/>
      <c r="DN10" s="547"/>
      <c r="DO10" s="547"/>
      <c r="DP10" s="547"/>
      <c r="DQ10" s="547"/>
      <c r="DR10" s="547"/>
      <c r="DS10" s="546">
        <f>DS8+DS11-DS42-DS103</f>
        <v>0</v>
      </c>
      <c r="DT10" s="547"/>
      <c r="DU10" s="547"/>
      <c r="DV10" s="547"/>
      <c r="DW10" s="547"/>
      <c r="DX10" s="547"/>
      <c r="DY10" s="547"/>
      <c r="DZ10" s="547"/>
      <c r="EA10" s="547"/>
      <c r="EB10" s="547"/>
      <c r="EC10" s="547"/>
      <c r="ED10" s="547"/>
      <c r="EE10" s="547"/>
      <c r="EF10" s="546">
        <f>EF8+EF11-EF42-EF103</f>
        <v>0</v>
      </c>
      <c r="EG10" s="547"/>
      <c r="EH10" s="547"/>
      <c r="EI10" s="547"/>
      <c r="EJ10" s="547"/>
      <c r="EK10" s="547"/>
      <c r="EL10" s="547"/>
      <c r="EM10" s="547"/>
      <c r="EN10" s="547"/>
      <c r="EO10" s="547"/>
      <c r="EP10" s="547"/>
      <c r="EQ10" s="547"/>
      <c r="ER10" s="547"/>
      <c r="ES10" s="548"/>
      <c r="ET10" s="549"/>
      <c r="EU10" s="549"/>
      <c r="EV10" s="549"/>
      <c r="EW10" s="549"/>
      <c r="EX10" s="549"/>
      <c r="EY10" s="549"/>
      <c r="EZ10" s="549"/>
      <c r="FA10" s="549"/>
      <c r="FB10" s="549"/>
      <c r="FC10" s="549"/>
      <c r="FD10" s="549"/>
      <c r="FE10" s="550"/>
      <c r="FL10" s="122"/>
      <c r="FN10" s="206" t="s">
        <v>400</v>
      </c>
    </row>
    <row r="11" spans="1:170" ht="12" thickBot="1" x14ac:dyDescent="0.25">
      <c r="A11" s="572" t="s">
        <v>118</v>
      </c>
      <c r="B11" s="572"/>
      <c r="C11" s="572"/>
      <c r="D11" s="572"/>
      <c r="E11" s="572"/>
      <c r="F11" s="572"/>
      <c r="G11" s="572"/>
      <c r="H11" s="572"/>
      <c r="I11" s="572"/>
      <c r="J11" s="572"/>
      <c r="K11" s="572"/>
      <c r="L11" s="572"/>
      <c r="M11" s="572"/>
      <c r="N11" s="572"/>
      <c r="O11" s="572"/>
      <c r="P11" s="572"/>
      <c r="Q11" s="572"/>
      <c r="R11" s="572"/>
      <c r="S11" s="572"/>
      <c r="T11" s="572"/>
      <c r="U11" s="572"/>
      <c r="V11" s="572"/>
      <c r="W11" s="572"/>
      <c r="X11" s="572"/>
      <c r="Y11" s="572"/>
      <c r="Z11" s="572"/>
      <c r="AA11" s="572"/>
      <c r="AB11" s="572"/>
      <c r="AC11" s="572"/>
      <c r="AD11" s="572"/>
      <c r="AE11" s="572"/>
      <c r="AF11" s="572"/>
      <c r="AG11" s="572"/>
      <c r="AH11" s="572"/>
      <c r="AI11" s="572"/>
      <c r="AJ11" s="572"/>
      <c r="AK11" s="572"/>
      <c r="AL11" s="572"/>
      <c r="AM11" s="572"/>
      <c r="AN11" s="572"/>
      <c r="AO11" s="572"/>
      <c r="AP11" s="572"/>
      <c r="AQ11" s="572"/>
      <c r="AR11" s="572"/>
      <c r="AS11" s="572"/>
      <c r="AT11" s="572"/>
      <c r="AU11" s="572"/>
      <c r="AV11" s="572"/>
      <c r="AW11" s="572"/>
      <c r="AX11" s="572"/>
      <c r="AY11" s="572"/>
      <c r="AZ11" s="572"/>
      <c r="BA11" s="572"/>
      <c r="BB11" s="572"/>
      <c r="BC11" s="572"/>
      <c r="BD11" s="572"/>
      <c r="BE11" s="572"/>
      <c r="BF11" s="572"/>
      <c r="BG11" s="572"/>
      <c r="BH11" s="572"/>
      <c r="BI11" s="572"/>
      <c r="BJ11" s="572"/>
      <c r="BK11" s="572"/>
      <c r="BL11" s="572"/>
      <c r="BM11" s="572"/>
      <c r="BN11" s="572"/>
      <c r="BO11" s="572"/>
      <c r="BP11" s="572"/>
      <c r="BQ11" s="572"/>
      <c r="BR11" s="572"/>
      <c r="BS11" s="572"/>
      <c r="BT11" s="572"/>
      <c r="BU11" s="572"/>
      <c r="BV11" s="572"/>
      <c r="BW11" s="572"/>
      <c r="BX11" s="573" t="s">
        <v>119</v>
      </c>
      <c r="BY11" s="574"/>
      <c r="BZ11" s="574"/>
      <c r="CA11" s="574"/>
      <c r="CB11" s="574"/>
      <c r="CC11" s="574"/>
      <c r="CD11" s="574"/>
      <c r="CE11" s="575"/>
      <c r="CF11" s="576"/>
      <c r="CG11" s="574"/>
      <c r="CH11" s="574"/>
      <c r="CI11" s="574"/>
      <c r="CJ11" s="574"/>
      <c r="CK11" s="574"/>
      <c r="CL11" s="574"/>
      <c r="CM11" s="574"/>
      <c r="CN11" s="574"/>
      <c r="CO11" s="574"/>
      <c r="CP11" s="574"/>
      <c r="CQ11" s="574"/>
      <c r="CR11" s="575"/>
      <c r="CS11" s="577"/>
      <c r="CT11" s="578"/>
      <c r="CU11" s="578"/>
      <c r="CV11" s="578"/>
      <c r="CW11" s="578"/>
      <c r="CX11" s="578"/>
      <c r="CY11" s="578"/>
      <c r="CZ11" s="578"/>
      <c r="DA11" s="578"/>
      <c r="DB11" s="578"/>
      <c r="DC11" s="578"/>
      <c r="DD11" s="578"/>
      <c r="DE11" s="579"/>
      <c r="DF11" s="551">
        <f>DF15+DF25+DF27+DF31+DF35+DF37</f>
        <v>513160</v>
      </c>
      <c r="DG11" s="552"/>
      <c r="DH11" s="552"/>
      <c r="DI11" s="552"/>
      <c r="DJ11" s="552"/>
      <c r="DK11" s="552"/>
      <c r="DL11" s="552"/>
      <c r="DM11" s="552"/>
      <c r="DN11" s="552"/>
      <c r="DO11" s="552"/>
      <c r="DP11" s="552"/>
      <c r="DQ11" s="552"/>
      <c r="DR11" s="553"/>
      <c r="DS11" s="551">
        <f>DS12++DS34+DS15+DS25+DS27+DS31+DS35+DS37</f>
        <v>0</v>
      </c>
      <c r="DT11" s="552"/>
      <c r="DU11" s="552"/>
      <c r="DV11" s="552"/>
      <c r="DW11" s="552"/>
      <c r="DX11" s="552"/>
      <c r="DY11" s="552"/>
      <c r="DZ11" s="552"/>
      <c r="EA11" s="552"/>
      <c r="EB11" s="552"/>
      <c r="EC11" s="552"/>
      <c r="ED11" s="552"/>
      <c r="EE11" s="553"/>
      <c r="EF11" s="551">
        <f>EF12++EF34+EF15+EF25+EF27+EF31+EF35+EF37</f>
        <v>0</v>
      </c>
      <c r="EG11" s="552"/>
      <c r="EH11" s="552"/>
      <c r="EI11" s="552"/>
      <c r="EJ11" s="552"/>
      <c r="EK11" s="552"/>
      <c r="EL11" s="552"/>
      <c r="EM11" s="552"/>
      <c r="EN11" s="552"/>
      <c r="EO11" s="552"/>
      <c r="EP11" s="552"/>
      <c r="EQ11" s="552"/>
      <c r="ER11" s="553"/>
      <c r="ES11" s="554"/>
      <c r="ET11" s="555"/>
      <c r="EU11" s="555"/>
      <c r="EV11" s="555"/>
      <c r="EW11" s="555"/>
      <c r="EX11" s="555"/>
      <c r="EY11" s="555"/>
      <c r="EZ11" s="555"/>
      <c r="FA11" s="555"/>
      <c r="FB11" s="555"/>
      <c r="FC11" s="555"/>
      <c r="FD11" s="555"/>
      <c r="FE11" s="556"/>
    </row>
    <row r="12" spans="1:170" ht="22.5" customHeight="1" x14ac:dyDescent="0.2">
      <c r="A12" s="557" t="s">
        <v>120</v>
      </c>
      <c r="B12" s="558"/>
      <c r="C12" s="558"/>
      <c r="D12" s="558"/>
      <c r="E12" s="558"/>
      <c r="F12" s="558"/>
      <c r="G12" s="558"/>
      <c r="H12" s="558"/>
      <c r="I12" s="558"/>
      <c r="J12" s="558"/>
      <c r="K12" s="558"/>
      <c r="L12" s="558"/>
      <c r="M12" s="558"/>
      <c r="N12" s="558"/>
      <c r="O12" s="558"/>
      <c r="P12" s="558"/>
      <c r="Q12" s="558"/>
      <c r="R12" s="558"/>
      <c r="S12" s="558"/>
      <c r="T12" s="558"/>
      <c r="U12" s="558"/>
      <c r="V12" s="558"/>
      <c r="W12" s="558"/>
      <c r="X12" s="558"/>
      <c r="Y12" s="558"/>
      <c r="Z12" s="558"/>
      <c r="AA12" s="558"/>
      <c r="AB12" s="558"/>
      <c r="AC12" s="558"/>
      <c r="AD12" s="558"/>
      <c r="AE12" s="558"/>
      <c r="AF12" s="558"/>
      <c r="AG12" s="558"/>
      <c r="AH12" s="558"/>
      <c r="AI12" s="558"/>
      <c r="AJ12" s="558"/>
      <c r="AK12" s="558"/>
      <c r="AL12" s="558"/>
      <c r="AM12" s="558"/>
      <c r="AN12" s="558"/>
      <c r="AO12" s="558"/>
      <c r="AP12" s="558"/>
      <c r="AQ12" s="558"/>
      <c r="AR12" s="558"/>
      <c r="AS12" s="558"/>
      <c r="AT12" s="558"/>
      <c r="AU12" s="558"/>
      <c r="AV12" s="558"/>
      <c r="AW12" s="558"/>
      <c r="AX12" s="558"/>
      <c r="AY12" s="558"/>
      <c r="AZ12" s="558"/>
      <c r="BA12" s="558"/>
      <c r="BB12" s="558"/>
      <c r="BC12" s="558"/>
      <c r="BD12" s="558"/>
      <c r="BE12" s="558"/>
      <c r="BF12" s="558"/>
      <c r="BG12" s="558"/>
      <c r="BH12" s="558"/>
      <c r="BI12" s="558"/>
      <c r="BJ12" s="558"/>
      <c r="BK12" s="558"/>
      <c r="BL12" s="558"/>
      <c r="BM12" s="558"/>
      <c r="BN12" s="558"/>
      <c r="BO12" s="558"/>
      <c r="BP12" s="558"/>
      <c r="BQ12" s="558"/>
      <c r="BR12" s="558"/>
      <c r="BS12" s="558"/>
      <c r="BT12" s="558"/>
      <c r="BU12" s="558"/>
      <c r="BV12" s="558"/>
      <c r="BW12" s="558"/>
      <c r="BX12" s="559" t="s">
        <v>121</v>
      </c>
      <c r="BY12" s="560"/>
      <c r="BZ12" s="560"/>
      <c r="CA12" s="560"/>
      <c r="CB12" s="560"/>
      <c r="CC12" s="560"/>
      <c r="CD12" s="560"/>
      <c r="CE12" s="561"/>
      <c r="CF12" s="562" t="s">
        <v>122</v>
      </c>
      <c r="CG12" s="560"/>
      <c r="CH12" s="560"/>
      <c r="CI12" s="560"/>
      <c r="CJ12" s="560"/>
      <c r="CK12" s="560"/>
      <c r="CL12" s="560"/>
      <c r="CM12" s="560"/>
      <c r="CN12" s="560"/>
      <c r="CO12" s="560"/>
      <c r="CP12" s="560"/>
      <c r="CQ12" s="560"/>
      <c r="CR12" s="561"/>
      <c r="CS12" s="563" t="s">
        <v>363</v>
      </c>
      <c r="CT12" s="564"/>
      <c r="CU12" s="564"/>
      <c r="CV12" s="564"/>
      <c r="CW12" s="564"/>
      <c r="CX12" s="564"/>
      <c r="CY12" s="564"/>
      <c r="CZ12" s="564"/>
      <c r="DA12" s="564"/>
      <c r="DB12" s="564"/>
      <c r="DC12" s="564"/>
      <c r="DD12" s="564"/>
      <c r="DE12" s="565"/>
      <c r="DF12" s="566">
        <v>0</v>
      </c>
      <c r="DG12" s="567"/>
      <c r="DH12" s="567"/>
      <c r="DI12" s="567"/>
      <c r="DJ12" s="567"/>
      <c r="DK12" s="567"/>
      <c r="DL12" s="567"/>
      <c r="DM12" s="567"/>
      <c r="DN12" s="567"/>
      <c r="DO12" s="567"/>
      <c r="DP12" s="567"/>
      <c r="DQ12" s="567"/>
      <c r="DR12" s="568"/>
      <c r="DS12" s="566">
        <f t="shared" ref="DS12" si="2">DS13</f>
        <v>0</v>
      </c>
      <c r="DT12" s="567"/>
      <c r="DU12" s="567"/>
      <c r="DV12" s="567"/>
      <c r="DW12" s="567"/>
      <c r="DX12" s="567"/>
      <c r="DY12" s="567"/>
      <c r="DZ12" s="567"/>
      <c r="EA12" s="567"/>
      <c r="EB12" s="567"/>
      <c r="EC12" s="567"/>
      <c r="ED12" s="567"/>
      <c r="EE12" s="568"/>
      <c r="EF12" s="566">
        <f t="shared" ref="EF12" si="3">EF13</f>
        <v>0</v>
      </c>
      <c r="EG12" s="567"/>
      <c r="EH12" s="567"/>
      <c r="EI12" s="567"/>
      <c r="EJ12" s="567"/>
      <c r="EK12" s="567"/>
      <c r="EL12" s="567"/>
      <c r="EM12" s="567"/>
      <c r="EN12" s="567"/>
      <c r="EO12" s="567"/>
      <c r="EP12" s="567"/>
      <c r="EQ12" s="567"/>
      <c r="ER12" s="568"/>
      <c r="ES12" s="569"/>
      <c r="ET12" s="570"/>
      <c r="EU12" s="570"/>
      <c r="EV12" s="570"/>
      <c r="EW12" s="570"/>
      <c r="EX12" s="570"/>
      <c r="EY12" s="570"/>
      <c r="EZ12" s="570"/>
      <c r="FA12" s="570"/>
      <c r="FB12" s="570"/>
      <c r="FC12" s="570"/>
      <c r="FD12" s="570"/>
      <c r="FE12" s="571"/>
      <c r="FI12" s="122"/>
    </row>
    <row r="13" spans="1:170" ht="12" customHeight="1" x14ac:dyDescent="0.2">
      <c r="A13" s="601" t="s">
        <v>6</v>
      </c>
      <c r="B13" s="601"/>
      <c r="C13" s="601"/>
      <c r="D13" s="601"/>
      <c r="E13" s="601"/>
      <c r="F13" s="601"/>
      <c r="G13" s="601"/>
      <c r="H13" s="601"/>
      <c r="I13" s="601"/>
      <c r="J13" s="601"/>
      <c r="K13" s="601"/>
      <c r="L13" s="601"/>
      <c r="M13" s="601"/>
      <c r="N13" s="601"/>
      <c r="O13" s="601"/>
      <c r="P13" s="601"/>
      <c r="Q13" s="601"/>
      <c r="R13" s="601"/>
      <c r="S13" s="601"/>
      <c r="T13" s="601"/>
      <c r="U13" s="601"/>
      <c r="V13" s="601"/>
      <c r="W13" s="601"/>
      <c r="X13" s="601"/>
      <c r="Y13" s="601"/>
      <c r="Z13" s="601"/>
      <c r="AA13" s="601"/>
      <c r="AB13" s="601"/>
      <c r="AC13" s="601"/>
      <c r="AD13" s="601"/>
      <c r="AE13" s="601"/>
      <c r="AF13" s="601"/>
      <c r="AG13" s="601"/>
      <c r="AH13" s="601"/>
      <c r="AI13" s="601"/>
      <c r="AJ13" s="601"/>
      <c r="AK13" s="601"/>
      <c r="AL13" s="601"/>
      <c r="AM13" s="601"/>
      <c r="AN13" s="601"/>
      <c r="AO13" s="601"/>
      <c r="AP13" s="601"/>
      <c r="AQ13" s="601"/>
      <c r="AR13" s="601"/>
      <c r="AS13" s="601"/>
      <c r="AT13" s="601"/>
      <c r="AU13" s="601"/>
      <c r="AV13" s="601"/>
      <c r="AW13" s="601"/>
      <c r="AX13" s="601"/>
      <c r="AY13" s="601"/>
      <c r="AZ13" s="601"/>
      <c r="BA13" s="601"/>
      <c r="BB13" s="601"/>
      <c r="BC13" s="601"/>
      <c r="BD13" s="601"/>
      <c r="BE13" s="601"/>
      <c r="BF13" s="601"/>
      <c r="BG13" s="601"/>
      <c r="BH13" s="601"/>
      <c r="BI13" s="601"/>
      <c r="BJ13" s="601"/>
      <c r="BK13" s="601"/>
      <c r="BL13" s="601"/>
      <c r="BM13" s="601"/>
      <c r="BN13" s="601"/>
      <c r="BO13" s="601"/>
      <c r="BP13" s="601"/>
      <c r="BQ13" s="601"/>
      <c r="BR13" s="601"/>
      <c r="BS13" s="601"/>
      <c r="BT13" s="601"/>
      <c r="BU13" s="601"/>
      <c r="BV13" s="601"/>
      <c r="BW13" s="601"/>
      <c r="BX13" s="542" t="s">
        <v>123</v>
      </c>
      <c r="BY13" s="543"/>
      <c r="BZ13" s="543"/>
      <c r="CA13" s="543"/>
      <c r="CB13" s="543"/>
      <c r="CC13" s="543"/>
      <c r="CD13" s="543"/>
      <c r="CE13" s="544"/>
      <c r="CF13" s="605"/>
      <c r="CG13" s="543"/>
      <c r="CH13" s="543"/>
      <c r="CI13" s="543"/>
      <c r="CJ13" s="543"/>
      <c r="CK13" s="543"/>
      <c r="CL13" s="543"/>
      <c r="CM13" s="543"/>
      <c r="CN13" s="543"/>
      <c r="CO13" s="543"/>
      <c r="CP13" s="543"/>
      <c r="CQ13" s="543"/>
      <c r="CR13" s="544"/>
      <c r="CS13" s="607" t="s">
        <v>363</v>
      </c>
      <c r="CT13" s="608"/>
      <c r="CU13" s="608"/>
      <c r="CV13" s="608"/>
      <c r="CW13" s="608"/>
      <c r="CX13" s="608"/>
      <c r="CY13" s="608"/>
      <c r="CZ13" s="608"/>
      <c r="DA13" s="608"/>
      <c r="DB13" s="608"/>
      <c r="DC13" s="608"/>
      <c r="DD13" s="608"/>
      <c r="DE13" s="609"/>
      <c r="DF13" s="580">
        <v>0</v>
      </c>
      <c r="DG13" s="581"/>
      <c r="DH13" s="581"/>
      <c r="DI13" s="581"/>
      <c r="DJ13" s="581"/>
      <c r="DK13" s="581"/>
      <c r="DL13" s="581"/>
      <c r="DM13" s="581"/>
      <c r="DN13" s="581"/>
      <c r="DO13" s="581"/>
      <c r="DP13" s="581"/>
      <c r="DQ13" s="581"/>
      <c r="DR13" s="582"/>
      <c r="DS13" s="580">
        <v>0</v>
      </c>
      <c r="DT13" s="581"/>
      <c r="DU13" s="581"/>
      <c r="DV13" s="581"/>
      <c r="DW13" s="581"/>
      <c r="DX13" s="581"/>
      <c r="DY13" s="581"/>
      <c r="DZ13" s="581"/>
      <c r="EA13" s="581"/>
      <c r="EB13" s="581"/>
      <c r="EC13" s="581"/>
      <c r="ED13" s="581"/>
      <c r="EE13" s="582"/>
      <c r="EF13" s="580">
        <v>0</v>
      </c>
      <c r="EG13" s="581"/>
      <c r="EH13" s="581"/>
      <c r="EI13" s="581"/>
      <c r="EJ13" s="581"/>
      <c r="EK13" s="581"/>
      <c r="EL13" s="581"/>
      <c r="EM13" s="581"/>
      <c r="EN13" s="581"/>
      <c r="EO13" s="581"/>
      <c r="EP13" s="581"/>
      <c r="EQ13" s="581"/>
      <c r="ER13" s="582"/>
      <c r="ES13" s="548"/>
      <c r="ET13" s="549"/>
      <c r="EU13" s="549"/>
      <c r="EV13" s="549"/>
      <c r="EW13" s="549"/>
      <c r="EX13" s="549"/>
      <c r="EY13" s="549"/>
      <c r="EZ13" s="549"/>
      <c r="FA13" s="549"/>
      <c r="FB13" s="549"/>
      <c r="FC13" s="549"/>
      <c r="FD13" s="549"/>
      <c r="FE13" s="550"/>
      <c r="FI13" s="106"/>
    </row>
    <row r="14" spans="1:170" ht="9" customHeight="1" thickBot="1" x14ac:dyDescent="0.25">
      <c r="A14" s="589"/>
      <c r="B14" s="589"/>
      <c r="C14" s="589"/>
      <c r="D14" s="589"/>
      <c r="E14" s="589"/>
      <c r="F14" s="589"/>
      <c r="G14" s="589"/>
      <c r="H14" s="589"/>
      <c r="I14" s="589"/>
      <c r="J14" s="589"/>
      <c r="K14" s="589"/>
      <c r="L14" s="589"/>
      <c r="M14" s="589"/>
      <c r="N14" s="589"/>
      <c r="O14" s="589"/>
      <c r="P14" s="589"/>
      <c r="Q14" s="589"/>
      <c r="R14" s="589"/>
      <c r="S14" s="589"/>
      <c r="T14" s="589"/>
      <c r="U14" s="589"/>
      <c r="V14" s="589"/>
      <c r="W14" s="589"/>
      <c r="X14" s="589"/>
      <c r="Y14" s="589"/>
      <c r="Z14" s="589"/>
      <c r="AA14" s="589"/>
      <c r="AB14" s="589"/>
      <c r="AC14" s="589"/>
      <c r="AD14" s="589"/>
      <c r="AE14" s="589"/>
      <c r="AF14" s="589"/>
      <c r="AG14" s="589"/>
      <c r="AH14" s="589"/>
      <c r="AI14" s="589"/>
      <c r="AJ14" s="589"/>
      <c r="AK14" s="589"/>
      <c r="AL14" s="589"/>
      <c r="AM14" s="589"/>
      <c r="AN14" s="589"/>
      <c r="AO14" s="589"/>
      <c r="AP14" s="589"/>
      <c r="AQ14" s="589"/>
      <c r="AR14" s="589"/>
      <c r="AS14" s="589"/>
      <c r="AT14" s="589"/>
      <c r="AU14" s="589"/>
      <c r="AV14" s="589"/>
      <c r="AW14" s="589"/>
      <c r="AX14" s="589"/>
      <c r="AY14" s="589"/>
      <c r="AZ14" s="589"/>
      <c r="BA14" s="589"/>
      <c r="BB14" s="589"/>
      <c r="BC14" s="589"/>
      <c r="BD14" s="589"/>
      <c r="BE14" s="589"/>
      <c r="BF14" s="589"/>
      <c r="BG14" s="589"/>
      <c r="BH14" s="589"/>
      <c r="BI14" s="589"/>
      <c r="BJ14" s="589"/>
      <c r="BK14" s="589"/>
      <c r="BL14" s="589"/>
      <c r="BM14" s="589"/>
      <c r="BN14" s="589"/>
      <c r="BO14" s="589"/>
      <c r="BP14" s="589"/>
      <c r="BQ14" s="589"/>
      <c r="BR14" s="589"/>
      <c r="BS14" s="589"/>
      <c r="BT14" s="589"/>
      <c r="BU14" s="589"/>
      <c r="BV14" s="589"/>
      <c r="BW14" s="590"/>
      <c r="BX14" s="602"/>
      <c r="BY14" s="603"/>
      <c r="BZ14" s="603"/>
      <c r="CA14" s="603"/>
      <c r="CB14" s="603"/>
      <c r="CC14" s="603"/>
      <c r="CD14" s="603"/>
      <c r="CE14" s="604"/>
      <c r="CF14" s="606"/>
      <c r="CG14" s="603"/>
      <c r="CH14" s="603"/>
      <c r="CI14" s="603"/>
      <c r="CJ14" s="603"/>
      <c r="CK14" s="603"/>
      <c r="CL14" s="603"/>
      <c r="CM14" s="603"/>
      <c r="CN14" s="603"/>
      <c r="CO14" s="603"/>
      <c r="CP14" s="603"/>
      <c r="CQ14" s="603"/>
      <c r="CR14" s="604"/>
      <c r="CS14" s="610"/>
      <c r="CT14" s="611"/>
      <c r="CU14" s="611"/>
      <c r="CV14" s="611"/>
      <c r="CW14" s="611"/>
      <c r="CX14" s="611"/>
      <c r="CY14" s="611"/>
      <c r="CZ14" s="611"/>
      <c r="DA14" s="611"/>
      <c r="DB14" s="611"/>
      <c r="DC14" s="611"/>
      <c r="DD14" s="611"/>
      <c r="DE14" s="612"/>
      <c r="DF14" s="583"/>
      <c r="DG14" s="584"/>
      <c r="DH14" s="584"/>
      <c r="DI14" s="584"/>
      <c r="DJ14" s="584"/>
      <c r="DK14" s="584"/>
      <c r="DL14" s="584"/>
      <c r="DM14" s="584"/>
      <c r="DN14" s="584"/>
      <c r="DO14" s="584"/>
      <c r="DP14" s="584"/>
      <c r="DQ14" s="584"/>
      <c r="DR14" s="585"/>
      <c r="DS14" s="583"/>
      <c r="DT14" s="584"/>
      <c r="DU14" s="584"/>
      <c r="DV14" s="584"/>
      <c r="DW14" s="584"/>
      <c r="DX14" s="584"/>
      <c r="DY14" s="584"/>
      <c r="DZ14" s="584"/>
      <c r="EA14" s="584"/>
      <c r="EB14" s="584"/>
      <c r="EC14" s="584"/>
      <c r="ED14" s="584"/>
      <c r="EE14" s="585"/>
      <c r="EF14" s="583"/>
      <c r="EG14" s="584"/>
      <c r="EH14" s="584"/>
      <c r="EI14" s="584"/>
      <c r="EJ14" s="584"/>
      <c r="EK14" s="584"/>
      <c r="EL14" s="584"/>
      <c r="EM14" s="584"/>
      <c r="EN14" s="584"/>
      <c r="EO14" s="584"/>
      <c r="EP14" s="584"/>
      <c r="EQ14" s="584"/>
      <c r="ER14" s="585"/>
      <c r="ES14" s="586"/>
      <c r="ET14" s="587"/>
      <c r="EU14" s="587"/>
      <c r="EV14" s="587"/>
      <c r="EW14" s="587"/>
      <c r="EX14" s="587"/>
      <c r="EY14" s="587"/>
      <c r="EZ14" s="587"/>
      <c r="FA14" s="587"/>
      <c r="FB14" s="587"/>
      <c r="FC14" s="587"/>
      <c r="FD14" s="587"/>
      <c r="FE14" s="588"/>
    </row>
    <row r="15" spans="1:170" ht="11.1" customHeight="1" x14ac:dyDescent="0.2">
      <c r="A15" s="591" t="s">
        <v>124</v>
      </c>
      <c r="B15" s="592"/>
      <c r="C15" s="592"/>
      <c r="D15" s="592"/>
      <c r="E15" s="592"/>
      <c r="F15" s="592"/>
      <c r="G15" s="592"/>
      <c r="H15" s="592"/>
      <c r="I15" s="592"/>
      <c r="J15" s="592"/>
      <c r="K15" s="592"/>
      <c r="L15" s="592"/>
      <c r="M15" s="592"/>
      <c r="N15" s="592"/>
      <c r="O15" s="592"/>
      <c r="P15" s="592"/>
      <c r="Q15" s="592"/>
      <c r="R15" s="592"/>
      <c r="S15" s="592"/>
      <c r="T15" s="592"/>
      <c r="U15" s="592"/>
      <c r="V15" s="592"/>
      <c r="W15" s="592"/>
      <c r="X15" s="592"/>
      <c r="Y15" s="592"/>
      <c r="Z15" s="592"/>
      <c r="AA15" s="592"/>
      <c r="AB15" s="592"/>
      <c r="AC15" s="592"/>
      <c r="AD15" s="592"/>
      <c r="AE15" s="592"/>
      <c r="AF15" s="592"/>
      <c r="AG15" s="592"/>
      <c r="AH15" s="592"/>
      <c r="AI15" s="592"/>
      <c r="AJ15" s="592"/>
      <c r="AK15" s="592"/>
      <c r="AL15" s="592"/>
      <c r="AM15" s="592"/>
      <c r="AN15" s="592"/>
      <c r="AO15" s="592"/>
      <c r="AP15" s="592"/>
      <c r="AQ15" s="592"/>
      <c r="AR15" s="592"/>
      <c r="AS15" s="592"/>
      <c r="AT15" s="592"/>
      <c r="AU15" s="592"/>
      <c r="AV15" s="592"/>
      <c r="AW15" s="592"/>
      <c r="AX15" s="592"/>
      <c r="AY15" s="592"/>
      <c r="AZ15" s="592"/>
      <c r="BA15" s="592"/>
      <c r="BB15" s="592"/>
      <c r="BC15" s="592"/>
      <c r="BD15" s="592"/>
      <c r="BE15" s="592"/>
      <c r="BF15" s="592"/>
      <c r="BG15" s="592"/>
      <c r="BH15" s="592"/>
      <c r="BI15" s="592"/>
      <c r="BJ15" s="592"/>
      <c r="BK15" s="592"/>
      <c r="BL15" s="592"/>
      <c r="BM15" s="592"/>
      <c r="BN15" s="592"/>
      <c r="BO15" s="592"/>
      <c r="BP15" s="592"/>
      <c r="BQ15" s="592"/>
      <c r="BR15" s="592"/>
      <c r="BS15" s="592"/>
      <c r="BT15" s="592"/>
      <c r="BU15" s="592"/>
      <c r="BV15" s="592"/>
      <c r="BW15" s="593"/>
      <c r="BX15" s="527" t="s">
        <v>125</v>
      </c>
      <c r="BY15" s="528"/>
      <c r="BZ15" s="528"/>
      <c r="CA15" s="528"/>
      <c r="CB15" s="528"/>
      <c r="CC15" s="528"/>
      <c r="CD15" s="528"/>
      <c r="CE15" s="529"/>
      <c r="CF15" s="594" t="s">
        <v>126</v>
      </c>
      <c r="CG15" s="528"/>
      <c r="CH15" s="528"/>
      <c r="CI15" s="528"/>
      <c r="CJ15" s="528"/>
      <c r="CK15" s="528"/>
      <c r="CL15" s="528"/>
      <c r="CM15" s="528"/>
      <c r="CN15" s="528"/>
      <c r="CO15" s="528"/>
      <c r="CP15" s="528"/>
      <c r="CQ15" s="528"/>
      <c r="CR15" s="529"/>
      <c r="CS15" s="595"/>
      <c r="CT15" s="596"/>
      <c r="CU15" s="596"/>
      <c r="CV15" s="596"/>
      <c r="CW15" s="596"/>
      <c r="CX15" s="596"/>
      <c r="CY15" s="596"/>
      <c r="CZ15" s="596"/>
      <c r="DA15" s="596"/>
      <c r="DB15" s="596"/>
      <c r="DC15" s="596"/>
      <c r="DD15" s="596"/>
      <c r="DE15" s="597"/>
      <c r="DF15" s="598">
        <f>DF16+DF22</f>
        <v>0</v>
      </c>
      <c r="DG15" s="599"/>
      <c r="DH15" s="599"/>
      <c r="DI15" s="599"/>
      <c r="DJ15" s="599"/>
      <c r="DK15" s="599"/>
      <c r="DL15" s="599"/>
      <c r="DM15" s="599"/>
      <c r="DN15" s="599"/>
      <c r="DO15" s="599"/>
      <c r="DP15" s="599"/>
      <c r="DQ15" s="599"/>
      <c r="DR15" s="600"/>
      <c r="DS15" s="598">
        <f>DS16+DS22</f>
        <v>0</v>
      </c>
      <c r="DT15" s="599"/>
      <c r="DU15" s="599"/>
      <c r="DV15" s="599"/>
      <c r="DW15" s="599"/>
      <c r="DX15" s="599"/>
      <c r="DY15" s="599"/>
      <c r="DZ15" s="599"/>
      <c r="EA15" s="599"/>
      <c r="EB15" s="599"/>
      <c r="EC15" s="599"/>
      <c r="ED15" s="599"/>
      <c r="EE15" s="600"/>
      <c r="EF15" s="598">
        <f>EF16+EF22</f>
        <v>0</v>
      </c>
      <c r="EG15" s="599"/>
      <c r="EH15" s="599"/>
      <c r="EI15" s="599"/>
      <c r="EJ15" s="599"/>
      <c r="EK15" s="599"/>
      <c r="EL15" s="599"/>
      <c r="EM15" s="599"/>
      <c r="EN15" s="599"/>
      <c r="EO15" s="599"/>
      <c r="EP15" s="599"/>
      <c r="EQ15" s="599"/>
      <c r="ER15" s="600"/>
      <c r="ES15" s="539"/>
      <c r="ET15" s="540"/>
      <c r="EU15" s="540"/>
      <c r="EV15" s="540"/>
      <c r="EW15" s="540"/>
      <c r="EX15" s="540"/>
      <c r="EY15" s="540"/>
      <c r="EZ15" s="540"/>
      <c r="FA15" s="540"/>
      <c r="FB15" s="540"/>
      <c r="FC15" s="540"/>
      <c r="FD15" s="540"/>
      <c r="FE15" s="541"/>
    </row>
    <row r="16" spans="1:170" ht="33.75" customHeight="1" x14ac:dyDescent="0.2">
      <c r="A16" s="613" t="s">
        <v>127</v>
      </c>
      <c r="B16" s="614"/>
      <c r="C16" s="614"/>
      <c r="D16" s="614"/>
      <c r="E16" s="614"/>
      <c r="F16" s="614"/>
      <c r="G16" s="614"/>
      <c r="H16" s="614"/>
      <c r="I16" s="614"/>
      <c r="J16" s="614"/>
      <c r="K16" s="614"/>
      <c r="L16" s="614"/>
      <c r="M16" s="614"/>
      <c r="N16" s="614"/>
      <c r="O16" s="614"/>
      <c r="P16" s="614"/>
      <c r="Q16" s="614"/>
      <c r="R16" s="614"/>
      <c r="S16" s="614"/>
      <c r="T16" s="614"/>
      <c r="U16" s="614"/>
      <c r="V16" s="614"/>
      <c r="W16" s="614"/>
      <c r="X16" s="614"/>
      <c r="Y16" s="614"/>
      <c r="Z16" s="614"/>
      <c r="AA16" s="614"/>
      <c r="AB16" s="614"/>
      <c r="AC16" s="614"/>
      <c r="AD16" s="614"/>
      <c r="AE16" s="614"/>
      <c r="AF16" s="614"/>
      <c r="AG16" s="614"/>
      <c r="AH16" s="614"/>
      <c r="AI16" s="614"/>
      <c r="AJ16" s="614"/>
      <c r="AK16" s="614"/>
      <c r="AL16" s="614"/>
      <c r="AM16" s="614"/>
      <c r="AN16" s="614"/>
      <c r="AO16" s="614"/>
      <c r="AP16" s="614"/>
      <c r="AQ16" s="614"/>
      <c r="AR16" s="614"/>
      <c r="AS16" s="614"/>
      <c r="AT16" s="614"/>
      <c r="AU16" s="614"/>
      <c r="AV16" s="614"/>
      <c r="AW16" s="614"/>
      <c r="AX16" s="614"/>
      <c r="AY16" s="614"/>
      <c r="AZ16" s="614"/>
      <c r="BA16" s="614"/>
      <c r="BB16" s="614"/>
      <c r="BC16" s="614"/>
      <c r="BD16" s="614"/>
      <c r="BE16" s="614"/>
      <c r="BF16" s="614"/>
      <c r="BG16" s="614"/>
      <c r="BH16" s="614"/>
      <c r="BI16" s="614"/>
      <c r="BJ16" s="614"/>
      <c r="BK16" s="614"/>
      <c r="BL16" s="614"/>
      <c r="BM16" s="614"/>
      <c r="BN16" s="614"/>
      <c r="BO16" s="614"/>
      <c r="BP16" s="614"/>
      <c r="BQ16" s="614"/>
      <c r="BR16" s="614"/>
      <c r="BS16" s="614"/>
      <c r="BT16" s="614"/>
      <c r="BU16" s="614"/>
      <c r="BV16" s="614"/>
      <c r="BW16" s="614"/>
      <c r="BX16" s="615" t="s">
        <v>128</v>
      </c>
      <c r="BY16" s="616"/>
      <c r="BZ16" s="616"/>
      <c r="CA16" s="616"/>
      <c r="CB16" s="616"/>
      <c r="CC16" s="616"/>
      <c r="CD16" s="616"/>
      <c r="CE16" s="617"/>
      <c r="CF16" s="618" t="s">
        <v>126</v>
      </c>
      <c r="CG16" s="616"/>
      <c r="CH16" s="616"/>
      <c r="CI16" s="616"/>
      <c r="CJ16" s="616"/>
      <c r="CK16" s="616"/>
      <c r="CL16" s="616"/>
      <c r="CM16" s="616"/>
      <c r="CN16" s="616"/>
      <c r="CO16" s="616"/>
      <c r="CP16" s="616"/>
      <c r="CQ16" s="616"/>
      <c r="CR16" s="617"/>
      <c r="CS16" s="619" t="s">
        <v>364</v>
      </c>
      <c r="CT16" s="619"/>
      <c r="CU16" s="619"/>
      <c r="CV16" s="619"/>
      <c r="CW16" s="619"/>
      <c r="CX16" s="619"/>
      <c r="CY16" s="619"/>
      <c r="CZ16" s="619"/>
      <c r="DA16" s="619"/>
      <c r="DB16" s="619"/>
      <c r="DC16" s="619"/>
      <c r="DD16" s="619"/>
      <c r="DE16" s="619"/>
      <c r="DF16" s="620">
        <f>DF17+DF18+DF19+DF20</f>
        <v>0</v>
      </c>
      <c r="DG16" s="621"/>
      <c r="DH16" s="621"/>
      <c r="DI16" s="621"/>
      <c r="DJ16" s="621"/>
      <c r="DK16" s="621"/>
      <c r="DL16" s="621"/>
      <c r="DM16" s="621"/>
      <c r="DN16" s="621"/>
      <c r="DO16" s="621"/>
      <c r="DP16" s="621"/>
      <c r="DQ16" s="621"/>
      <c r="DR16" s="622"/>
      <c r="DS16" s="623">
        <f>DS17+DS18+DS19+DS20</f>
        <v>0</v>
      </c>
      <c r="DT16" s="624"/>
      <c r="DU16" s="624"/>
      <c r="DV16" s="624"/>
      <c r="DW16" s="624"/>
      <c r="DX16" s="624"/>
      <c r="DY16" s="624"/>
      <c r="DZ16" s="624"/>
      <c r="EA16" s="624"/>
      <c r="EB16" s="624"/>
      <c r="EC16" s="624"/>
      <c r="ED16" s="624"/>
      <c r="EE16" s="625"/>
      <c r="EF16" s="623">
        <f>EF17+EF18+EF19+EF20</f>
        <v>0</v>
      </c>
      <c r="EG16" s="624"/>
      <c r="EH16" s="624"/>
      <c r="EI16" s="624"/>
      <c r="EJ16" s="624"/>
      <c r="EK16" s="624"/>
      <c r="EL16" s="624"/>
      <c r="EM16" s="624"/>
      <c r="EN16" s="624"/>
      <c r="EO16" s="624"/>
      <c r="EP16" s="624"/>
      <c r="EQ16" s="624"/>
      <c r="ER16" s="625"/>
      <c r="ES16" s="626"/>
      <c r="ET16" s="627"/>
      <c r="EU16" s="627"/>
      <c r="EV16" s="627"/>
      <c r="EW16" s="627"/>
      <c r="EX16" s="627"/>
      <c r="EY16" s="627"/>
      <c r="EZ16" s="627"/>
      <c r="FA16" s="627"/>
      <c r="FB16" s="627"/>
      <c r="FC16" s="627"/>
      <c r="FD16" s="627"/>
      <c r="FE16" s="628"/>
    </row>
    <row r="17" spans="1:161" ht="33.75" customHeight="1" x14ac:dyDescent="0.2">
      <c r="A17" s="613" t="s">
        <v>129</v>
      </c>
      <c r="B17" s="614"/>
      <c r="C17" s="614"/>
      <c r="D17" s="614"/>
      <c r="E17" s="614"/>
      <c r="F17" s="614"/>
      <c r="G17" s="614"/>
      <c r="H17" s="614"/>
      <c r="I17" s="614"/>
      <c r="J17" s="614"/>
      <c r="K17" s="614"/>
      <c r="L17" s="614"/>
      <c r="M17" s="614"/>
      <c r="N17" s="614"/>
      <c r="O17" s="614"/>
      <c r="P17" s="614"/>
      <c r="Q17" s="614"/>
      <c r="R17" s="614"/>
      <c r="S17" s="614"/>
      <c r="T17" s="614"/>
      <c r="U17" s="614"/>
      <c r="V17" s="614"/>
      <c r="W17" s="614"/>
      <c r="X17" s="614"/>
      <c r="Y17" s="614"/>
      <c r="Z17" s="614"/>
      <c r="AA17" s="614"/>
      <c r="AB17" s="614"/>
      <c r="AC17" s="614"/>
      <c r="AD17" s="614"/>
      <c r="AE17" s="614"/>
      <c r="AF17" s="614"/>
      <c r="AG17" s="614"/>
      <c r="AH17" s="614"/>
      <c r="AI17" s="614"/>
      <c r="AJ17" s="614"/>
      <c r="AK17" s="614"/>
      <c r="AL17" s="614"/>
      <c r="AM17" s="614"/>
      <c r="AN17" s="614"/>
      <c r="AO17" s="614"/>
      <c r="AP17" s="614"/>
      <c r="AQ17" s="614"/>
      <c r="AR17" s="614"/>
      <c r="AS17" s="614"/>
      <c r="AT17" s="614"/>
      <c r="AU17" s="614"/>
      <c r="AV17" s="614"/>
      <c r="AW17" s="614"/>
      <c r="AX17" s="614"/>
      <c r="AY17" s="614"/>
      <c r="AZ17" s="614"/>
      <c r="BA17" s="614"/>
      <c r="BB17" s="614"/>
      <c r="BC17" s="614"/>
      <c r="BD17" s="614"/>
      <c r="BE17" s="614"/>
      <c r="BF17" s="614"/>
      <c r="BG17" s="614"/>
      <c r="BH17" s="614"/>
      <c r="BI17" s="614"/>
      <c r="BJ17" s="614"/>
      <c r="BK17" s="614"/>
      <c r="BL17" s="614"/>
      <c r="BM17" s="614"/>
      <c r="BN17" s="614"/>
      <c r="BO17" s="614"/>
      <c r="BP17" s="614"/>
      <c r="BQ17" s="614"/>
      <c r="BR17" s="614"/>
      <c r="BS17" s="614"/>
      <c r="BT17" s="614"/>
      <c r="BU17" s="614"/>
      <c r="BV17" s="614"/>
      <c r="BW17" s="614"/>
      <c r="BX17" s="632" t="s">
        <v>130</v>
      </c>
      <c r="BY17" s="633"/>
      <c r="BZ17" s="633"/>
      <c r="CA17" s="633"/>
      <c r="CB17" s="633"/>
      <c r="CC17" s="633"/>
      <c r="CD17" s="633"/>
      <c r="CE17" s="634"/>
      <c r="CF17" s="635" t="s">
        <v>126</v>
      </c>
      <c r="CG17" s="633"/>
      <c r="CH17" s="633"/>
      <c r="CI17" s="633"/>
      <c r="CJ17" s="633"/>
      <c r="CK17" s="633"/>
      <c r="CL17" s="633"/>
      <c r="CM17" s="633"/>
      <c r="CN17" s="633"/>
      <c r="CO17" s="633"/>
      <c r="CP17" s="633"/>
      <c r="CQ17" s="633"/>
      <c r="CR17" s="634"/>
      <c r="CS17" s="619" t="s">
        <v>364</v>
      </c>
      <c r="CT17" s="619"/>
      <c r="CU17" s="619"/>
      <c r="CV17" s="619"/>
      <c r="CW17" s="619"/>
      <c r="CX17" s="619"/>
      <c r="CY17" s="619"/>
      <c r="CZ17" s="619"/>
      <c r="DA17" s="619"/>
      <c r="DB17" s="619"/>
      <c r="DC17" s="619"/>
      <c r="DD17" s="619"/>
      <c r="DE17" s="619"/>
      <c r="DF17" s="629"/>
      <c r="DG17" s="630"/>
      <c r="DH17" s="630"/>
      <c r="DI17" s="630"/>
      <c r="DJ17" s="630"/>
      <c r="DK17" s="630"/>
      <c r="DL17" s="630"/>
      <c r="DM17" s="630"/>
      <c r="DN17" s="630"/>
      <c r="DO17" s="630"/>
      <c r="DP17" s="630"/>
      <c r="DQ17" s="630"/>
      <c r="DR17" s="631"/>
      <c r="DS17" s="629"/>
      <c r="DT17" s="630"/>
      <c r="DU17" s="630"/>
      <c r="DV17" s="630"/>
      <c r="DW17" s="630"/>
      <c r="DX17" s="630"/>
      <c r="DY17" s="630"/>
      <c r="DZ17" s="630"/>
      <c r="EA17" s="630"/>
      <c r="EB17" s="630"/>
      <c r="EC17" s="630"/>
      <c r="ED17" s="630"/>
      <c r="EE17" s="631"/>
      <c r="EF17" s="629"/>
      <c r="EG17" s="630"/>
      <c r="EH17" s="630"/>
      <c r="EI17" s="630"/>
      <c r="EJ17" s="630"/>
      <c r="EK17" s="630"/>
      <c r="EL17" s="630"/>
      <c r="EM17" s="630"/>
      <c r="EN17" s="630"/>
      <c r="EO17" s="630"/>
      <c r="EP17" s="630"/>
      <c r="EQ17" s="630"/>
      <c r="ER17" s="631"/>
      <c r="ES17" s="626"/>
      <c r="ET17" s="627"/>
      <c r="EU17" s="627"/>
      <c r="EV17" s="627"/>
      <c r="EW17" s="627"/>
      <c r="EX17" s="627"/>
      <c r="EY17" s="627"/>
      <c r="EZ17" s="627"/>
      <c r="FA17" s="627"/>
      <c r="FB17" s="627"/>
      <c r="FC17" s="627"/>
      <c r="FD17" s="627"/>
      <c r="FE17" s="628"/>
    </row>
    <row r="18" spans="1:161" ht="24.75" customHeight="1" x14ac:dyDescent="0.2">
      <c r="A18" s="613" t="s">
        <v>131</v>
      </c>
      <c r="B18" s="614"/>
      <c r="C18" s="614"/>
      <c r="D18" s="614"/>
      <c r="E18" s="614"/>
      <c r="F18" s="614"/>
      <c r="G18" s="614"/>
      <c r="H18" s="614"/>
      <c r="I18" s="614"/>
      <c r="J18" s="614"/>
      <c r="K18" s="614"/>
      <c r="L18" s="614"/>
      <c r="M18" s="614"/>
      <c r="N18" s="614"/>
      <c r="O18" s="614"/>
      <c r="P18" s="614"/>
      <c r="Q18" s="614"/>
      <c r="R18" s="614"/>
      <c r="S18" s="614"/>
      <c r="T18" s="614"/>
      <c r="U18" s="614"/>
      <c r="V18" s="614"/>
      <c r="W18" s="614"/>
      <c r="X18" s="614"/>
      <c r="Y18" s="614"/>
      <c r="Z18" s="614"/>
      <c r="AA18" s="614"/>
      <c r="AB18" s="614"/>
      <c r="AC18" s="614"/>
      <c r="AD18" s="614"/>
      <c r="AE18" s="614"/>
      <c r="AF18" s="614"/>
      <c r="AG18" s="614"/>
      <c r="AH18" s="614"/>
      <c r="AI18" s="614"/>
      <c r="AJ18" s="614"/>
      <c r="AK18" s="614"/>
      <c r="AL18" s="614"/>
      <c r="AM18" s="614"/>
      <c r="AN18" s="614"/>
      <c r="AO18" s="614"/>
      <c r="AP18" s="614"/>
      <c r="AQ18" s="614"/>
      <c r="AR18" s="614"/>
      <c r="AS18" s="614"/>
      <c r="AT18" s="614"/>
      <c r="AU18" s="614"/>
      <c r="AV18" s="614"/>
      <c r="AW18" s="614"/>
      <c r="AX18" s="614"/>
      <c r="AY18" s="614"/>
      <c r="AZ18" s="614"/>
      <c r="BA18" s="614"/>
      <c r="BB18" s="614"/>
      <c r="BC18" s="614"/>
      <c r="BD18" s="614"/>
      <c r="BE18" s="614"/>
      <c r="BF18" s="614"/>
      <c r="BG18" s="614"/>
      <c r="BH18" s="614"/>
      <c r="BI18" s="614"/>
      <c r="BJ18" s="614"/>
      <c r="BK18" s="614"/>
      <c r="BL18" s="614"/>
      <c r="BM18" s="614"/>
      <c r="BN18" s="614"/>
      <c r="BO18" s="614"/>
      <c r="BP18" s="614"/>
      <c r="BQ18" s="614"/>
      <c r="BR18" s="614"/>
      <c r="BS18" s="614"/>
      <c r="BT18" s="614"/>
      <c r="BU18" s="614"/>
      <c r="BV18" s="614"/>
      <c r="BW18" s="614"/>
      <c r="BX18" s="632" t="s">
        <v>132</v>
      </c>
      <c r="BY18" s="633"/>
      <c r="BZ18" s="633"/>
      <c r="CA18" s="633"/>
      <c r="CB18" s="633"/>
      <c r="CC18" s="633"/>
      <c r="CD18" s="633"/>
      <c r="CE18" s="634"/>
      <c r="CF18" s="635" t="s">
        <v>126</v>
      </c>
      <c r="CG18" s="633"/>
      <c r="CH18" s="633"/>
      <c r="CI18" s="633"/>
      <c r="CJ18" s="633"/>
      <c r="CK18" s="633"/>
      <c r="CL18" s="633"/>
      <c r="CM18" s="633"/>
      <c r="CN18" s="633"/>
      <c r="CO18" s="633"/>
      <c r="CP18" s="633"/>
      <c r="CQ18" s="633"/>
      <c r="CR18" s="634"/>
      <c r="CS18" s="619" t="s">
        <v>364</v>
      </c>
      <c r="CT18" s="619"/>
      <c r="CU18" s="619"/>
      <c r="CV18" s="619"/>
      <c r="CW18" s="619"/>
      <c r="CX18" s="619"/>
      <c r="CY18" s="619"/>
      <c r="CZ18" s="619"/>
      <c r="DA18" s="619"/>
      <c r="DB18" s="619"/>
      <c r="DC18" s="619"/>
      <c r="DD18" s="619"/>
      <c r="DE18" s="619"/>
      <c r="DF18" s="629"/>
      <c r="DG18" s="630"/>
      <c r="DH18" s="630"/>
      <c r="DI18" s="630"/>
      <c r="DJ18" s="630"/>
      <c r="DK18" s="630"/>
      <c r="DL18" s="630"/>
      <c r="DM18" s="630"/>
      <c r="DN18" s="630"/>
      <c r="DO18" s="630"/>
      <c r="DP18" s="630"/>
      <c r="DQ18" s="630"/>
      <c r="DR18" s="631"/>
      <c r="DS18" s="629"/>
      <c r="DT18" s="630"/>
      <c r="DU18" s="630"/>
      <c r="DV18" s="630"/>
      <c r="DW18" s="630"/>
      <c r="DX18" s="630"/>
      <c r="DY18" s="630"/>
      <c r="DZ18" s="630"/>
      <c r="EA18" s="630"/>
      <c r="EB18" s="630"/>
      <c r="EC18" s="630"/>
      <c r="ED18" s="630"/>
      <c r="EE18" s="631"/>
      <c r="EF18" s="629"/>
      <c r="EG18" s="630"/>
      <c r="EH18" s="630"/>
      <c r="EI18" s="630"/>
      <c r="EJ18" s="630"/>
      <c r="EK18" s="630"/>
      <c r="EL18" s="630"/>
      <c r="EM18" s="630"/>
      <c r="EN18" s="630"/>
      <c r="EO18" s="630"/>
      <c r="EP18" s="630"/>
      <c r="EQ18" s="630"/>
      <c r="ER18" s="631"/>
      <c r="ES18" s="626"/>
      <c r="ET18" s="627"/>
      <c r="EU18" s="627"/>
      <c r="EV18" s="627"/>
      <c r="EW18" s="627"/>
      <c r="EX18" s="627"/>
      <c r="EY18" s="627"/>
      <c r="EZ18" s="627"/>
      <c r="FA18" s="627"/>
      <c r="FB18" s="627"/>
      <c r="FC18" s="627"/>
      <c r="FD18" s="627"/>
      <c r="FE18" s="628"/>
    </row>
    <row r="19" spans="1:161" ht="26.25" customHeight="1" x14ac:dyDescent="0.2">
      <c r="A19" s="613" t="s">
        <v>133</v>
      </c>
      <c r="B19" s="614"/>
      <c r="C19" s="614"/>
      <c r="D19" s="614"/>
      <c r="E19" s="614"/>
      <c r="F19" s="614"/>
      <c r="G19" s="614"/>
      <c r="H19" s="614"/>
      <c r="I19" s="614"/>
      <c r="J19" s="614"/>
      <c r="K19" s="614"/>
      <c r="L19" s="614"/>
      <c r="M19" s="614"/>
      <c r="N19" s="614"/>
      <c r="O19" s="614"/>
      <c r="P19" s="614"/>
      <c r="Q19" s="614"/>
      <c r="R19" s="614"/>
      <c r="S19" s="614"/>
      <c r="T19" s="614"/>
      <c r="U19" s="614"/>
      <c r="V19" s="614"/>
      <c r="W19" s="614"/>
      <c r="X19" s="614"/>
      <c r="Y19" s="614"/>
      <c r="Z19" s="614"/>
      <c r="AA19" s="614"/>
      <c r="AB19" s="614"/>
      <c r="AC19" s="614"/>
      <c r="AD19" s="614"/>
      <c r="AE19" s="614"/>
      <c r="AF19" s="614"/>
      <c r="AG19" s="614"/>
      <c r="AH19" s="614"/>
      <c r="AI19" s="614"/>
      <c r="AJ19" s="614"/>
      <c r="AK19" s="614"/>
      <c r="AL19" s="614"/>
      <c r="AM19" s="614"/>
      <c r="AN19" s="614"/>
      <c r="AO19" s="614"/>
      <c r="AP19" s="614"/>
      <c r="AQ19" s="614"/>
      <c r="AR19" s="614"/>
      <c r="AS19" s="614"/>
      <c r="AT19" s="614"/>
      <c r="AU19" s="614"/>
      <c r="AV19" s="614"/>
      <c r="AW19" s="614"/>
      <c r="AX19" s="614"/>
      <c r="AY19" s="614"/>
      <c r="AZ19" s="614"/>
      <c r="BA19" s="614"/>
      <c r="BB19" s="614"/>
      <c r="BC19" s="614"/>
      <c r="BD19" s="614"/>
      <c r="BE19" s="614"/>
      <c r="BF19" s="614"/>
      <c r="BG19" s="614"/>
      <c r="BH19" s="614"/>
      <c r="BI19" s="614"/>
      <c r="BJ19" s="614"/>
      <c r="BK19" s="614"/>
      <c r="BL19" s="614"/>
      <c r="BM19" s="614"/>
      <c r="BN19" s="614"/>
      <c r="BO19" s="614"/>
      <c r="BP19" s="614"/>
      <c r="BQ19" s="614"/>
      <c r="BR19" s="614"/>
      <c r="BS19" s="614"/>
      <c r="BT19" s="614"/>
      <c r="BU19" s="614"/>
      <c r="BV19" s="614"/>
      <c r="BW19" s="614"/>
      <c r="BX19" s="632" t="s">
        <v>134</v>
      </c>
      <c r="BY19" s="633"/>
      <c r="BZ19" s="633"/>
      <c r="CA19" s="633"/>
      <c r="CB19" s="633"/>
      <c r="CC19" s="633"/>
      <c r="CD19" s="633"/>
      <c r="CE19" s="634"/>
      <c r="CF19" s="635" t="s">
        <v>126</v>
      </c>
      <c r="CG19" s="633"/>
      <c r="CH19" s="633"/>
      <c r="CI19" s="633"/>
      <c r="CJ19" s="633"/>
      <c r="CK19" s="633"/>
      <c r="CL19" s="633"/>
      <c r="CM19" s="633"/>
      <c r="CN19" s="633"/>
      <c r="CO19" s="633"/>
      <c r="CP19" s="633"/>
      <c r="CQ19" s="633"/>
      <c r="CR19" s="634"/>
      <c r="CS19" s="619" t="s">
        <v>364</v>
      </c>
      <c r="CT19" s="619"/>
      <c r="CU19" s="619"/>
      <c r="CV19" s="619"/>
      <c r="CW19" s="619"/>
      <c r="CX19" s="619"/>
      <c r="CY19" s="619"/>
      <c r="CZ19" s="619"/>
      <c r="DA19" s="619"/>
      <c r="DB19" s="619"/>
      <c r="DC19" s="619"/>
      <c r="DD19" s="619"/>
      <c r="DE19" s="619"/>
      <c r="DF19" s="629"/>
      <c r="DG19" s="630"/>
      <c r="DH19" s="630"/>
      <c r="DI19" s="630"/>
      <c r="DJ19" s="630"/>
      <c r="DK19" s="630"/>
      <c r="DL19" s="630"/>
      <c r="DM19" s="630"/>
      <c r="DN19" s="630"/>
      <c r="DO19" s="630"/>
      <c r="DP19" s="630"/>
      <c r="DQ19" s="630"/>
      <c r="DR19" s="631"/>
      <c r="DS19" s="629"/>
      <c r="DT19" s="630"/>
      <c r="DU19" s="630"/>
      <c r="DV19" s="630"/>
      <c r="DW19" s="630"/>
      <c r="DX19" s="630"/>
      <c r="DY19" s="630"/>
      <c r="DZ19" s="630"/>
      <c r="EA19" s="630"/>
      <c r="EB19" s="630"/>
      <c r="EC19" s="630"/>
      <c r="ED19" s="630"/>
      <c r="EE19" s="631"/>
      <c r="EF19" s="629"/>
      <c r="EG19" s="630"/>
      <c r="EH19" s="630"/>
      <c r="EI19" s="630"/>
      <c r="EJ19" s="630"/>
      <c r="EK19" s="630"/>
      <c r="EL19" s="630"/>
      <c r="EM19" s="630"/>
      <c r="EN19" s="630"/>
      <c r="EO19" s="630"/>
      <c r="EP19" s="630"/>
      <c r="EQ19" s="630"/>
      <c r="ER19" s="631"/>
      <c r="ES19" s="199"/>
      <c r="ET19" s="200"/>
      <c r="EU19" s="200"/>
      <c r="EV19" s="200"/>
      <c r="EW19" s="200"/>
      <c r="EX19" s="200"/>
      <c r="EY19" s="200"/>
      <c r="EZ19" s="200"/>
      <c r="FA19" s="200"/>
      <c r="FB19" s="200"/>
      <c r="FC19" s="200"/>
      <c r="FD19" s="200"/>
      <c r="FE19" s="201"/>
    </row>
    <row r="20" spans="1:161" ht="27" customHeight="1" x14ac:dyDescent="0.2">
      <c r="A20" s="613" t="s">
        <v>135</v>
      </c>
      <c r="B20" s="614"/>
      <c r="C20" s="614"/>
      <c r="D20" s="614"/>
      <c r="E20" s="614"/>
      <c r="F20" s="614"/>
      <c r="G20" s="614"/>
      <c r="H20" s="614"/>
      <c r="I20" s="614"/>
      <c r="J20" s="614"/>
      <c r="K20" s="614"/>
      <c r="L20" s="614"/>
      <c r="M20" s="614"/>
      <c r="N20" s="614"/>
      <c r="O20" s="614"/>
      <c r="P20" s="614"/>
      <c r="Q20" s="614"/>
      <c r="R20" s="614"/>
      <c r="S20" s="614"/>
      <c r="T20" s="614"/>
      <c r="U20" s="614"/>
      <c r="V20" s="614"/>
      <c r="W20" s="614"/>
      <c r="X20" s="614"/>
      <c r="Y20" s="614"/>
      <c r="Z20" s="614"/>
      <c r="AA20" s="614"/>
      <c r="AB20" s="614"/>
      <c r="AC20" s="614"/>
      <c r="AD20" s="614"/>
      <c r="AE20" s="614"/>
      <c r="AF20" s="614"/>
      <c r="AG20" s="614"/>
      <c r="AH20" s="614"/>
      <c r="AI20" s="614"/>
      <c r="AJ20" s="614"/>
      <c r="AK20" s="614"/>
      <c r="AL20" s="614"/>
      <c r="AM20" s="614"/>
      <c r="AN20" s="614"/>
      <c r="AO20" s="614"/>
      <c r="AP20" s="614"/>
      <c r="AQ20" s="614"/>
      <c r="AR20" s="614"/>
      <c r="AS20" s="614"/>
      <c r="AT20" s="614"/>
      <c r="AU20" s="614"/>
      <c r="AV20" s="614"/>
      <c r="AW20" s="614"/>
      <c r="AX20" s="614"/>
      <c r="AY20" s="614"/>
      <c r="AZ20" s="614"/>
      <c r="BA20" s="614"/>
      <c r="BB20" s="614"/>
      <c r="BC20" s="614"/>
      <c r="BD20" s="614"/>
      <c r="BE20" s="614"/>
      <c r="BF20" s="614"/>
      <c r="BG20" s="614"/>
      <c r="BH20" s="614"/>
      <c r="BI20" s="614"/>
      <c r="BJ20" s="614"/>
      <c r="BK20" s="614"/>
      <c r="BL20" s="614"/>
      <c r="BM20" s="614"/>
      <c r="BN20" s="614"/>
      <c r="BO20" s="614"/>
      <c r="BP20" s="614"/>
      <c r="BQ20" s="614"/>
      <c r="BR20" s="614"/>
      <c r="BS20" s="614"/>
      <c r="BT20" s="614"/>
      <c r="BU20" s="614"/>
      <c r="BV20" s="614"/>
      <c r="BW20" s="614"/>
      <c r="BX20" s="632" t="s">
        <v>136</v>
      </c>
      <c r="BY20" s="633"/>
      <c r="BZ20" s="633"/>
      <c r="CA20" s="633"/>
      <c r="CB20" s="633"/>
      <c r="CC20" s="633"/>
      <c r="CD20" s="633"/>
      <c r="CE20" s="634"/>
      <c r="CF20" s="635" t="s">
        <v>126</v>
      </c>
      <c r="CG20" s="633"/>
      <c r="CH20" s="633"/>
      <c r="CI20" s="633"/>
      <c r="CJ20" s="633"/>
      <c r="CK20" s="633"/>
      <c r="CL20" s="633"/>
      <c r="CM20" s="633"/>
      <c r="CN20" s="633"/>
      <c r="CO20" s="633"/>
      <c r="CP20" s="633"/>
      <c r="CQ20" s="633"/>
      <c r="CR20" s="634"/>
      <c r="CS20" s="619" t="s">
        <v>364</v>
      </c>
      <c r="CT20" s="619"/>
      <c r="CU20" s="619"/>
      <c r="CV20" s="619"/>
      <c r="CW20" s="619"/>
      <c r="CX20" s="619"/>
      <c r="CY20" s="619"/>
      <c r="CZ20" s="619"/>
      <c r="DA20" s="619"/>
      <c r="DB20" s="619"/>
      <c r="DC20" s="619"/>
      <c r="DD20" s="619"/>
      <c r="DE20" s="619"/>
      <c r="DF20" s="629"/>
      <c r="DG20" s="630"/>
      <c r="DH20" s="630"/>
      <c r="DI20" s="630"/>
      <c r="DJ20" s="630"/>
      <c r="DK20" s="630"/>
      <c r="DL20" s="630"/>
      <c r="DM20" s="630"/>
      <c r="DN20" s="630"/>
      <c r="DO20" s="630"/>
      <c r="DP20" s="630"/>
      <c r="DQ20" s="630"/>
      <c r="DR20" s="631"/>
      <c r="DS20" s="629"/>
      <c r="DT20" s="630"/>
      <c r="DU20" s="630"/>
      <c r="DV20" s="630"/>
      <c r="DW20" s="630"/>
      <c r="DX20" s="630"/>
      <c r="DY20" s="630"/>
      <c r="DZ20" s="630"/>
      <c r="EA20" s="630"/>
      <c r="EB20" s="630"/>
      <c r="EC20" s="630"/>
      <c r="ED20" s="630"/>
      <c r="EE20" s="631"/>
      <c r="EF20" s="629"/>
      <c r="EG20" s="630"/>
      <c r="EH20" s="630"/>
      <c r="EI20" s="630"/>
      <c r="EJ20" s="630"/>
      <c r="EK20" s="630"/>
      <c r="EL20" s="630"/>
      <c r="EM20" s="630"/>
      <c r="EN20" s="630"/>
      <c r="EO20" s="630"/>
      <c r="EP20" s="630"/>
      <c r="EQ20" s="630"/>
      <c r="ER20" s="631"/>
      <c r="ES20" s="199"/>
      <c r="ET20" s="200"/>
      <c r="EU20" s="200"/>
      <c r="EV20" s="200"/>
      <c r="EW20" s="200"/>
      <c r="EX20" s="200"/>
      <c r="EY20" s="200"/>
      <c r="EZ20" s="200"/>
      <c r="FA20" s="200"/>
      <c r="FB20" s="200"/>
      <c r="FC20" s="200"/>
      <c r="FD20" s="200"/>
      <c r="FE20" s="201"/>
    </row>
    <row r="21" spans="1:161" ht="26.25" customHeight="1" x14ac:dyDescent="0.2">
      <c r="A21" s="613" t="s">
        <v>376</v>
      </c>
      <c r="B21" s="613"/>
      <c r="C21" s="613"/>
      <c r="D21" s="613"/>
      <c r="E21" s="613"/>
      <c r="F21" s="613"/>
      <c r="G21" s="613"/>
      <c r="H21" s="613"/>
      <c r="I21" s="613"/>
      <c r="J21" s="613"/>
      <c r="K21" s="613"/>
      <c r="L21" s="613"/>
      <c r="M21" s="613"/>
      <c r="N21" s="613"/>
      <c r="O21" s="613"/>
      <c r="P21" s="613"/>
      <c r="Q21" s="613"/>
      <c r="R21" s="613"/>
      <c r="S21" s="613"/>
      <c r="T21" s="613"/>
      <c r="U21" s="613"/>
      <c r="V21" s="613"/>
      <c r="W21" s="613"/>
      <c r="X21" s="613"/>
      <c r="Y21" s="613"/>
      <c r="Z21" s="613"/>
      <c r="AA21" s="613"/>
      <c r="AB21" s="613"/>
      <c r="AC21" s="613"/>
      <c r="AD21" s="613"/>
      <c r="AE21" s="613"/>
      <c r="AF21" s="613"/>
      <c r="AG21" s="613"/>
      <c r="AH21" s="613"/>
      <c r="AI21" s="613"/>
      <c r="AJ21" s="613"/>
      <c r="AK21" s="613"/>
      <c r="AL21" s="613"/>
      <c r="AM21" s="613"/>
      <c r="AN21" s="613"/>
      <c r="AO21" s="613"/>
      <c r="AP21" s="613"/>
      <c r="AQ21" s="613"/>
      <c r="AR21" s="613"/>
      <c r="AS21" s="613"/>
      <c r="AT21" s="613"/>
      <c r="AU21" s="613"/>
      <c r="AV21" s="613"/>
      <c r="AW21" s="613"/>
      <c r="AX21" s="613"/>
      <c r="AY21" s="613"/>
      <c r="AZ21" s="613"/>
      <c r="BA21" s="613"/>
      <c r="BB21" s="613"/>
      <c r="BC21" s="613"/>
      <c r="BD21" s="613"/>
      <c r="BE21" s="613"/>
      <c r="BF21" s="613"/>
      <c r="BG21" s="613"/>
      <c r="BH21" s="613"/>
      <c r="BI21" s="613"/>
      <c r="BJ21" s="613"/>
      <c r="BK21" s="613"/>
      <c r="BL21" s="613"/>
      <c r="BM21" s="613"/>
      <c r="BN21" s="613"/>
      <c r="BO21" s="613"/>
      <c r="BP21" s="613"/>
      <c r="BQ21" s="613"/>
      <c r="BR21" s="613"/>
      <c r="BS21" s="613"/>
      <c r="BT21" s="613"/>
      <c r="BU21" s="613"/>
      <c r="BV21" s="613"/>
      <c r="BW21" s="642"/>
      <c r="BX21" s="632" t="s">
        <v>377</v>
      </c>
      <c r="BY21" s="633"/>
      <c r="BZ21" s="633"/>
      <c r="CA21" s="633"/>
      <c r="CB21" s="633"/>
      <c r="CC21" s="633"/>
      <c r="CD21" s="633"/>
      <c r="CE21" s="634"/>
      <c r="CF21" s="635" t="s">
        <v>126</v>
      </c>
      <c r="CG21" s="633"/>
      <c r="CH21" s="633"/>
      <c r="CI21" s="633"/>
      <c r="CJ21" s="633"/>
      <c r="CK21" s="633"/>
      <c r="CL21" s="633"/>
      <c r="CM21" s="633"/>
      <c r="CN21" s="633"/>
      <c r="CO21" s="633"/>
      <c r="CP21" s="633"/>
      <c r="CQ21" s="633"/>
      <c r="CR21" s="634"/>
      <c r="CS21" s="643" t="s">
        <v>364</v>
      </c>
      <c r="CT21" s="644"/>
      <c r="CU21" s="644"/>
      <c r="CV21" s="644"/>
      <c r="CW21" s="644"/>
      <c r="CX21" s="644"/>
      <c r="CY21" s="644"/>
      <c r="CZ21" s="644"/>
      <c r="DA21" s="644"/>
      <c r="DB21" s="644"/>
      <c r="DC21" s="644"/>
      <c r="DD21" s="644"/>
      <c r="DE21" s="645"/>
      <c r="DF21" s="629"/>
      <c r="DG21" s="630"/>
      <c r="DH21" s="630"/>
      <c r="DI21" s="630"/>
      <c r="DJ21" s="630"/>
      <c r="DK21" s="630"/>
      <c r="DL21" s="630"/>
      <c r="DM21" s="630"/>
      <c r="DN21" s="630"/>
      <c r="DO21" s="630"/>
      <c r="DP21" s="630"/>
      <c r="DQ21" s="630"/>
      <c r="DR21" s="631"/>
      <c r="DS21" s="629"/>
      <c r="DT21" s="630"/>
      <c r="DU21" s="630"/>
      <c r="DV21" s="630"/>
      <c r="DW21" s="630"/>
      <c r="DX21" s="630"/>
      <c r="DY21" s="630"/>
      <c r="DZ21" s="630"/>
      <c r="EA21" s="630"/>
      <c r="EB21" s="630"/>
      <c r="EC21" s="630"/>
      <c r="ED21" s="630"/>
      <c r="EE21" s="631"/>
      <c r="EF21" s="629"/>
      <c r="EG21" s="630"/>
      <c r="EH21" s="630"/>
      <c r="EI21" s="630"/>
      <c r="EJ21" s="630"/>
      <c r="EK21" s="630"/>
      <c r="EL21" s="630"/>
      <c r="EM21" s="630"/>
      <c r="EN21" s="630"/>
      <c r="EO21" s="630"/>
      <c r="EP21" s="630"/>
      <c r="EQ21" s="630"/>
      <c r="ER21" s="631"/>
      <c r="ES21" s="626"/>
      <c r="ET21" s="627"/>
      <c r="EU21" s="627"/>
      <c r="EV21" s="627"/>
      <c r="EW21" s="627"/>
      <c r="EX21" s="627"/>
      <c r="EY21" s="627"/>
      <c r="EZ21" s="627"/>
      <c r="FA21" s="627"/>
      <c r="FB21" s="627"/>
      <c r="FC21" s="627"/>
      <c r="FD21" s="627"/>
      <c r="FE21" s="628"/>
    </row>
    <row r="22" spans="1:161" ht="25.5" customHeight="1" x14ac:dyDescent="0.2">
      <c r="A22" s="613" t="s">
        <v>8</v>
      </c>
      <c r="B22" s="613"/>
      <c r="C22" s="613"/>
      <c r="D22" s="613"/>
      <c r="E22" s="613"/>
      <c r="F22" s="613"/>
      <c r="G22" s="613"/>
      <c r="H22" s="613"/>
      <c r="I22" s="613"/>
      <c r="J22" s="613"/>
      <c r="K22" s="613"/>
      <c r="L22" s="613"/>
      <c r="M22" s="613"/>
      <c r="N22" s="613"/>
      <c r="O22" s="613"/>
      <c r="P22" s="613"/>
      <c r="Q22" s="613"/>
      <c r="R22" s="613"/>
      <c r="S22" s="613"/>
      <c r="T22" s="613"/>
      <c r="U22" s="613"/>
      <c r="V22" s="613"/>
      <c r="W22" s="613"/>
      <c r="X22" s="613"/>
      <c r="Y22" s="613"/>
      <c r="Z22" s="613"/>
      <c r="AA22" s="613"/>
      <c r="AB22" s="613"/>
      <c r="AC22" s="613"/>
      <c r="AD22" s="613"/>
      <c r="AE22" s="613"/>
      <c r="AF22" s="613"/>
      <c r="AG22" s="613"/>
      <c r="AH22" s="613"/>
      <c r="AI22" s="613"/>
      <c r="AJ22" s="613"/>
      <c r="AK22" s="613"/>
      <c r="AL22" s="613"/>
      <c r="AM22" s="613"/>
      <c r="AN22" s="613"/>
      <c r="AO22" s="613"/>
      <c r="AP22" s="613"/>
      <c r="AQ22" s="613"/>
      <c r="AR22" s="613"/>
      <c r="AS22" s="613"/>
      <c r="AT22" s="613"/>
      <c r="AU22" s="613"/>
      <c r="AV22" s="613"/>
      <c r="AW22" s="613"/>
      <c r="AX22" s="613"/>
      <c r="AY22" s="613"/>
      <c r="AZ22" s="613"/>
      <c r="BA22" s="613"/>
      <c r="BB22" s="613"/>
      <c r="BC22" s="613"/>
      <c r="BD22" s="613"/>
      <c r="BE22" s="613"/>
      <c r="BF22" s="613"/>
      <c r="BG22" s="613"/>
      <c r="BH22" s="613"/>
      <c r="BI22" s="613"/>
      <c r="BJ22" s="613"/>
      <c r="BK22" s="613"/>
      <c r="BL22" s="613"/>
      <c r="BM22" s="613"/>
      <c r="BN22" s="613"/>
      <c r="BO22" s="613"/>
      <c r="BP22" s="613"/>
      <c r="BQ22" s="613"/>
      <c r="BR22" s="613"/>
      <c r="BS22" s="613"/>
      <c r="BT22" s="613"/>
      <c r="BU22" s="613"/>
      <c r="BV22" s="613"/>
      <c r="BW22" s="613"/>
      <c r="BX22" s="632" t="s">
        <v>137</v>
      </c>
      <c r="BY22" s="633"/>
      <c r="BZ22" s="633"/>
      <c r="CA22" s="633"/>
      <c r="CB22" s="633"/>
      <c r="CC22" s="633"/>
      <c r="CD22" s="633"/>
      <c r="CE22" s="634"/>
      <c r="CF22" s="635" t="s">
        <v>126</v>
      </c>
      <c r="CG22" s="633"/>
      <c r="CH22" s="633"/>
      <c r="CI22" s="633"/>
      <c r="CJ22" s="633"/>
      <c r="CK22" s="633"/>
      <c r="CL22" s="633"/>
      <c r="CM22" s="633"/>
      <c r="CN22" s="633"/>
      <c r="CO22" s="633"/>
      <c r="CP22" s="633"/>
      <c r="CQ22" s="633"/>
      <c r="CR22" s="634"/>
      <c r="CS22" s="636"/>
      <c r="CT22" s="637"/>
      <c r="CU22" s="637"/>
      <c r="CV22" s="637"/>
      <c r="CW22" s="637"/>
      <c r="CX22" s="637"/>
      <c r="CY22" s="637"/>
      <c r="CZ22" s="637"/>
      <c r="DA22" s="637"/>
      <c r="DB22" s="637"/>
      <c r="DC22" s="637"/>
      <c r="DD22" s="637"/>
      <c r="DE22" s="638"/>
      <c r="DF22" s="639">
        <f>DF23+DF24</f>
        <v>0</v>
      </c>
      <c r="DG22" s="640"/>
      <c r="DH22" s="640"/>
      <c r="DI22" s="640"/>
      <c r="DJ22" s="640"/>
      <c r="DK22" s="640"/>
      <c r="DL22" s="640"/>
      <c r="DM22" s="640"/>
      <c r="DN22" s="640"/>
      <c r="DO22" s="640"/>
      <c r="DP22" s="640"/>
      <c r="DQ22" s="640"/>
      <c r="DR22" s="641"/>
      <c r="DS22" s="639">
        <f t="shared" ref="DS22" si="4">SUM(DS23:EE24)</f>
        <v>0</v>
      </c>
      <c r="DT22" s="640"/>
      <c r="DU22" s="640"/>
      <c r="DV22" s="640"/>
      <c r="DW22" s="640"/>
      <c r="DX22" s="640"/>
      <c r="DY22" s="640"/>
      <c r="DZ22" s="640"/>
      <c r="EA22" s="640"/>
      <c r="EB22" s="640"/>
      <c r="EC22" s="640"/>
      <c r="ED22" s="640"/>
      <c r="EE22" s="641"/>
      <c r="EF22" s="639">
        <f t="shared" ref="EF22" si="5">SUM(EF23:ER24)</f>
        <v>0</v>
      </c>
      <c r="EG22" s="640"/>
      <c r="EH22" s="640"/>
      <c r="EI22" s="640"/>
      <c r="EJ22" s="640"/>
      <c r="EK22" s="640"/>
      <c r="EL22" s="640"/>
      <c r="EM22" s="640"/>
      <c r="EN22" s="640"/>
      <c r="EO22" s="640"/>
      <c r="EP22" s="640"/>
      <c r="EQ22" s="640"/>
      <c r="ER22" s="641"/>
      <c r="ES22" s="626"/>
      <c r="ET22" s="627"/>
      <c r="EU22" s="627"/>
      <c r="EV22" s="627"/>
      <c r="EW22" s="627"/>
      <c r="EX22" s="627"/>
      <c r="EY22" s="627"/>
      <c r="EZ22" s="627"/>
      <c r="FA22" s="627"/>
      <c r="FB22" s="627"/>
      <c r="FC22" s="627"/>
      <c r="FD22" s="627"/>
      <c r="FE22" s="628"/>
    </row>
    <row r="23" spans="1:161" x14ac:dyDescent="0.2">
      <c r="A23" s="613" t="s">
        <v>138</v>
      </c>
      <c r="B23" s="613"/>
      <c r="C23" s="613"/>
      <c r="D23" s="613"/>
      <c r="E23" s="613"/>
      <c r="F23" s="613"/>
      <c r="G23" s="613"/>
      <c r="H23" s="613"/>
      <c r="I23" s="613"/>
      <c r="J23" s="613"/>
      <c r="K23" s="613"/>
      <c r="L23" s="613"/>
      <c r="M23" s="613"/>
      <c r="N23" s="613"/>
      <c r="O23" s="613"/>
      <c r="P23" s="613"/>
      <c r="Q23" s="613"/>
      <c r="R23" s="613"/>
      <c r="S23" s="613"/>
      <c r="T23" s="613"/>
      <c r="U23" s="613"/>
      <c r="V23" s="613"/>
      <c r="W23" s="613"/>
      <c r="X23" s="613"/>
      <c r="Y23" s="613"/>
      <c r="Z23" s="613"/>
      <c r="AA23" s="613"/>
      <c r="AB23" s="613"/>
      <c r="AC23" s="613"/>
      <c r="AD23" s="613"/>
      <c r="AE23" s="613"/>
      <c r="AF23" s="613"/>
      <c r="AG23" s="613"/>
      <c r="AH23" s="613"/>
      <c r="AI23" s="613"/>
      <c r="AJ23" s="613"/>
      <c r="AK23" s="613"/>
      <c r="AL23" s="613"/>
      <c r="AM23" s="613"/>
      <c r="AN23" s="613"/>
      <c r="AO23" s="613"/>
      <c r="AP23" s="613"/>
      <c r="AQ23" s="613"/>
      <c r="AR23" s="613"/>
      <c r="AS23" s="613"/>
      <c r="AT23" s="613"/>
      <c r="AU23" s="613"/>
      <c r="AV23" s="613"/>
      <c r="AW23" s="613"/>
      <c r="AX23" s="613"/>
      <c r="AY23" s="613"/>
      <c r="AZ23" s="613"/>
      <c r="BA23" s="613"/>
      <c r="BB23" s="613"/>
      <c r="BC23" s="613"/>
      <c r="BD23" s="613"/>
      <c r="BE23" s="613"/>
      <c r="BF23" s="613"/>
      <c r="BG23" s="613"/>
      <c r="BH23" s="613"/>
      <c r="BI23" s="613"/>
      <c r="BJ23" s="613"/>
      <c r="BK23" s="613"/>
      <c r="BL23" s="613"/>
      <c r="BM23" s="613"/>
      <c r="BN23" s="613"/>
      <c r="BO23" s="613"/>
      <c r="BP23" s="613"/>
      <c r="BQ23" s="613"/>
      <c r="BR23" s="613"/>
      <c r="BS23" s="613"/>
      <c r="BT23" s="613"/>
      <c r="BU23" s="613"/>
      <c r="BV23" s="613"/>
      <c r="BW23" s="613"/>
      <c r="BX23" s="632" t="s">
        <v>139</v>
      </c>
      <c r="BY23" s="633"/>
      <c r="BZ23" s="633"/>
      <c r="CA23" s="633"/>
      <c r="CB23" s="633"/>
      <c r="CC23" s="633"/>
      <c r="CD23" s="633"/>
      <c r="CE23" s="634"/>
      <c r="CF23" s="635" t="s">
        <v>126</v>
      </c>
      <c r="CG23" s="633"/>
      <c r="CH23" s="633"/>
      <c r="CI23" s="633"/>
      <c r="CJ23" s="633"/>
      <c r="CK23" s="633"/>
      <c r="CL23" s="633"/>
      <c r="CM23" s="633"/>
      <c r="CN23" s="633"/>
      <c r="CO23" s="633"/>
      <c r="CP23" s="633"/>
      <c r="CQ23" s="633"/>
      <c r="CR23" s="634"/>
      <c r="CS23" s="636"/>
      <c r="CT23" s="637"/>
      <c r="CU23" s="637"/>
      <c r="CV23" s="637"/>
      <c r="CW23" s="637"/>
      <c r="CX23" s="637"/>
      <c r="CY23" s="637"/>
      <c r="CZ23" s="637"/>
      <c r="DA23" s="637"/>
      <c r="DB23" s="637"/>
      <c r="DC23" s="637"/>
      <c r="DD23" s="637"/>
      <c r="DE23" s="638"/>
      <c r="DF23" s="636"/>
      <c r="DG23" s="637"/>
      <c r="DH23" s="637"/>
      <c r="DI23" s="637"/>
      <c r="DJ23" s="637"/>
      <c r="DK23" s="637"/>
      <c r="DL23" s="637"/>
      <c r="DM23" s="637"/>
      <c r="DN23" s="637"/>
      <c r="DO23" s="637"/>
      <c r="DP23" s="637"/>
      <c r="DQ23" s="637"/>
      <c r="DR23" s="638"/>
      <c r="DS23" s="636"/>
      <c r="DT23" s="637"/>
      <c r="DU23" s="637"/>
      <c r="DV23" s="637"/>
      <c r="DW23" s="637"/>
      <c r="DX23" s="637"/>
      <c r="DY23" s="637"/>
      <c r="DZ23" s="637"/>
      <c r="EA23" s="637"/>
      <c r="EB23" s="637"/>
      <c r="EC23" s="637"/>
      <c r="ED23" s="637"/>
      <c r="EE23" s="638"/>
      <c r="EF23" s="636"/>
      <c r="EG23" s="637"/>
      <c r="EH23" s="637"/>
      <c r="EI23" s="637"/>
      <c r="EJ23" s="637"/>
      <c r="EK23" s="637"/>
      <c r="EL23" s="637"/>
      <c r="EM23" s="637"/>
      <c r="EN23" s="637"/>
      <c r="EO23" s="637"/>
      <c r="EP23" s="637"/>
      <c r="EQ23" s="637"/>
      <c r="ER23" s="638"/>
      <c r="ES23" s="199"/>
      <c r="ET23" s="200"/>
      <c r="EU23" s="200"/>
      <c r="EV23" s="200"/>
      <c r="EW23" s="200"/>
      <c r="EX23" s="200"/>
      <c r="EY23" s="200"/>
      <c r="EZ23" s="200"/>
      <c r="FA23" s="200"/>
      <c r="FB23" s="200"/>
      <c r="FC23" s="200"/>
      <c r="FD23" s="200"/>
      <c r="FE23" s="201"/>
    </row>
    <row r="24" spans="1:161" ht="26.25" customHeight="1" x14ac:dyDescent="0.2">
      <c r="A24" s="613" t="s">
        <v>396</v>
      </c>
      <c r="B24" s="613"/>
      <c r="C24" s="613"/>
      <c r="D24" s="613"/>
      <c r="E24" s="613"/>
      <c r="F24" s="613"/>
      <c r="G24" s="613"/>
      <c r="H24" s="613"/>
      <c r="I24" s="613"/>
      <c r="J24" s="613"/>
      <c r="K24" s="613"/>
      <c r="L24" s="613"/>
      <c r="M24" s="613"/>
      <c r="N24" s="613"/>
      <c r="O24" s="613"/>
      <c r="P24" s="613"/>
      <c r="Q24" s="613"/>
      <c r="R24" s="613"/>
      <c r="S24" s="613"/>
      <c r="T24" s="613"/>
      <c r="U24" s="613"/>
      <c r="V24" s="613"/>
      <c r="W24" s="613"/>
      <c r="X24" s="613"/>
      <c r="Y24" s="613"/>
      <c r="Z24" s="613"/>
      <c r="AA24" s="613"/>
      <c r="AB24" s="613"/>
      <c r="AC24" s="613"/>
      <c r="AD24" s="613"/>
      <c r="AE24" s="613"/>
      <c r="AF24" s="613"/>
      <c r="AG24" s="613"/>
      <c r="AH24" s="613"/>
      <c r="AI24" s="613"/>
      <c r="AJ24" s="613"/>
      <c r="AK24" s="613"/>
      <c r="AL24" s="613"/>
      <c r="AM24" s="613"/>
      <c r="AN24" s="613"/>
      <c r="AO24" s="613"/>
      <c r="AP24" s="613"/>
      <c r="AQ24" s="613"/>
      <c r="AR24" s="613"/>
      <c r="AS24" s="613"/>
      <c r="AT24" s="613"/>
      <c r="AU24" s="613"/>
      <c r="AV24" s="613"/>
      <c r="AW24" s="613"/>
      <c r="AX24" s="613"/>
      <c r="AY24" s="613"/>
      <c r="AZ24" s="613"/>
      <c r="BA24" s="613"/>
      <c r="BB24" s="613"/>
      <c r="BC24" s="613"/>
      <c r="BD24" s="613"/>
      <c r="BE24" s="613"/>
      <c r="BF24" s="613"/>
      <c r="BG24" s="613"/>
      <c r="BH24" s="613"/>
      <c r="BI24" s="613"/>
      <c r="BJ24" s="613"/>
      <c r="BK24" s="613"/>
      <c r="BL24" s="613"/>
      <c r="BM24" s="613"/>
      <c r="BN24" s="613"/>
      <c r="BO24" s="613"/>
      <c r="BP24" s="613"/>
      <c r="BQ24" s="613"/>
      <c r="BR24" s="613"/>
      <c r="BS24" s="613"/>
      <c r="BT24" s="613"/>
      <c r="BU24" s="613"/>
      <c r="BV24" s="613"/>
      <c r="BW24" s="613"/>
      <c r="BX24" s="632" t="s">
        <v>140</v>
      </c>
      <c r="BY24" s="633"/>
      <c r="BZ24" s="633"/>
      <c r="CA24" s="633"/>
      <c r="CB24" s="633"/>
      <c r="CC24" s="633"/>
      <c r="CD24" s="633"/>
      <c r="CE24" s="634"/>
      <c r="CF24" s="635" t="s">
        <v>126</v>
      </c>
      <c r="CG24" s="633"/>
      <c r="CH24" s="633"/>
      <c r="CI24" s="633"/>
      <c r="CJ24" s="633"/>
      <c r="CK24" s="633"/>
      <c r="CL24" s="633"/>
      <c r="CM24" s="633"/>
      <c r="CN24" s="633"/>
      <c r="CO24" s="633"/>
      <c r="CP24" s="633"/>
      <c r="CQ24" s="633"/>
      <c r="CR24" s="634"/>
      <c r="CS24" s="196"/>
      <c r="CT24" s="197"/>
      <c r="CU24" s="197"/>
      <c r="CV24" s="197"/>
      <c r="CW24" s="197"/>
      <c r="CX24" s="197"/>
      <c r="CY24" s="197"/>
      <c r="CZ24" s="197"/>
      <c r="DA24" s="197"/>
      <c r="DB24" s="197"/>
      <c r="DC24" s="197"/>
      <c r="DD24" s="197"/>
      <c r="DE24" s="198"/>
      <c r="DF24" s="636"/>
      <c r="DG24" s="637"/>
      <c r="DH24" s="637"/>
      <c r="DI24" s="637"/>
      <c r="DJ24" s="637"/>
      <c r="DK24" s="637"/>
      <c r="DL24" s="637"/>
      <c r="DM24" s="637"/>
      <c r="DN24" s="637"/>
      <c r="DO24" s="637"/>
      <c r="DP24" s="637"/>
      <c r="DQ24" s="637"/>
      <c r="DR24" s="638"/>
      <c r="DS24" s="646">
        <f>DF24</f>
        <v>0</v>
      </c>
      <c r="DT24" s="647"/>
      <c r="DU24" s="647"/>
      <c r="DV24" s="647"/>
      <c r="DW24" s="647"/>
      <c r="DX24" s="647"/>
      <c r="DY24" s="647"/>
      <c r="DZ24" s="647"/>
      <c r="EA24" s="647"/>
      <c r="EB24" s="647"/>
      <c r="EC24" s="647"/>
      <c r="ED24" s="647"/>
      <c r="EE24" s="648"/>
      <c r="EF24" s="646">
        <f>DF24</f>
        <v>0</v>
      </c>
      <c r="EG24" s="647"/>
      <c r="EH24" s="647"/>
      <c r="EI24" s="647"/>
      <c r="EJ24" s="647"/>
      <c r="EK24" s="647"/>
      <c r="EL24" s="647"/>
      <c r="EM24" s="647"/>
      <c r="EN24" s="647"/>
      <c r="EO24" s="647"/>
      <c r="EP24" s="647"/>
      <c r="EQ24" s="647"/>
      <c r="ER24" s="648"/>
      <c r="ES24" s="199"/>
      <c r="ET24" s="200"/>
      <c r="EU24" s="200"/>
      <c r="EV24" s="200"/>
      <c r="EW24" s="200"/>
      <c r="EX24" s="200"/>
      <c r="EY24" s="200"/>
      <c r="EZ24" s="200"/>
      <c r="FA24" s="200"/>
      <c r="FB24" s="200"/>
      <c r="FC24" s="200"/>
      <c r="FD24" s="200"/>
      <c r="FE24" s="201"/>
    </row>
    <row r="25" spans="1:161" x14ac:dyDescent="0.2">
      <c r="A25" s="659" t="s">
        <v>141</v>
      </c>
      <c r="B25" s="660"/>
      <c r="C25" s="660"/>
      <c r="D25" s="660"/>
      <c r="E25" s="660"/>
      <c r="F25" s="660"/>
      <c r="G25" s="660"/>
      <c r="H25" s="660"/>
      <c r="I25" s="660"/>
      <c r="J25" s="660"/>
      <c r="K25" s="660"/>
      <c r="L25" s="660"/>
      <c r="M25" s="660"/>
      <c r="N25" s="660"/>
      <c r="O25" s="660"/>
      <c r="P25" s="660"/>
      <c r="Q25" s="660"/>
      <c r="R25" s="660"/>
      <c r="S25" s="660"/>
      <c r="T25" s="660"/>
      <c r="U25" s="660"/>
      <c r="V25" s="660"/>
      <c r="W25" s="660"/>
      <c r="X25" s="660"/>
      <c r="Y25" s="660"/>
      <c r="Z25" s="660"/>
      <c r="AA25" s="660"/>
      <c r="AB25" s="660"/>
      <c r="AC25" s="660"/>
      <c r="AD25" s="660"/>
      <c r="AE25" s="660"/>
      <c r="AF25" s="660"/>
      <c r="AG25" s="660"/>
      <c r="AH25" s="660"/>
      <c r="AI25" s="660"/>
      <c r="AJ25" s="660"/>
      <c r="AK25" s="660"/>
      <c r="AL25" s="660"/>
      <c r="AM25" s="660"/>
      <c r="AN25" s="660"/>
      <c r="AO25" s="660"/>
      <c r="AP25" s="660"/>
      <c r="AQ25" s="660"/>
      <c r="AR25" s="660"/>
      <c r="AS25" s="660"/>
      <c r="AT25" s="660"/>
      <c r="AU25" s="660"/>
      <c r="AV25" s="660"/>
      <c r="AW25" s="660"/>
      <c r="AX25" s="660"/>
      <c r="AY25" s="660"/>
      <c r="AZ25" s="660"/>
      <c r="BA25" s="660"/>
      <c r="BB25" s="660"/>
      <c r="BC25" s="660"/>
      <c r="BD25" s="660"/>
      <c r="BE25" s="660"/>
      <c r="BF25" s="660"/>
      <c r="BG25" s="660"/>
      <c r="BH25" s="660"/>
      <c r="BI25" s="660"/>
      <c r="BJ25" s="660"/>
      <c r="BK25" s="660"/>
      <c r="BL25" s="660"/>
      <c r="BM25" s="660"/>
      <c r="BN25" s="660"/>
      <c r="BO25" s="660"/>
      <c r="BP25" s="660"/>
      <c r="BQ25" s="660"/>
      <c r="BR25" s="660"/>
      <c r="BS25" s="660"/>
      <c r="BT25" s="660"/>
      <c r="BU25" s="660"/>
      <c r="BV25" s="660"/>
      <c r="BW25" s="661"/>
      <c r="BX25" s="615" t="s">
        <v>142</v>
      </c>
      <c r="BY25" s="616"/>
      <c r="BZ25" s="616"/>
      <c r="CA25" s="616"/>
      <c r="CB25" s="616"/>
      <c r="CC25" s="616"/>
      <c r="CD25" s="616"/>
      <c r="CE25" s="617"/>
      <c r="CF25" s="618" t="s">
        <v>143</v>
      </c>
      <c r="CG25" s="616"/>
      <c r="CH25" s="616"/>
      <c r="CI25" s="616"/>
      <c r="CJ25" s="616"/>
      <c r="CK25" s="616"/>
      <c r="CL25" s="616"/>
      <c r="CM25" s="616"/>
      <c r="CN25" s="616"/>
      <c r="CO25" s="616"/>
      <c r="CP25" s="616"/>
      <c r="CQ25" s="616"/>
      <c r="CR25" s="617"/>
      <c r="CS25" s="646"/>
      <c r="CT25" s="647"/>
      <c r="CU25" s="647"/>
      <c r="CV25" s="647"/>
      <c r="CW25" s="647"/>
      <c r="CX25" s="647"/>
      <c r="CY25" s="647"/>
      <c r="CZ25" s="647"/>
      <c r="DA25" s="647"/>
      <c r="DB25" s="647"/>
      <c r="DC25" s="647"/>
      <c r="DD25" s="647"/>
      <c r="DE25" s="648"/>
      <c r="DF25" s="636"/>
      <c r="DG25" s="637"/>
      <c r="DH25" s="637"/>
      <c r="DI25" s="637"/>
      <c r="DJ25" s="637"/>
      <c r="DK25" s="637"/>
      <c r="DL25" s="637"/>
      <c r="DM25" s="637"/>
      <c r="DN25" s="637"/>
      <c r="DO25" s="637"/>
      <c r="DP25" s="637"/>
      <c r="DQ25" s="637"/>
      <c r="DR25" s="638"/>
      <c r="DS25" s="649"/>
      <c r="DT25" s="650"/>
      <c r="DU25" s="650"/>
      <c r="DV25" s="650"/>
      <c r="DW25" s="650"/>
      <c r="DX25" s="650"/>
      <c r="DY25" s="650"/>
      <c r="DZ25" s="650"/>
      <c r="EA25" s="650"/>
      <c r="EB25" s="650"/>
      <c r="EC25" s="650"/>
      <c r="ED25" s="650"/>
      <c r="EE25" s="651"/>
      <c r="EF25" s="649"/>
      <c r="EG25" s="650"/>
      <c r="EH25" s="650"/>
      <c r="EI25" s="650"/>
      <c r="EJ25" s="650"/>
      <c r="EK25" s="650"/>
      <c r="EL25" s="650"/>
      <c r="EM25" s="650"/>
      <c r="EN25" s="650"/>
      <c r="EO25" s="650"/>
      <c r="EP25" s="650"/>
      <c r="EQ25" s="650"/>
      <c r="ER25" s="651"/>
      <c r="ES25" s="626"/>
      <c r="ET25" s="627"/>
      <c r="EU25" s="627"/>
      <c r="EV25" s="627"/>
      <c r="EW25" s="627"/>
      <c r="EX25" s="627"/>
      <c r="EY25" s="627"/>
      <c r="EZ25" s="627"/>
      <c r="FA25" s="627"/>
      <c r="FB25" s="627"/>
      <c r="FC25" s="627"/>
      <c r="FD25" s="627"/>
      <c r="FE25" s="628"/>
    </row>
    <row r="26" spans="1:161" ht="11.1" customHeight="1" x14ac:dyDescent="0.2">
      <c r="A26" s="652" t="s">
        <v>6</v>
      </c>
      <c r="B26" s="652"/>
      <c r="C26" s="652"/>
      <c r="D26" s="652"/>
      <c r="E26" s="652"/>
      <c r="F26" s="652"/>
      <c r="G26" s="652"/>
      <c r="H26" s="652"/>
      <c r="I26" s="652"/>
      <c r="J26" s="652"/>
      <c r="K26" s="652"/>
      <c r="L26" s="652"/>
      <c r="M26" s="652"/>
      <c r="N26" s="652"/>
      <c r="O26" s="652"/>
      <c r="P26" s="652"/>
      <c r="Q26" s="652"/>
      <c r="R26" s="652"/>
      <c r="S26" s="652"/>
      <c r="T26" s="652"/>
      <c r="U26" s="652"/>
      <c r="V26" s="652"/>
      <c r="W26" s="652"/>
      <c r="X26" s="652"/>
      <c r="Y26" s="652"/>
      <c r="Z26" s="652"/>
      <c r="AA26" s="652"/>
      <c r="AB26" s="652"/>
      <c r="AC26" s="652"/>
      <c r="AD26" s="652"/>
      <c r="AE26" s="652"/>
      <c r="AF26" s="652"/>
      <c r="AG26" s="652"/>
      <c r="AH26" s="652"/>
      <c r="AI26" s="652"/>
      <c r="AJ26" s="652"/>
      <c r="AK26" s="652"/>
      <c r="AL26" s="652"/>
      <c r="AM26" s="652"/>
      <c r="AN26" s="652"/>
      <c r="AO26" s="652"/>
      <c r="AP26" s="652"/>
      <c r="AQ26" s="652"/>
      <c r="AR26" s="652"/>
      <c r="AS26" s="652"/>
      <c r="AT26" s="652"/>
      <c r="AU26" s="652"/>
      <c r="AV26" s="652"/>
      <c r="AW26" s="652"/>
      <c r="AX26" s="652"/>
      <c r="AY26" s="652"/>
      <c r="AZ26" s="652"/>
      <c r="BA26" s="652"/>
      <c r="BB26" s="652"/>
      <c r="BC26" s="652"/>
      <c r="BD26" s="652"/>
      <c r="BE26" s="652"/>
      <c r="BF26" s="652"/>
      <c r="BG26" s="652"/>
      <c r="BH26" s="652"/>
      <c r="BI26" s="652"/>
      <c r="BJ26" s="652"/>
      <c r="BK26" s="652"/>
      <c r="BL26" s="652"/>
      <c r="BM26" s="652"/>
      <c r="BN26" s="652"/>
      <c r="BO26" s="652"/>
      <c r="BP26" s="652"/>
      <c r="BQ26" s="652"/>
      <c r="BR26" s="652"/>
      <c r="BS26" s="652"/>
      <c r="BT26" s="652"/>
      <c r="BU26" s="652"/>
      <c r="BV26" s="652"/>
      <c r="BW26" s="652"/>
      <c r="BX26" s="542" t="s">
        <v>144</v>
      </c>
      <c r="BY26" s="543"/>
      <c r="BZ26" s="543"/>
      <c r="CA26" s="543"/>
      <c r="CB26" s="543"/>
      <c r="CC26" s="543"/>
      <c r="CD26" s="543"/>
      <c r="CE26" s="544"/>
      <c r="CF26" s="605" t="s">
        <v>143</v>
      </c>
      <c r="CG26" s="543"/>
      <c r="CH26" s="543"/>
      <c r="CI26" s="543"/>
      <c r="CJ26" s="543"/>
      <c r="CK26" s="543"/>
      <c r="CL26" s="543"/>
      <c r="CM26" s="543"/>
      <c r="CN26" s="543"/>
      <c r="CO26" s="543"/>
      <c r="CP26" s="543"/>
      <c r="CQ26" s="543"/>
      <c r="CR26" s="544"/>
      <c r="CS26" s="653"/>
      <c r="CT26" s="654"/>
      <c r="CU26" s="654"/>
      <c r="CV26" s="654"/>
      <c r="CW26" s="654"/>
      <c r="CX26" s="654"/>
      <c r="CY26" s="654"/>
      <c r="CZ26" s="654"/>
      <c r="DA26" s="654"/>
      <c r="DB26" s="654"/>
      <c r="DC26" s="654"/>
      <c r="DD26" s="654"/>
      <c r="DE26" s="655"/>
      <c r="DF26" s="656"/>
      <c r="DG26" s="657"/>
      <c r="DH26" s="657"/>
      <c r="DI26" s="657"/>
      <c r="DJ26" s="657"/>
      <c r="DK26" s="657"/>
      <c r="DL26" s="657"/>
      <c r="DM26" s="657"/>
      <c r="DN26" s="657"/>
      <c r="DO26" s="657"/>
      <c r="DP26" s="657"/>
      <c r="DQ26" s="657"/>
      <c r="DR26" s="658"/>
      <c r="DS26" s="653"/>
      <c r="DT26" s="654"/>
      <c r="DU26" s="654"/>
      <c r="DV26" s="654"/>
      <c r="DW26" s="654"/>
      <c r="DX26" s="654"/>
      <c r="DY26" s="654"/>
      <c r="DZ26" s="654"/>
      <c r="EA26" s="654"/>
      <c r="EB26" s="654"/>
      <c r="EC26" s="654"/>
      <c r="ED26" s="654"/>
      <c r="EE26" s="655"/>
      <c r="EF26" s="653"/>
      <c r="EG26" s="654"/>
      <c r="EH26" s="654"/>
      <c r="EI26" s="654"/>
      <c r="EJ26" s="654"/>
      <c r="EK26" s="654"/>
      <c r="EL26" s="654"/>
      <c r="EM26" s="654"/>
      <c r="EN26" s="654"/>
      <c r="EO26" s="654"/>
      <c r="EP26" s="654"/>
      <c r="EQ26" s="654"/>
      <c r="ER26" s="655"/>
      <c r="ES26" s="548"/>
      <c r="ET26" s="549"/>
      <c r="EU26" s="549"/>
      <c r="EV26" s="549"/>
      <c r="EW26" s="549"/>
      <c r="EX26" s="549"/>
      <c r="EY26" s="549"/>
      <c r="EZ26" s="549"/>
      <c r="FA26" s="549"/>
      <c r="FB26" s="549"/>
      <c r="FC26" s="549"/>
      <c r="FD26" s="549"/>
      <c r="FE26" s="550"/>
    </row>
    <row r="27" spans="1:161" x14ac:dyDescent="0.2">
      <c r="A27" s="659" t="s">
        <v>145</v>
      </c>
      <c r="B27" s="660"/>
      <c r="C27" s="660"/>
      <c r="D27" s="660"/>
      <c r="E27" s="660"/>
      <c r="F27" s="660"/>
      <c r="G27" s="660"/>
      <c r="H27" s="660"/>
      <c r="I27" s="660"/>
      <c r="J27" s="660"/>
      <c r="K27" s="660"/>
      <c r="L27" s="660"/>
      <c r="M27" s="660"/>
      <c r="N27" s="660"/>
      <c r="O27" s="660"/>
      <c r="P27" s="660"/>
      <c r="Q27" s="660"/>
      <c r="R27" s="660"/>
      <c r="S27" s="660"/>
      <c r="T27" s="660"/>
      <c r="U27" s="660"/>
      <c r="V27" s="660"/>
      <c r="W27" s="660"/>
      <c r="X27" s="660"/>
      <c r="Y27" s="660"/>
      <c r="Z27" s="660"/>
      <c r="AA27" s="660"/>
      <c r="AB27" s="660"/>
      <c r="AC27" s="660"/>
      <c r="AD27" s="660"/>
      <c r="AE27" s="660"/>
      <c r="AF27" s="660"/>
      <c r="AG27" s="660"/>
      <c r="AH27" s="660"/>
      <c r="AI27" s="660"/>
      <c r="AJ27" s="660"/>
      <c r="AK27" s="660"/>
      <c r="AL27" s="660"/>
      <c r="AM27" s="660"/>
      <c r="AN27" s="660"/>
      <c r="AO27" s="660"/>
      <c r="AP27" s="660"/>
      <c r="AQ27" s="660"/>
      <c r="AR27" s="660"/>
      <c r="AS27" s="660"/>
      <c r="AT27" s="660"/>
      <c r="AU27" s="660"/>
      <c r="AV27" s="660"/>
      <c r="AW27" s="660"/>
      <c r="AX27" s="660"/>
      <c r="AY27" s="660"/>
      <c r="AZ27" s="660"/>
      <c r="BA27" s="660"/>
      <c r="BB27" s="660"/>
      <c r="BC27" s="660"/>
      <c r="BD27" s="660"/>
      <c r="BE27" s="660"/>
      <c r="BF27" s="660"/>
      <c r="BG27" s="660"/>
      <c r="BH27" s="660"/>
      <c r="BI27" s="660"/>
      <c r="BJ27" s="660"/>
      <c r="BK27" s="660"/>
      <c r="BL27" s="660"/>
      <c r="BM27" s="660"/>
      <c r="BN27" s="660"/>
      <c r="BO27" s="660"/>
      <c r="BP27" s="660"/>
      <c r="BQ27" s="660"/>
      <c r="BR27" s="660"/>
      <c r="BS27" s="660"/>
      <c r="BT27" s="660"/>
      <c r="BU27" s="660"/>
      <c r="BV27" s="660"/>
      <c r="BW27" s="661"/>
      <c r="BX27" s="615" t="s">
        <v>146</v>
      </c>
      <c r="BY27" s="616"/>
      <c r="BZ27" s="616"/>
      <c r="CA27" s="616"/>
      <c r="CB27" s="616"/>
      <c r="CC27" s="616"/>
      <c r="CD27" s="616"/>
      <c r="CE27" s="617"/>
      <c r="CF27" s="618" t="s">
        <v>147</v>
      </c>
      <c r="CG27" s="616"/>
      <c r="CH27" s="616"/>
      <c r="CI27" s="616"/>
      <c r="CJ27" s="616"/>
      <c r="CK27" s="616"/>
      <c r="CL27" s="616"/>
      <c r="CM27" s="616"/>
      <c r="CN27" s="616"/>
      <c r="CO27" s="616"/>
      <c r="CP27" s="616"/>
      <c r="CQ27" s="616"/>
      <c r="CR27" s="617"/>
      <c r="CS27" s="619" t="s">
        <v>365</v>
      </c>
      <c r="CT27" s="619"/>
      <c r="CU27" s="619"/>
      <c r="CV27" s="619"/>
      <c r="CW27" s="619"/>
      <c r="CX27" s="619"/>
      <c r="CY27" s="619"/>
      <c r="CZ27" s="619"/>
      <c r="DA27" s="619"/>
      <c r="DB27" s="619"/>
      <c r="DC27" s="619"/>
      <c r="DD27" s="619"/>
      <c r="DE27" s="619"/>
      <c r="DF27" s="639">
        <f>DF28+DF30</f>
        <v>513160</v>
      </c>
      <c r="DG27" s="640"/>
      <c r="DH27" s="640"/>
      <c r="DI27" s="640"/>
      <c r="DJ27" s="640"/>
      <c r="DK27" s="640"/>
      <c r="DL27" s="640"/>
      <c r="DM27" s="640"/>
      <c r="DN27" s="640"/>
      <c r="DO27" s="640"/>
      <c r="DP27" s="640"/>
      <c r="DQ27" s="640"/>
      <c r="DR27" s="641"/>
      <c r="DS27" s="639">
        <f t="shared" ref="DS27" si="6">DS28</f>
        <v>0</v>
      </c>
      <c r="DT27" s="640"/>
      <c r="DU27" s="640"/>
      <c r="DV27" s="640"/>
      <c r="DW27" s="640"/>
      <c r="DX27" s="640"/>
      <c r="DY27" s="640"/>
      <c r="DZ27" s="640"/>
      <c r="EA27" s="640"/>
      <c r="EB27" s="640"/>
      <c r="EC27" s="640"/>
      <c r="ED27" s="640"/>
      <c r="EE27" s="641"/>
      <c r="EF27" s="639">
        <f t="shared" ref="EF27" si="7">EF28</f>
        <v>0</v>
      </c>
      <c r="EG27" s="640"/>
      <c r="EH27" s="640"/>
      <c r="EI27" s="640"/>
      <c r="EJ27" s="640"/>
      <c r="EK27" s="640"/>
      <c r="EL27" s="640"/>
      <c r="EM27" s="640"/>
      <c r="EN27" s="640"/>
      <c r="EO27" s="640"/>
      <c r="EP27" s="640"/>
      <c r="EQ27" s="640"/>
      <c r="ER27" s="641"/>
      <c r="ES27" s="626"/>
      <c r="ET27" s="627"/>
      <c r="EU27" s="627"/>
      <c r="EV27" s="627"/>
      <c r="EW27" s="627"/>
      <c r="EX27" s="627"/>
      <c r="EY27" s="627"/>
      <c r="EZ27" s="627"/>
      <c r="FA27" s="627"/>
      <c r="FB27" s="627"/>
      <c r="FC27" s="627"/>
      <c r="FD27" s="627"/>
      <c r="FE27" s="628"/>
    </row>
    <row r="28" spans="1:161" ht="11.1" customHeight="1" x14ac:dyDescent="0.2">
      <c r="A28" s="652" t="s">
        <v>6</v>
      </c>
      <c r="B28" s="652"/>
      <c r="C28" s="652"/>
      <c r="D28" s="652"/>
      <c r="E28" s="652"/>
      <c r="F28" s="652"/>
      <c r="G28" s="652"/>
      <c r="H28" s="652"/>
      <c r="I28" s="652"/>
      <c r="J28" s="652"/>
      <c r="K28" s="652"/>
      <c r="L28" s="652"/>
      <c r="M28" s="652"/>
      <c r="N28" s="652"/>
      <c r="O28" s="652"/>
      <c r="P28" s="652"/>
      <c r="Q28" s="652"/>
      <c r="R28" s="652"/>
      <c r="S28" s="652"/>
      <c r="T28" s="652"/>
      <c r="U28" s="652"/>
      <c r="V28" s="652"/>
      <c r="W28" s="652"/>
      <c r="X28" s="652"/>
      <c r="Y28" s="652"/>
      <c r="Z28" s="652"/>
      <c r="AA28" s="652"/>
      <c r="AB28" s="652"/>
      <c r="AC28" s="652"/>
      <c r="AD28" s="652"/>
      <c r="AE28" s="652"/>
      <c r="AF28" s="652"/>
      <c r="AG28" s="652"/>
      <c r="AH28" s="652"/>
      <c r="AI28" s="652"/>
      <c r="AJ28" s="652"/>
      <c r="AK28" s="652"/>
      <c r="AL28" s="652"/>
      <c r="AM28" s="652"/>
      <c r="AN28" s="652"/>
      <c r="AO28" s="652"/>
      <c r="AP28" s="652"/>
      <c r="AQ28" s="652"/>
      <c r="AR28" s="652"/>
      <c r="AS28" s="652"/>
      <c r="AT28" s="652"/>
      <c r="AU28" s="652"/>
      <c r="AV28" s="652"/>
      <c r="AW28" s="652"/>
      <c r="AX28" s="652"/>
      <c r="AY28" s="652"/>
      <c r="AZ28" s="652"/>
      <c r="BA28" s="652"/>
      <c r="BB28" s="652"/>
      <c r="BC28" s="652"/>
      <c r="BD28" s="652"/>
      <c r="BE28" s="652"/>
      <c r="BF28" s="652"/>
      <c r="BG28" s="652"/>
      <c r="BH28" s="652"/>
      <c r="BI28" s="652"/>
      <c r="BJ28" s="652"/>
      <c r="BK28" s="652"/>
      <c r="BL28" s="652"/>
      <c r="BM28" s="652"/>
      <c r="BN28" s="652"/>
      <c r="BO28" s="652"/>
      <c r="BP28" s="652"/>
      <c r="BQ28" s="652"/>
      <c r="BR28" s="652"/>
      <c r="BS28" s="652"/>
      <c r="BT28" s="652"/>
      <c r="BU28" s="652"/>
      <c r="BV28" s="652"/>
      <c r="BW28" s="652"/>
      <c r="BX28" s="542" t="s">
        <v>366</v>
      </c>
      <c r="BY28" s="543"/>
      <c r="BZ28" s="543"/>
      <c r="CA28" s="543"/>
      <c r="CB28" s="543"/>
      <c r="CC28" s="543"/>
      <c r="CD28" s="543"/>
      <c r="CE28" s="544"/>
      <c r="CF28" s="605"/>
      <c r="CG28" s="543"/>
      <c r="CH28" s="543"/>
      <c r="CI28" s="543"/>
      <c r="CJ28" s="543"/>
      <c r="CK28" s="543"/>
      <c r="CL28" s="543"/>
      <c r="CM28" s="543"/>
      <c r="CN28" s="543"/>
      <c r="CO28" s="543"/>
      <c r="CP28" s="543"/>
      <c r="CQ28" s="543"/>
      <c r="CR28" s="544"/>
      <c r="CS28" s="662" t="s">
        <v>365</v>
      </c>
      <c r="CT28" s="662"/>
      <c r="CU28" s="662"/>
      <c r="CV28" s="662"/>
      <c r="CW28" s="662"/>
      <c r="CX28" s="662"/>
      <c r="CY28" s="662"/>
      <c r="CZ28" s="662"/>
      <c r="DA28" s="662"/>
      <c r="DB28" s="662"/>
      <c r="DC28" s="662"/>
      <c r="DD28" s="662"/>
      <c r="DE28" s="662"/>
      <c r="DF28" s="580">
        <f>513160</f>
        <v>513160</v>
      </c>
      <c r="DG28" s="581"/>
      <c r="DH28" s="581"/>
      <c r="DI28" s="581"/>
      <c r="DJ28" s="581"/>
      <c r="DK28" s="581"/>
      <c r="DL28" s="581"/>
      <c r="DM28" s="581"/>
      <c r="DN28" s="581"/>
      <c r="DO28" s="581"/>
      <c r="DP28" s="581"/>
      <c r="DQ28" s="581"/>
      <c r="DR28" s="582"/>
      <c r="DS28" s="580">
        <v>0</v>
      </c>
      <c r="DT28" s="581"/>
      <c r="DU28" s="581"/>
      <c r="DV28" s="581"/>
      <c r="DW28" s="581"/>
      <c r="DX28" s="581"/>
      <c r="DY28" s="581"/>
      <c r="DZ28" s="581"/>
      <c r="EA28" s="581"/>
      <c r="EB28" s="581"/>
      <c r="EC28" s="581"/>
      <c r="ED28" s="581"/>
      <c r="EE28" s="582"/>
      <c r="EF28" s="580">
        <f>DS28</f>
        <v>0</v>
      </c>
      <c r="EG28" s="581"/>
      <c r="EH28" s="581"/>
      <c r="EI28" s="581"/>
      <c r="EJ28" s="581"/>
      <c r="EK28" s="581"/>
      <c r="EL28" s="581"/>
      <c r="EM28" s="581"/>
      <c r="EN28" s="581"/>
      <c r="EO28" s="581"/>
      <c r="EP28" s="581"/>
      <c r="EQ28" s="581"/>
      <c r="ER28" s="582"/>
      <c r="ES28" s="548"/>
      <c r="ET28" s="549"/>
      <c r="EU28" s="549"/>
      <c r="EV28" s="549"/>
      <c r="EW28" s="549"/>
      <c r="EX28" s="549"/>
      <c r="EY28" s="549"/>
      <c r="EZ28" s="549"/>
      <c r="FA28" s="549"/>
      <c r="FB28" s="549"/>
      <c r="FC28" s="549"/>
      <c r="FD28" s="549"/>
      <c r="FE28" s="550"/>
    </row>
    <row r="29" spans="1:161" ht="12" customHeight="1" x14ac:dyDescent="0.2">
      <c r="A29" s="660" t="s">
        <v>148</v>
      </c>
      <c r="B29" s="660"/>
      <c r="C29" s="660"/>
      <c r="D29" s="660"/>
      <c r="E29" s="660"/>
      <c r="F29" s="660"/>
      <c r="G29" s="660"/>
      <c r="H29" s="660"/>
      <c r="I29" s="660"/>
      <c r="J29" s="660"/>
      <c r="K29" s="660"/>
      <c r="L29" s="660"/>
      <c r="M29" s="660"/>
      <c r="N29" s="660"/>
      <c r="O29" s="660"/>
      <c r="P29" s="660"/>
      <c r="Q29" s="660"/>
      <c r="R29" s="660"/>
      <c r="S29" s="660"/>
      <c r="T29" s="660"/>
      <c r="U29" s="660"/>
      <c r="V29" s="660"/>
      <c r="W29" s="660"/>
      <c r="X29" s="660"/>
      <c r="Y29" s="660"/>
      <c r="Z29" s="660"/>
      <c r="AA29" s="660"/>
      <c r="AB29" s="660"/>
      <c r="AC29" s="660"/>
      <c r="AD29" s="660"/>
      <c r="AE29" s="660"/>
      <c r="AF29" s="660"/>
      <c r="AG29" s="660"/>
      <c r="AH29" s="660"/>
      <c r="AI29" s="660"/>
      <c r="AJ29" s="660"/>
      <c r="AK29" s="660"/>
      <c r="AL29" s="660"/>
      <c r="AM29" s="660"/>
      <c r="AN29" s="660"/>
      <c r="AO29" s="660"/>
      <c r="AP29" s="660"/>
      <c r="AQ29" s="660"/>
      <c r="AR29" s="660"/>
      <c r="AS29" s="660"/>
      <c r="AT29" s="660"/>
      <c r="AU29" s="660"/>
      <c r="AV29" s="660"/>
      <c r="AW29" s="660"/>
      <c r="AX29" s="660"/>
      <c r="AY29" s="660"/>
      <c r="AZ29" s="660"/>
      <c r="BA29" s="660"/>
      <c r="BB29" s="660"/>
      <c r="BC29" s="660"/>
      <c r="BD29" s="660"/>
      <c r="BE29" s="660"/>
      <c r="BF29" s="660"/>
      <c r="BG29" s="660"/>
      <c r="BH29" s="660"/>
      <c r="BI29" s="660"/>
      <c r="BJ29" s="660"/>
      <c r="BK29" s="660"/>
      <c r="BL29" s="660"/>
      <c r="BM29" s="660"/>
      <c r="BN29" s="660"/>
      <c r="BO29" s="660"/>
      <c r="BP29" s="660"/>
      <c r="BQ29" s="660"/>
      <c r="BR29" s="660"/>
      <c r="BS29" s="660"/>
      <c r="BT29" s="660"/>
      <c r="BU29" s="660"/>
      <c r="BV29" s="660"/>
      <c r="BW29" s="661"/>
      <c r="BX29" s="559"/>
      <c r="BY29" s="560"/>
      <c r="BZ29" s="560"/>
      <c r="CA29" s="560"/>
      <c r="CB29" s="560"/>
      <c r="CC29" s="560"/>
      <c r="CD29" s="560"/>
      <c r="CE29" s="561"/>
      <c r="CF29" s="562"/>
      <c r="CG29" s="560"/>
      <c r="CH29" s="560"/>
      <c r="CI29" s="560"/>
      <c r="CJ29" s="560"/>
      <c r="CK29" s="560"/>
      <c r="CL29" s="560"/>
      <c r="CM29" s="560"/>
      <c r="CN29" s="560"/>
      <c r="CO29" s="560"/>
      <c r="CP29" s="560"/>
      <c r="CQ29" s="560"/>
      <c r="CR29" s="561"/>
      <c r="CS29" s="662"/>
      <c r="CT29" s="662"/>
      <c r="CU29" s="662"/>
      <c r="CV29" s="662"/>
      <c r="CW29" s="662"/>
      <c r="CX29" s="662"/>
      <c r="CY29" s="662"/>
      <c r="CZ29" s="662"/>
      <c r="DA29" s="662"/>
      <c r="DB29" s="662"/>
      <c r="DC29" s="662"/>
      <c r="DD29" s="662"/>
      <c r="DE29" s="662"/>
      <c r="DF29" s="663"/>
      <c r="DG29" s="664"/>
      <c r="DH29" s="664"/>
      <c r="DI29" s="664"/>
      <c r="DJ29" s="664"/>
      <c r="DK29" s="664"/>
      <c r="DL29" s="664"/>
      <c r="DM29" s="664"/>
      <c r="DN29" s="664"/>
      <c r="DO29" s="664"/>
      <c r="DP29" s="664"/>
      <c r="DQ29" s="664"/>
      <c r="DR29" s="665"/>
      <c r="DS29" s="663"/>
      <c r="DT29" s="664"/>
      <c r="DU29" s="664"/>
      <c r="DV29" s="664"/>
      <c r="DW29" s="664"/>
      <c r="DX29" s="664"/>
      <c r="DY29" s="664"/>
      <c r="DZ29" s="664"/>
      <c r="EA29" s="664"/>
      <c r="EB29" s="664"/>
      <c r="EC29" s="664"/>
      <c r="ED29" s="664"/>
      <c r="EE29" s="665"/>
      <c r="EF29" s="663"/>
      <c r="EG29" s="664"/>
      <c r="EH29" s="664"/>
      <c r="EI29" s="664"/>
      <c r="EJ29" s="664"/>
      <c r="EK29" s="664"/>
      <c r="EL29" s="664"/>
      <c r="EM29" s="664"/>
      <c r="EN29" s="664"/>
      <c r="EO29" s="664"/>
      <c r="EP29" s="664"/>
      <c r="EQ29" s="664"/>
      <c r="ER29" s="665"/>
      <c r="ES29" s="569"/>
      <c r="ET29" s="570"/>
      <c r="EU29" s="570"/>
      <c r="EV29" s="570"/>
      <c r="EW29" s="570"/>
      <c r="EX29" s="570"/>
      <c r="EY29" s="570"/>
      <c r="EZ29" s="570"/>
      <c r="FA29" s="570"/>
      <c r="FB29" s="570"/>
      <c r="FC29" s="570"/>
      <c r="FD29" s="570"/>
      <c r="FE29" s="571"/>
    </row>
    <row r="30" spans="1:161" ht="71.25" customHeight="1" x14ac:dyDescent="0.2">
      <c r="A30" s="613" t="s">
        <v>378</v>
      </c>
      <c r="B30" s="613"/>
      <c r="C30" s="613"/>
      <c r="D30" s="613"/>
      <c r="E30" s="613"/>
      <c r="F30" s="613"/>
      <c r="G30" s="613"/>
      <c r="H30" s="613"/>
      <c r="I30" s="613"/>
      <c r="J30" s="613"/>
      <c r="K30" s="613"/>
      <c r="L30" s="613"/>
      <c r="M30" s="613"/>
      <c r="N30" s="613"/>
      <c r="O30" s="613"/>
      <c r="P30" s="613"/>
      <c r="Q30" s="613"/>
      <c r="R30" s="613"/>
      <c r="S30" s="613"/>
      <c r="T30" s="613"/>
      <c r="U30" s="613"/>
      <c r="V30" s="613"/>
      <c r="W30" s="613"/>
      <c r="X30" s="613"/>
      <c r="Y30" s="613"/>
      <c r="Z30" s="613"/>
      <c r="AA30" s="613"/>
      <c r="AB30" s="613"/>
      <c r="AC30" s="613"/>
      <c r="AD30" s="613"/>
      <c r="AE30" s="613"/>
      <c r="AF30" s="613"/>
      <c r="AG30" s="613"/>
      <c r="AH30" s="613"/>
      <c r="AI30" s="613"/>
      <c r="AJ30" s="613"/>
      <c r="AK30" s="613"/>
      <c r="AL30" s="613"/>
      <c r="AM30" s="613"/>
      <c r="AN30" s="613"/>
      <c r="AO30" s="613"/>
      <c r="AP30" s="613"/>
      <c r="AQ30" s="613"/>
      <c r="AR30" s="613"/>
      <c r="AS30" s="613"/>
      <c r="AT30" s="613"/>
      <c r="AU30" s="613"/>
      <c r="AV30" s="613"/>
      <c r="AW30" s="613"/>
      <c r="AX30" s="613"/>
      <c r="AY30" s="613"/>
      <c r="AZ30" s="613"/>
      <c r="BA30" s="613"/>
      <c r="BB30" s="613"/>
      <c r="BC30" s="613"/>
      <c r="BD30" s="613"/>
      <c r="BE30" s="613"/>
      <c r="BF30" s="613"/>
      <c r="BG30" s="613"/>
      <c r="BH30" s="613"/>
      <c r="BI30" s="613"/>
      <c r="BJ30" s="613"/>
      <c r="BK30" s="613"/>
      <c r="BL30" s="613"/>
      <c r="BM30" s="613"/>
      <c r="BN30" s="613"/>
      <c r="BO30" s="613"/>
      <c r="BP30" s="613"/>
      <c r="BQ30" s="613"/>
      <c r="BR30" s="613"/>
      <c r="BS30" s="613"/>
      <c r="BT30" s="613"/>
      <c r="BU30" s="613"/>
      <c r="BV30" s="613"/>
      <c r="BW30" s="642"/>
      <c r="BX30" s="615" t="s">
        <v>405</v>
      </c>
      <c r="BY30" s="616"/>
      <c r="BZ30" s="616"/>
      <c r="CA30" s="616"/>
      <c r="CB30" s="616"/>
      <c r="CC30" s="616"/>
      <c r="CD30" s="616"/>
      <c r="CE30" s="617"/>
      <c r="CF30" s="618"/>
      <c r="CG30" s="616"/>
      <c r="CH30" s="616"/>
      <c r="CI30" s="616"/>
      <c r="CJ30" s="616"/>
      <c r="CK30" s="616"/>
      <c r="CL30" s="616"/>
      <c r="CM30" s="616"/>
      <c r="CN30" s="616"/>
      <c r="CO30" s="616"/>
      <c r="CP30" s="616"/>
      <c r="CQ30" s="194"/>
      <c r="CR30" s="195"/>
      <c r="CS30" s="643" t="s">
        <v>365</v>
      </c>
      <c r="CT30" s="644"/>
      <c r="CU30" s="644"/>
      <c r="CV30" s="644"/>
      <c r="CW30" s="644"/>
      <c r="CX30" s="644"/>
      <c r="CY30" s="644"/>
      <c r="CZ30" s="644"/>
      <c r="DA30" s="644"/>
      <c r="DB30" s="644"/>
      <c r="DC30" s="644"/>
      <c r="DD30" s="644"/>
      <c r="DE30" s="645"/>
      <c r="DF30" s="649"/>
      <c r="DG30" s="650"/>
      <c r="DH30" s="650"/>
      <c r="DI30" s="650"/>
      <c r="DJ30" s="650"/>
      <c r="DK30" s="650"/>
      <c r="DL30" s="650"/>
      <c r="DM30" s="650"/>
      <c r="DN30" s="650"/>
      <c r="DO30" s="650"/>
      <c r="DP30" s="650"/>
      <c r="DQ30" s="650"/>
      <c r="DR30" s="651"/>
      <c r="DS30" s="649"/>
      <c r="DT30" s="650"/>
      <c r="DU30" s="650"/>
      <c r="DV30" s="650"/>
      <c r="DW30" s="650"/>
      <c r="DX30" s="650"/>
      <c r="DY30" s="650"/>
      <c r="DZ30" s="650"/>
      <c r="EA30" s="650"/>
      <c r="EB30" s="650"/>
      <c r="EC30" s="650"/>
      <c r="ED30" s="650"/>
      <c r="EE30" s="651"/>
      <c r="EF30" s="649"/>
      <c r="EG30" s="650"/>
      <c r="EH30" s="650"/>
      <c r="EI30" s="650"/>
      <c r="EJ30" s="650"/>
      <c r="EK30" s="650"/>
      <c r="EL30" s="650"/>
      <c r="EM30" s="650"/>
      <c r="EN30" s="650"/>
      <c r="EO30" s="650"/>
      <c r="EP30" s="650"/>
      <c r="EQ30" s="650"/>
      <c r="ER30" s="651"/>
      <c r="ES30" s="203"/>
      <c r="ET30" s="204"/>
      <c r="EU30" s="204"/>
      <c r="EV30" s="204"/>
      <c r="EW30" s="204"/>
      <c r="EX30" s="204"/>
      <c r="EY30" s="204"/>
      <c r="EZ30" s="204"/>
      <c r="FA30" s="204"/>
      <c r="FB30" s="204"/>
      <c r="FC30" s="204"/>
      <c r="FD30" s="204"/>
      <c r="FE30" s="205"/>
    </row>
    <row r="31" spans="1:161" ht="11.25" customHeight="1" x14ac:dyDescent="0.2">
      <c r="A31" s="659" t="s">
        <v>149</v>
      </c>
      <c r="B31" s="660"/>
      <c r="C31" s="660"/>
      <c r="D31" s="660"/>
      <c r="E31" s="660"/>
      <c r="F31" s="660"/>
      <c r="G31" s="660"/>
      <c r="H31" s="660"/>
      <c r="I31" s="660"/>
      <c r="J31" s="660"/>
      <c r="K31" s="660"/>
      <c r="L31" s="660"/>
      <c r="M31" s="660"/>
      <c r="N31" s="660"/>
      <c r="O31" s="660"/>
      <c r="P31" s="660"/>
      <c r="Q31" s="660"/>
      <c r="R31" s="660"/>
      <c r="S31" s="660"/>
      <c r="T31" s="660"/>
      <c r="U31" s="660"/>
      <c r="V31" s="660"/>
      <c r="W31" s="660"/>
      <c r="X31" s="660"/>
      <c r="Y31" s="660"/>
      <c r="Z31" s="660"/>
      <c r="AA31" s="660"/>
      <c r="AB31" s="660"/>
      <c r="AC31" s="660"/>
      <c r="AD31" s="660"/>
      <c r="AE31" s="660"/>
      <c r="AF31" s="660"/>
      <c r="AG31" s="660"/>
      <c r="AH31" s="660"/>
      <c r="AI31" s="660"/>
      <c r="AJ31" s="660"/>
      <c r="AK31" s="660"/>
      <c r="AL31" s="660"/>
      <c r="AM31" s="660"/>
      <c r="AN31" s="660"/>
      <c r="AO31" s="660"/>
      <c r="AP31" s="660"/>
      <c r="AQ31" s="660"/>
      <c r="AR31" s="660"/>
      <c r="AS31" s="660"/>
      <c r="AT31" s="660"/>
      <c r="AU31" s="660"/>
      <c r="AV31" s="660"/>
      <c r="AW31" s="660"/>
      <c r="AX31" s="660"/>
      <c r="AY31" s="660"/>
      <c r="AZ31" s="660"/>
      <c r="BA31" s="660"/>
      <c r="BB31" s="660"/>
      <c r="BC31" s="660"/>
      <c r="BD31" s="660"/>
      <c r="BE31" s="660"/>
      <c r="BF31" s="660"/>
      <c r="BG31" s="660"/>
      <c r="BH31" s="660"/>
      <c r="BI31" s="660"/>
      <c r="BJ31" s="660"/>
      <c r="BK31" s="660"/>
      <c r="BL31" s="660"/>
      <c r="BM31" s="660"/>
      <c r="BN31" s="660"/>
      <c r="BO31" s="660"/>
      <c r="BP31" s="660"/>
      <c r="BQ31" s="660"/>
      <c r="BR31" s="660"/>
      <c r="BS31" s="660"/>
      <c r="BT31" s="660"/>
      <c r="BU31" s="660"/>
      <c r="BV31" s="660"/>
      <c r="BW31" s="661"/>
      <c r="BX31" s="615" t="s">
        <v>150</v>
      </c>
      <c r="BY31" s="616"/>
      <c r="BZ31" s="616"/>
      <c r="CA31" s="616"/>
      <c r="CB31" s="616"/>
      <c r="CC31" s="616"/>
      <c r="CD31" s="616"/>
      <c r="CE31" s="617"/>
      <c r="CF31" s="618" t="s">
        <v>147</v>
      </c>
      <c r="CG31" s="616"/>
      <c r="CH31" s="616"/>
      <c r="CI31" s="616"/>
      <c r="CJ31" s="616"/>
      <c r="CK31" s="616"/>
      <c r="CL31" s="616"/>
      <c r="CM31" s="616"/>
      <c r="CN31" s="616"/>
      <c r="CO31" s="616"/>
      <c r="CP31" s="616"/>
      <c r="CQ31" s="616"/>
      <c r="CR31" s="617"/>
      <c r="CS31" s="643" t="s">
        <v>365</v>
      </c>
      <c r="CT31" s="644"/>
      <c r="CU31" s="644"/>
      <c r="CV31" s="644"/>
      <c r="CW31" s="644"/>
      <c r="CX31" s="644"/>
      <c r="CY31" s="644"/>
      <c r="CZ31" s="644"/>
      <c r="DA31" s="644"/>
      <c r="DB31" s="644"/>
      <c r="DC31" s="644"/>
      <c r="DD31" s="644"/>
      <c r="DE31" s="645"/>
      <c r="DF31" s="639">
        <f>DF32</f>
        <v>0</v>
      </c>
      <c r="DG31" s="640"/>
      <c r="DH31" s="640"/>
      <c r="DI31" s="640"/>
      <c r="DJ31" s="640"/>
      <c r="DK31" s="640"/>
      <c r="DL31" s="640"/>
      <c r="DM31" s="640"/>
      <c r="DN31" s="640"/>
      <c r="DO31" s="640"/>
      <c r="DP31" s="640"/>
      <c r="DQ31" s="640"/>
      <c r="DR31" s="641"/>
      <c r="DS31" s="639">
        <f>SUM(DS32:EE34)</f>
        <v>0</v>
      </c>
      <c r="DT31" s="640"/>
      <c r="DU31" s="640"/>
      <c r="DV31" s="640"/>
      <c r="DW31" s="640"/>
      <c r="DX31" s="640"/>
      <c r="DY31" s="640"/>
      <c r="DZ31" s="640"/>
      <c r="EA31" s="640"/>
      <c r="EB31" s="640"/>
      <c r="EC31" s="640"/>
      <c r="ED31" s="640"/>
      <c r="EE31" s="641"/>
      <c r="EF31" s="639">
        <f>SUM(EF32:ER34)</f>
        <v>0</v>
      </c>
      <c r="EG31" s="640"/>
      <c r="EH31" s="640"/>
      <c r="EI31" s="640"/>
      <c r="EJ31" s="640"/>
      <c r="EK31" s="640"/>
      <c r="EL31" s="640"/>
      <c r="EM31" s="640"/>
      <c r="EN31" s="640"/>
      <c r="EO31" s="640"/>
      <c r="EP31" s="640"/>
      <c r="EQ31" s="640"/>
      <c r="ER31" s="641"/>
      <c r="ES31" s="626"/>
      <c r="ET31" s="627"/>
      <c r="EU31" s="627"/>
      <c r="EV31" s="627"/>
      <c r="EW31" s="627"/>
      <c r="EX31" s="627"/>
      <c r="EY31" s="627"/>
      <c r="EZ31" s="627"/>
      <c r="FA31" s="627"/>
      <c r="FB31" s="627"/>
      <c r="FC31" s="627"/>
      <c r="FD31" s="627"/>
      <c r="FE31" s="628"/>
    </row>
    <row r="32" spans="1:161" ht="11.1" customHeight="1" x14ac:dyDescent="0.2">
      <c r="A32" s="652" t="s">
        <v>6</v>
      </c>
      <c r="B32" s="652"/>
      <c r="C32" s="652"/>
      <c r="D32" s="652"/>
      <c r="E32" s="652"/>
      <c r="F32" s="652"/>
      <c r="G32" s="652"/>
      <c r="H32" s="652"/>
      <c r="I32" s="652"/>
      <c r="J32" s="652"/>
      <c r="K32" s="652"/>
      <c r="L32" s="652"/>
      <c r="M32" s="652"/>
      <c r="N32" s="652"/>
      <c r="O32" s="652"/>
      <c r="P32" s="652"/>
      <c r="Q32" s="652"/>
      <c r="R32" s="652"/>
      <c r="S32" s="652"/>
      <c r="T32" s="652"/>
      <c r="U32" s="652"/>
      <c r="V32" s="652"/>
      <c r="W32" s="652"/>
      <c r="X32" s="652"/>
      <c r="Y32" s="652"/>
      <c r="Z32" s="652"/>
      <c r="AA32" s="652"/>
      <c r="AB32" s="652"/>
      <c r="AC32" s="652"/>
      <c r="AD32" s="652"/>
      <c r="AE32" s="652"/>
      <c r="AF32" s="652"/>
      <c r="AG32" s="652"/>
      <c r="AH32" s="652"/>
      <c r="AI32" s="652"/>
      <c r="AJ32" s="652"/>
      <c r="AK32" s="652"/>
      <c r="AL32" s="652"/>
      <c r="AM32" s="652"/>
      <c r="AN32" s="652"/>
      <c r="AO32" s="652"/>
      <c r="AP32" s="652"/>
      <c r="AQ32" s="652"/>
      <c r="AR32" s="652"/>
      <c r="AS32" s="652"/>
      <c r="AT32" s="652"/>
      <c r="AU32" s="652"/>
      <c r="AV32" s="652"/>
      <c r="AW32" s="652"/>
      <c r="AX32" s="652"/>
      <c r="AY32" s="652"/>
      <c r="AZ32" s="652"/>
      <c r="BA32" s="652"/>
      <c r="BB32" s="652"/>
      <c r="BC32" s="652"/>
      <c r="BD32" s="652"/>
      <c r="BE32" s="652"/>
      <c r="BF32" s="652"/>
      <c r="BG32" s="652"/>
      <c r="BH32" s="652"/>
      <c r="BI32" s="652"/>
      <c r="BJ32" s="652"/>
      <c r="BK32" s="652"/>
      <c r="BL32" s="652"/>
      <c r="BM32" s="652"/>
      <c r="BN32" s="652"/>
      <c r="BO32" s="652"/>
      <c r="BP32" s="652"/>
      <c r="BQ32" s="652"/>
      <c r="BR32" s="652"/>
      <c r="BS32" s="652"/>
      <c r="BT32" s="652"/>
      <c r="BU32" s="652"/>
      <c r="BV32" s="652"/>
      <c r="BW32" s="652"/>
      <c r="BX32" s="542" t="s">
        <v>151</v>
      </c>
      <c r="BY32" s="543"/>
      <c r="BZ32" s="543"/>
      <c r="CA32" s="543"/>
      <c r="CB32" s="543"/>
      <c r="CC32" s="543"/>
      <c r="CD32" s="543"/>
      <c r="CE32" s="544"/>
      <c r="CF32" s="605" t="s">
        <v>147</v>
      </c>
      <c r="CG32" s="543"/>
      <c r="CH32" s="543"/>
      <c r="CI32" s="543"/>
      <c r="CJ32" s="543"/>
      <c r="CK32" s="543"/>
      <c r="CL32" s="543"/>
      <c r="CM32" s="543"/>
      <c r="CN32" s="543"/>
      <c r="CO32" s="543"/>
      <c r="CP32" s="543"/>
      <c r="CQ32" s="543"/>
      <c r="CR32" s="544"/>
      <c r="CS32" s="662" t="s">
        <v>365</v>
      </c>
      <c r="CT32" s="662"/>
      <c r="CU32" s="662"/>
      <c r="CV32" s="662"/>
      <c r="CW32" s="662"/>
      <c r="CX32" s="662"/>
      <c r="CY32" s="662"/>
      <c r="CZ32" s="662"/>
      <c r="DA32" s="662"/>
      <c r="DB32" s="662"/>
      <c r="DC32" s="662"/>
      <c r="DD32" s="662"/>
      <c r="DE32" s="662"/>
      <c r="DF32" s="656"/>
      <c r="DG32" s="657"/>
      <c r="DH32" s="657"/>
      <c r="DI32" s="657"/>
      <c r="DJ32" s="657"/>
      <c r="DK32" s="657"/>
      <c r="DL32" s="657"/>
      <c r="DM32" s="657"/>
      <c r="DN32" s="657"/>
      <c r="DO32" s="657"/>
      <c r="DP32" s="657"/>
      <c r="DQ32" s="657"/>
      <c r="DR32" s="658"/>
      <c r="DS32" s="580"/>
      <c r="DT32" s="581"/>
      <c r="DU32" s="581"/>
      <c r="DV32" s="581"/>
      <c r="DW32" s="581"/>
      <c r="DX32" s="581"/>
      <c r="DY32" s="581"/>
      <c r="DZ32" s="581"/>
      <c r="EA32" s="581"/>
      <c r="EB32" s="581"/>
      <c r="EC32" s="581"/>
      <c r="ED32" s="581"/>
      <c r="EE32" s="582"/>
      <c r="EF32" s="580"/>
      <c r="EG32" s="581"/>
      <c r="EH32" s="581"/>
      <c r="EI32" s="581"/>
      <c r="EJ32" s="581"/>
      <c r="EK32" s="581"/>
      <c r="EL32" s="581"/>
      <c r="EM32" s="581"/>
      <c r="EN32" s="581"/>
      <c r="EO32" s="581"/>
      <c r="EP32" s="581"/>
      <c r="EQ32" s="581"/>
      <c r="ER32" s="582"/>
      <c r="ES32" s="548"/>
      <c r="ET32" s="549"/>
      <c r="EU32" s="549"/>
      <c r="EV32" s="549"/>
      <c r="EW32" s="549"/>
      <c r="EX32" s="549"/>
      <c r="EY32" s="549"/>
      <c r="EZ32" s="549"/>
      <c r="FA32" s="549"/>
      <c r="FB32" s="549"/>
      <c r="FC32" s="549"/>
      <c r="FD32" s="549"/>
      <c r="FE32" s="550"/>
    </row>
    <row r="33" spans="1:172" ht="12" customHeight="1" x14ac:dyDescent="0.2">
      <c r="A33" s="660" t="s">
        <v>398</v>
      </c>
      <c r="B33" s="660"/>
      <c r="C33" s="660"/>
      <c r="D33" s="660"/>
      <c r="E33" s="660"/>
      <c r="F33" s="660"/>
      <c r="G33" s="660"/>
      <c r="H33" s="660"/>
      <c r="I33" s="660"/>
      <c r="J33" s="660"/>
      <c r="K33" s="660"/>
      <c r="L33" s="660"/>
      <c r="M33" s="660"/>
      <c r="N33" s="660"/>
      <c r="O33" s="660"/>
      <c r="P33" s="660"/>
      <c r="Q33" s="660"/>
      <c r="R33" s="660"/>
      <c r="S33" s="660"/>
      <c r="T33" s="660"/>
      <c r="U33" s="660"/>
      <c r="V33" s="660"/>
      <c r="W33" s="660"/>
      <c r="X33" s="660"/>
      <c r="Y33" s="660"/>
      <c r="Z33" s="660"/>
      <c r="AA33" s="660"/>
      <c r="AB33" s="660"/>
      <c r="AC33" s="660"/>
      <c r="AD33" s="660"/>
      <c r="AE33" s="660"/>
      <c r="AF33" s="660"/>
      <c r="AG33" s="660"/>
      <c r="AH33" s="660"/>
      <c r="AI33" s="660"/>
      <c r="AJ33" s="660"/>
      <c r="AK33" s="660"/>
      <c r="AL33" s="660"/>
      <c r="AM33" s="660"/>
      <c r="AN33" s="660"/>
      <c r="AO33" s="660"/>
      <c r="AP33" s="660"/>
      <c r="AQ33" s="660"/>
      <c r="AR33" s="660"/>
      <c r="AS33" s="660"/>
      <c r="AT33" s="660"/>
      <c r="AU33" s="660"/>
      <c r="AV33" s="660"/>
      <c r="AW33" s="660"/>
      <c r="AX33" s="660"/>
      <c r="AY33" s="660"/>
      <c r="AZ33" s="660"/>
      <c r="BA33" s="660"/>
      <c r="BB33" s="660"/>
      <c r="BC33" s="660"/>
      <c r="BD33" s="660"/>
      <c r="BE33" s="660"/>
      <c r="BF33" s="660"/>
      <c r="BG33" s="660"/>
      <c r="BH33" s="660"/>
      <c r="BI33" s="660"/>
      <c r="BJ33" s="660"/>
      <c r="BK33" s="660"/>
      <c r="BL33" s="660"/>
      <c r="BM33" s="660"/>
      <c r="BN33" s="660"/>
      <c r="BO33" s="660"/>
      <c r="BP33" s="660"/>
      <c r="BQ33" s="660"/>
      <c r="BR33" s="660"/>
      <c r="BS33" s="660"/>
      <c r="BT33" s="660"/>
      <c r="BU33" s="660"/>
      <c r="BV33" s="660"/>
      <c r="BW33" s="661"/>
      <c r="BX33" s="559"/>
      <c r="BY33" s="560"/>
      <c r="BZ33" s="560"/>
      <c r="CA33" s="560"/>
      <c r="CB33" s="560"/>
      <c r="CC33" s="560"/>
      <c r="CD33" s="560"/>
      <c r="CE33" s="561"/>
      <c r="CF33" s="562"/>
      <c r="CG33" s="560"/>
      <c r="CH33" s="560"/>
      <c r="CI33" s="560"/>
      <c r="CJ33" s="560"/>
      <c r="CK33" s="560"/>
      <c r="CL33" s="560"/>
      <c r="CM33" s="560"/>
      <c r="CN33" s="560"/>
      <c r="CO33" s="560"/>
      <c r="CP33" s="560"/>
      <c r="CQ33" s="560"/>
      <c r="CR33" s="561"/>
      <c r="CS33" s="662"/>
      <c r="CT33" s="662"/>
      <c r="CU33" s="662"/>
      <c r="CV33" s="662"/>
      <c r="CW33" s="662"/>
      <c r="CX33" s="662"/>
      <c r="CY33" s="662"/>
      <c r="CZ33" s="662"/>
      <c r="DA33" s="662"/>
      <c r="DB33" s="662"/>
      <c r="DC33" s="662"/>
      <c r="DD33" s="662"/>
      <c r="DE33" s="662"/>
      <c r="DF33" s="666"/>
      <c r="DG33" s="667"/>
      <c r="DH33" s="667"/>
      <c r="DI33" s="667"/>
      <c r="DJ33" s="667"/>
      <c r="DK33" s="667"/>
      <c r="DL33" s="667"/>
      <c r="DM33" s="667"/>
      <c r="DN33" s="667"/>
      <c r="DO33" s="667"/>
      <c r="DP33" s="667"/>
      <c r="DQ33" s="667"/>
      <c r="DR33" s="668"/>
      <c r="DS33" s="663"/>
      <c r="DT33" s="664"/>
      <c r="DU33" s="664"/>
      <c r="DV33" s="664"/>
      <c r="DW33" s="664"/>
      <c r="DX33" s="664"/>
      <c r="DY33" s="664"/>
      <c r="DZ33" s="664"/>
      <c r="EA33" s="664"/>
      <c r="EB33" s="664"/>
      <c r="EC33" s="664"/>
      <c r="ED33" s="664"/>
      <c r="EE33" s="665"/>
      <c r="EF33" s="663"/>
      <c r="EG33" s="664"/>
      <c r="EH33" s="664"/>
      <c r="EI33" s="664"/>
      <c r="EJ33" s="664"/>
      <c r="EK33" s="664"/>
      <c r="EL33" s="664"/>
      <c r="EM33" s="664"/>
      <c r="EN33" s="664"/>
      <c r="EO33" s="664"/>
      <c r="EP33" s="664"/>
      <c r="EQ33" s="664"/>
      <c r="ER33" s="665"/>
      <c r="ES33" s="569"/>
      <c r="ET33" s="570"/>
      <c r="EU33" s="570"/>
      <c r="EV33" s="570"/>
      <c r="EW33" s="570"/>
      <c r="EX33" s="570"/>
      <c r="EY33" s="570"/>
      <c r="EZ33" s="570"/>
      <c r="FA33" s="570"/>
      <c r="FB33" s="570"/>
      <c r="FC33" s="570"/>
      <c r="FD33" s="570"/>
      <c r="FE33" s="571"/>
      <c r="FN33" s="106">
        <f>DF32</f>
        <v>0</v>
      </c>
      <c r="FP33" s="106" t="e">
        <f>FN33-FN34</f>
        <v>#REF!</v>
      </c>
    </row>
    <row r="34" spans="1:172" ht="11.1" customHeight="1" x14ac:dyDescent="0.2">
      <c r="A34" s="659" t="s">
        <v>7</v>
      </c>
      <c r="B34" s="660"/>
      <c r="C34" s="660"/>
      <c r="D34" s="660"/>
      <c r="E34" s="660"/>
      <c r="F34" s="660"/>
      <c r="G34" s="660"/>
      <c r="H34" s="660"/>
      <c r="I34" s="660"/>
      <c r="J34" s="660"/>
      <c r="K34" s="660"/>
      <c r="L34" s="660"/>
      <c r="M34" s="660"/>
      <c r="N34" s="660"/>
      <c r="O34" s="660"/>
      <c r="P34" s="660"/>
      <c r="Q34" s="660"/>
      <c r="R34" s="660"/>
      <c r="S34" s="660"/>
      <c r="T34" s="660"/>
      <c r="U34" s="660"/>
      <c r="V34" s="660"/>
      <c r="W34" s="660"/>
      <c r="X34" s="660"/>
      <c r="Y34" s="660"/>
      <c r="Z34" s="660"/>
      <c r="AA34" s="660"/>
      <c r="AB34" s="660"/>
      <c r="AC34" s="660"/>
      <c r="AD34" s="660"/>
      <c r="AE34" s="660"/>
      <c r="AF34" s="660"/>
      <c r="AG34" s="660"/>
      <c r="AH34" s="660"/>
      <c r="AI34" s="660"/>
      <c r="AJ34" s="660"/>
      <c r="AK34" s="660"/>
      <c r="AL34" s="660"/>
      <c r="AM34" s="660"/>
      <c r="AN34" s="660"/>
      <c r="AO34" s="660"/>
      <c r="AP34" s="660"/>
      <c r="AQ34" s="660"/>
      <c r="AR34" s="660"/>
      <c r="AS34" s="660"/>
      <c r="AT34" s="660"/>
      <c r="AU34" s="660"/>
      <c r="AV34" s="660"/>
      <c r="AW34" s="660"/>
      <c r="AX34" s="660"/>
      <c r="AY34" s="660"/>
      <c r="AZ34" s="660"/>
      <c r="BA34" s="660"/>
      <c r="BB34" s="660"/>
      <c r="BC34" s="660"/>
      <c r="BD34" s="660"/>
      <c r="BE34" s="660"/>
      <c r="BF34" s="660"/>
      <c r="BG34" s="660"/>
      <c r="BH34" s="660"/>
      <c r="BI34" s="660"/>
      <c r="BJ34" s="660"/>
      <c r="BK34" s="660"/>
      <c r="BL34" s="660"/>
      <c r="BM34" s="660"/>
      <c r="BN34" s="660"/>
      <c r="BO34" s="660"/>
      <c r="BP34" s="660"/>
      <c r="BQ34" s="660"/>
      <c r="BR34" s="660"/>
      <c r="BS34" s="660"/>
      <c r="BT34" s="660"/>
      <c r="BU34" s="660"/>
      <c r="BV34" s="660"/>
      <c r="BW34" s="661"/>
      <c r="BX34" s="615" t="s">
        <v>152</v>
      </c>
      <c r="BY34" s="616"/>
      <c r="BZ34" s="616"/>
      <c r="CA34" s="616"/>
      <c r="CB34" s="616"/>
      <c r="CC34" s="616"/>
      <c r="CD34" s="616"/>
      <c r="CE34" s="617"/>
      <c r="CF34" s="618" t="s">
        <v>147</v>
      </c>
      <c r="CG34" s="616"/>
      <c r="CH34" s="616"/>
      <c r="CI34" s="616"/>
      <c r="CJ34" s="616"/>
      <c r="CK34" s="616"/>
      <c r="CL34" s="616"/>
      <c r="CM34" s="616"/>
      <c r="CN34" s="616"/>
      <c r="CO34" s="616"/>
      <c r="CP34" s="616"/>
      <c r="CQ34" s="616"/>
      <c r="CR34" s="617"/>
      <c r="CS34" s="673" t="s">
        <v>365</v>
      </c>
      <c r="CT34" s="673"/>
      <c r="CU34" s="673"/>
      <c r="CV34" s="673"/>
      <c r="CW34" s="673"/>
      <c r="CX34" s="673"/>
      <c r="CY34" s="673"/>
      <c r="CZ34" s="673"/>
      <c r="DA34" s="673"/>
      <c r="DB34" s="673"/>
      <c r="DC34" s="673"/>
      <c r="DD34" s="673"/>
      <c r="DE34" s="673"/>
      <c r="DF34" s="669"/>
      <c r="DG34" s="670"/>
      <c r="DH34" s="670"/>
      <c r="DI34" s="670"/>
      <c r="DJ34" s="670"/>
      <c r="DK34" s="670"/>
      <c r="DL34" s="670"/>
      <c r="DM34" s="670"/>
      <c r="DN34" s="670"/>
      <c r="DO34" s="670"/>
      <c r="DP34" s="670"/>
      <c r="DQ34" s="670"/>
      <c r="DR34" s="671"/>
      <c r="DS34" s="669"/>
      <c r="DT34" s="670"/>
      <c r="DU34" s="670"/>
      <c r="DV34" s="670"/>
      <c r="DW34" s="670"/>
      <c r="DX34" s="670"/>
      <c r="DY34" s="670"/>
      <c r="DZ34" s="670"/>
      <c r="EA34" s="670"/>
      <c r="EB34" s="670"/>
      <c r="EC34" s="670"/>
      <c r="ED34" s="670"/>
      <c r="EE34" s="671"/>
      <c r="EF34" s="669"/>
      <c r="EG34" s="670"/>
      <c r="EH34" s="670"/>
      <c r="EI34" s="670"/>
      <c r="EJ34" s="670"/>
      <c r="EK34" s="670"/>
      <c r="EL34" s="670"/>
      <c r="EM34" s="670"/>
      <c r="EN34" s="670"/>
      <c r="EO34" s="670"/>
      <c r="EP34" s="670"/>
      <c r="EQ34" s="670"/>
      <c r="ER34" s="671"/>
      <c r="ES34" s="626"/>
      <c r="ET34" s="627"/>
      <c r="EU34" s="627"/>
      <c r="EV34" s="627"/>
      <c r="EW34" s="627"/>
      <c r="EX34" s="627"/>
      <c r="EY34" s="627"/>
      <c r="EZ34" s="627"/>
      <c r="FA34" s="627"/>
      <c r="FB34" s="627"/>
      <c r="FC34" s="627"/>
      <c r="FD34" s="627"/>
      <c r="FE34" s="628"/>
      <c r="FN34" s="106" t="e">
        <f>#REF!+#REF!</f>
        <v>#REF!</v>
      </c>
    </row>
    <row r="35" spans="1:172" ht="11.1" customHeight="1" x14ac:dyDescent="0.2">
      <c r="A35" s="659" t="s">
        <v>153</v>
      </c>
      <c r="B35" s="660"/>
      <c r="C35" s="660"/>
      <c r="D35" s="660"/>
      <c r="E35" s="660"/>
      <c r="F35" s="660"/>
      <c r="G35" s="660"/>
      <c r="H35" s="660"/>
      <c r="I35" s="660"/>
      <c r="J35" s="660"/>
      <c r="K35" s="660"/>
      <c r="L35" s="660"/>
      <c r="M35" s="660"/>
      <c r="N35" s="660"/>
      <c r="O35" s="660"/>
      <c r="P35" s="660"/>
      <c r="Q35" s="660"/>
      <c r="R35" s="660"/>
      <c r="S35" s="660"/>
      <c r="T35" s="660"/>
      <c r="U35" s="660"/>
      <c r="V35" s="660"/>
      <c r="W35" s="660"/>
      <c r="X35" s="660"/>
      <c r="Y35" s="660"/>
      <c r="Z35" s="660"/>
      <c r="AA35" s="660"/>
      <c r="AB35" s="660"/>
      <c r="AC35" s="660"/>
      <c r="AD35" s="660"/>
      <c r="AE35" s="660"/>
      <c r="AF35" s="660"/>
      <c r="AG35" s="660"/>
      <c r="AH35" s="660"/>
      <c r="AI35" s="660"/>
      <c r="AJ35" s="660"/>
      <c r="AK35" s="660"/>
      <c r="AL35" s="660"/>
      <c r="AM35" s="660"/>
      <c r="AN35" s="660"/>
      <c r="AO35" s="660"/>
      <c r="AP35" s="660"/>
      <c r="AQ35" s="660"/>
      <c r="AR35" s="660"/>
      <c r="AS35" s="660"/>
      <c r="AT35" s="660"/>
      <c r="AU35" s="660"/>
      <c r="AV35" s="660"/>
      <c r="AW35" s="660"/>
      <c r="AX35" s="660"/>
      <c r="AY35" s="660"/>
      <c r="AZ35" s="660"/>
      <c r="BA35" s="660"/>
      <c r="BB35" s="660"/>
      <c r="BC35" s="660"/>
      <c r="BD35" s="660"/>
      <c r="BE35" s="660"/>
      <c r="BF35" s="660"/>
      <c r="BG35" s="660"/>
      <c r="BH35" s="660"/>
      <c r="BI35" s="660"/>
      <c r="BJ35" s="660"/>
      <c r="BK35" s="660"/>
      <c r="BL35" s="660"/>
      <c r="BM35" s="660"/>
      <c r="BN35" s="660"/>
      <c r="BO35" s="660"/>
      <c r="BP35" s="660"/>
      <c r="BQ35" s="660"/>
      <c r="BR35" s="660"/>
      <c r="BS35" s="660"/>
      <c r="BT35" s="660"/>
      <c r="BU35" s="660"/>
      <c r="BV35" s="660"/>
      <c r="BW35" s="661"/>
      <c r="BX35" s="615" t="s">
        <v>154</v>
      </c>
      <c r="BY35" s="616"/>
      <c r="BZ35" s="616"/>
      <c r="CA35" s="616"/>
      <c r="CB35" s="616"/>
      <c r="CC35" s="616"/>
      <c r="CD35" s="616"/>
      <c r="CE35" s="617"/>
      <c r="CF35" s="618"/>
      <c r="CG35" s="616"/>
      <c r="CH35" s="616"/>
      <c r="CI35" s="616"/>
      <c r="CJ35" s="616"/>
      <c r="CK35" s="616"/>
      <c r="CL35" s="616"/>
      <c r="CM35" s="616"/>
      <c r="CN35" s="616"/>
      <c r="CO35" s="616"/>
      <c r="CP35" s="616"/>
      <c r="CQ35" s="616"/>
      <c r="CR35" s="617"/>
      <c r="CS35" s="672" t="s">
        <v>364</v>
      </c>
      <c r="CT35" s="672"/>
      <c r="CU35" s="672"/>
      <c r="CV35" s="672"/>
      <c r="CW35" s="672"/>
      <c r="CX35" s="672"/>
      <c r="CY35" s="672"/>
      <c r="CZ35" s="672"/>
      <c r="DA35" s="672"/>
      <c r="DB35" s="672"/>
      <c r="DC35" s="672"/>
      <c r="DD35" s="672"/>
      <c r="DE35" s="672"/>
      <c r="DF35" s="636"/>
      <c r="DG35" s="637"/>
      <c r="DH35" s="637"/>
      <c r="DI35" s="637"/>
      <c r="DJ35" s="637"/>
      <c r="DK35" s="637"/>
      <c r="DL35" s="637"/>
      <c r="DM35" s="637"/>
      <c r="DN35" s="637"/>
      <c r="DO35" s="637"/>
      <c r="DP35" s="637"/>
      <c r="DQ35" s="637"/>
      <c r="DR35" s="638"/>
      <c r="DS35" s="646">
        <v>0</v>
      </c>
      <c r="DT35" s="647"/>
      <c r="DU35" s="647"/>
      <c r="DV35" s="647"/>
      <c r="DW35" s="647"/>
      <c r="DX35" s="647"/>
      <c r="DY35" s="647"/>
      <c r="DZ35" s="647"/>
      <c r="EA35" s="647"/>
      <c r="EB35" s="647"/>
      <c r="EC35" s="647"/>
      <c r="ED35" s="647"/>
      <c r="EE35" s="648"/>
      <c r="EF35" s="646">
        <v>0</v>
      </c>
      <c r="EG35" s="647"/>
      <c r="EH35" s="647"/>
      <c r="EI35" s="647"/>
      <c r="EJ35" s="647"/>
      <c r="EK35" s="647"/>
      <c r="EL35" s="647"/>
      <c r="EM35" s="647"/>
      <c r="EN35" s="647"/>
      <c r="EO35" s="647"/>
      <c r="EP35" s="647"/>
      <c r="EQ35" s="647"/>
      <c r="ER35" s="648"/>
      <c r="ES35" s="626"/>
      <c r="ET35" s="627"/>
      <c r="EU35" s="627"/>
      <c r="EV35" s="627"/>
      <c r="EW35" s="627"/>
      <c r="EX35" s="627"/>
      <c r="EY35" s="627"/>
      <c r="EZ35" s="627"/>
      <c r="FA35" s="627"/>
      <c r="FB35" s="627"/>
      <c r="FC35" s="627"/>
      <c r="FD35" s="627"/>
      <c r="FE35" s="628"/>
    </row>
    <row r="36" spans="1:172" ht="11.1" customHeight="1" x14ac:dyDescent="0.2">
      <c r="A36" s="652" t="s">
        <v>6</v>
      </c>
      <c r="B36" s="652"/>
      <c r="C36" s="652"/>
      <c r="D36" s="652"/>
      <c r="E36" s="652"/>
      <c r="F36" s="652"/>
      <c r="G36" s="652"/>
      <c r="H36" s="652"/>
      <c r="I36" s="652"/>
      <c r="J36" s="652"/>
      <c r="K36" s="652"/>
      <c r="L36" s="652"/>
      <c r="M36" s="652"/>
      <c r="N36" s="652"/>
      <c r="O36" s="652"/>
      <c r="P36" s="652"/>
      <c r="Q36" s="652"/>
      <c r="R36" s="652"/>
      <c r="S36" s="652"/>
      <c r="T36" s="652"/>
      <c r="U36" s="652"/>
      <c r="V36" s="652"/>
      <c r="W36" s="652"/>
      <c r="X36" s="652"/>
      <c r="Y36" s="652"/>
      <c r="Z36" s="652"/>
      <c r="AA36" s="652"/>
      <c r="AB36" s="652"/>
      <c r="AC36" s="652"/>
      <c r="AD36" s="652"/>
      <c r="AE36" s="652"/>
      <c r="AF36" s="652"/>
      <c r="AG36" s="652"/>
      <c r="AH36" s="652"/>
      <c r="AI36" s="652"/>
      <c r="AJ36" s="652"/>
      <c r="AK36" s="652"/>
      <c r="AL36" s="652"/>
      <c r="AM36" s="652"/>
      <c r="AN36" s="652"/>
      <c r="AO36" s="652"/>
      <c r="AP36" s="652"/>
      <c r="AQ36" s="652"/>
      <c r="AR36" s="652"/>
      <c r="AS36" s="652"/>
      <c r="AT36" s="652"/>
      <c r="AU36" s="652"/>
      <c r="AV36" s="652"/>
      <c r="AW36" s="652"/>
      <c r="AX36" s="652"/>
      <c r="AY36" s="652"/>
      <c r="AZ36" s="652"/>
      <c r="BA36" s="652"/>
      <c r="BB36" s="652"/>
      <c r="BC36" s="652"/>
      <c r="BD36" s="652"/>
      <c r="BE36" s="652"/>
      <c r="BF36" s="652"/>
      <c r="BG36" s="652"/>
      <c r="BH36" s="652"/>
      <c r="BI36" s="652"/>
      <c r="BJ36" s="652"/>
      <c r="BK36" s="652"/>
      <c r="BL36" s="652"/>
      <c r="BM36" s="652"/>
      <c r="BN36" s="652"/>
      <c r="BO36" s="652"/>
      <c r="BP36" s="652"/>
      <c r="BQ36" s="652"/>
      <c r="BR36" s="652"/>
      <c r="BS36" s="652"/>
      <c r="BT36" s="652"/>
      <c r="BU36" s="652"/>
      <c r="BV36" s="652"/>
      <c r="BW36" s="652"/>
      <c r="BX36" s="542"/>
      <c r="BY36" s="543"/>
      <c r="BZ36" s="543"/>
      <c r="CA36" s="543"/>
      <c r="CB36" s="543"/>
      <c r="CC36" s="543"/>
      <c r="CD36" s="543"/>
      <c r="CE36" s="544"/>
      <c r="CF36" s="605"/>
      <c r="CG36" s="543"/>
      <c r="CH36" s="543"/>
      <c r="CI36" s="543"/>
      <c r="CJ36" s="543"/>
      <c r="CK36" s="543"/>
      <c r="CL36" s="543"/>
      <c r="CM36" s="543"/>
      <c r="CN36" s="543"/>
      <c r="CO36" s="543"/>
      <c r="CP36" s="543"/>
      <c r="CQ36" s="543"/>
      <c r="CR36" s="544"/>
      <c r="CS36" s="674"/>
      <c r="CT36" s="675"/>
      <c r="CU36" s="675"/>
      <c r="CV36" s="675"/>
      <c r="CW36" s="675"/>
      <c r="CX36" s="675"/>
      <c r="CY36" s="675"/>
      <c r="CZ36" s="675"/>
      <c r="DA36" s="675"/>
      <c r="DB36" s="675"/>
      <c r="DC36" s="675"/>
      <c r="DD36" s="675"/>
      <c r="DE36" s="676"/>
      <c r="DF36" s="674"/>
      <c r="DG36" s="675"/>
      <c r="DH36" s="675"/>
      <c r="DI36" s="675"/>
      <c r="DJ36" s="675"/>
      <c r="DK36" s="675"/>
      <c r="DL36" s="675"/>
      <c r="DM36" s="675"/>
      <c r="DN36" s="675"/>
      <c r="DO36" s="675"/>
      <c r="DP36" s="675"/>
      <c r="DQ36" s="675"/>
      <c r="DR36" s="676"/>
      <c r="DS36" s="674"/>
      <c r="DT36" s="675"/>
      <c r="DU36" s="675"/>
      <c r="DV36" s="675"/>
      <c r="DW36" s="675"/>
      <c r="DX36" s="675"/>
      <c r="DY36" s="675"/>
      <c r="DZ36" s="675"/>
      <c r="EA36" s="675"/>
      <c r="EB36" s="675"/>
      <c r="EC36" s="675"/>
      <c r="ED36" s="675"/>
      <c r="EE36" s="676"/>
      <c r="EF36" s="674"/>
      <c r="EG36" s="675"/>
      <c r="EH36" s="675"/>
      <c r="EI36" s="675"/>
      <c r="EJ36" s="675"/>
      <c r="EK36" s="675"/>
      <c r="EL36" s="675"/>
      <c r="EM36" s="675"/>
      <c r="EN36" s="675"/>
      <c r="EO36" s="675"/>
      <c r="EP36" s="675"/>
      <c r="EQ36" s="675"/>
      <c r="ER36" s="676"/>
      <c r="ES36" s="548"/>
      <c r="ET36" s="549"/>
      <c r="EU36" s="549"/>
      <c r="EV36" s="549"/>
      <c r="EW36" s="549"/>
      <c r="EX36" s="549"/>
      <c r="EY36" s="549"/>
      <c r="EZ36" s="549"/>
      <c r="FA36" s="549"/>
      <c r="FB36" s="549"/>
      <c r="FC36" s="549"/>
      <c r="FD36" s="549"/>
      <c r="FE36" s="550"/>
    </row>
    <row r="37" spans="1:172" ht="12.75" customHeight="1" x14ac:dyDescent="0.2">
      <c r="A37" s="659" t="s">
        <v>155</v>
      </c>
      <c r="B37" s="660"/>
      <c r="C37" s="660"/>
      <c r="D37" s="660"/>
      <c r="E37" s="660"/>
      <c r="F37" s="660"/>
      <c r="G37" s="660"/>
      <c r="H37" s="660"/>
      <c r="I37" s="660"/>
      <c r="J37" s="660"/>
      <c r="K37" s="660"/>
      <c r="L37" s="660"/>
      <c r="M37" s="660"/>
      <c r="N37" s="660"/>
      <c r="O37" s="660"/>
      <c r="P37" s="660"/>
      <c r="Q37" s="660"/>
      <c r="R37" s="660"/>
      <c r="S37" s="660"/>
      <c r="T37" s="660"/>
      <c r="U37" s="660"/>
      <c r="V37" s="660"/>
      <c r="W37" s="660"/>
      <c r="X37" s="660"/>
      <c r="Y37" s="660"/>
      <c r="Z37" s="660"/>
      <c r="AA37" s="660"/>
      <c r="AB37" s="660"/>
      <c r="AC37" s="660"/>
      <c r="AD37" s="660"/>
      <c r="AE37" s="660"/>
      <c r="AF37" s="660"/>
      <c r="AG37" s="660"/>
      <c r="AH37" s="660"/>
      <c r="AI37" s="660"/>
      <c r="AJ37" s="660"/>
      <c r="AK37" s="660"/>
      <c r="AL37" s="660"/>
      <c r="AM37" s="660"/>
      <c r="AN37" s="660"/>
      <c r="AO37" s="660"/>
      <c r="AP37" s="660"/>
      <c r="AQ37" s="660"/>
      <c r="AR37" s="660"/>
      <c r="AS37" s="660"/>
      <c r="AT37" s="660"/>
      <c r="AU37" s="660"/>
      <c r="AV37" s="660"/>
      <c r="AW37" s="660"/>
      <c r="AX37" s="660"/>
      <c r="AY37" s="660"/>
      <c r="AZ37" s="660"/>
      <c r="BA37" s="660"/>
      <c r="BB37" s="660"/>
      <c r="BC37" s="660"/>
      <c r="BD37" s="660"/>
      <c r="BE37" s="660"/>
      <c r="BF37" s="660"/>
      <c r="BG37" s="660"/>
      <c r="BH37" s="660"/>
      <c r="BI37" s="660"/>
      <c r="BJ37" s="660"/>
      <c r="BK37" s="660"/>
      <c r="BL37" s="660"/>
      <c r="BM37" s="660"/>
      <c r="BN37" s="660"/>
      <c r="BO37" s="660"/>
      <c r="BP37" s="660"/>
      <c r="BQ37" s="660"/>
      <c r="BR37" s="660"/>
      <c r="BS37" s="660"/>
      <c r="BT37" s="660"/>
      <c r="BU37" s="660"/>
      <c r="BV37" s="660"/>
      <c r="BW37" s="661"/>
      <c r="BX37" s="615" t="s">
        <v>156</v>
      </c>
      <c r="BY37" s="616"/>
      <c r="BZ37" s="616"/>
      <c r="CA37" s="616"/>
      <c r="CB37" s="616"/>
      <c r="CC37" s="616"/>
      <c r="CD37" s="616"/>
      <c r="CE37" s="617"/>
      <c r="CF37" s="618" t="s">
        <v>115</v>
      </c>
      <c r="CG37" s="616"/>
      <c r="CH37" s="616"/>
      <c r="CI37" s="616"/>
      <c r="CJ37" s="616"/>
      <c r="CK37" s="616"/>
      <c r="CL37" s="616"/>
      <c r="CM37" s="616"/>
      <c r="CN37" s="616"/>
      <c r="CO37" s="616"/>
      <c r="CP37" s="616"/>
      <c r="CQ37" s="616"/>
      <c r="CR37" s="617"/>
      <c r="CS37" s="619"/>
      <c r="CT37" s="619"/>
      <c r="CU37" s="619"/>
      <c r="CV37" s="619"/>
      <c r="CW37" s="619"/>
      <c r="CX37" s="619"/>
      <c r="CY37" s="619"/>
      <c r="CZ37" s="619"/>
      <c r="DA37" s="619"/>
      <c r="DB37" s="619"/>
      <c r="DC37" s="619"/>
      <c r="DD37" s="619"/>
      <c r="DE37" s="619"/>
      <c r="DF37" s="639">
        <f>DF40+DF41+DF38+DF39</f>
        <v>0</v>
      </c>
      <c r="DG37" s="640"/>
      <c r="DH37" s="640"/>
      <c r="DI37" s="640"/>
      <c r="DJ37" s="640"/>
      <c r="DK37" s="640"/>
      <c r="DL37" s="640"/>
      <c r="DM37" s="640"/>
      <c r="DN37" s="640"/>
      <c r="DO37" s="640"/>
      <c r="DP37" s="640"/>
      <c r="DQ37" s="640"/>
      <c r="DR37" s="641"/>
      <c r="DS37" s="639">
        <f t="shared" ref="DS37" si="8">DS40+DS41</f>
        <v>0</v>
      </c>
      <c r="DT37" s="640"/>
      <c r="DU37" s="640"/>
      <c r="DV37" s="640"/>
      <c r="DW37" s="640"/>
      <c r="DX37" s="640"/>
      <c r="DY37" s="640"/>
      <c r="DZ37" s="640"/>
      <c r="EA37" s="640"/>
      <c r="EB37" s="640"/>
      <c r="EC37" s="640"/>
      <c r="ED37" s="640"/>
      <c r="EE37" s="641"/>
      <c r="EF37" s="639">
        <f t="shared" ref="EF37" si="9">EF40+EF41</f>
        <v>0</v>
      </c>
      <c r="EG37" s="640"/>
      <c r="EH37" s="640"/>
      <c r="EI37" s="640"/>
      <c r="EJ37" s="640"/>
      <c r="EK37" s="640"/>
      <c r="EL37" s="640"/>
      <c r="EM37" s="640"/>
      <c r="EN37" s="640"/>
      <c r="EO37" s="640"/>
      <c r="EP37" s="640"/>
      <c r="EQ37" s="640"/>
      <c r="ER37" s="641"/>
      <c r="ES37" s="677"/>
      <c r="ET37" s="678"/>
      <c r="EU37" s="678"/>
      <c r="EV37" s="678"/>
      <c r="EW37" s="678"/>
      <c r="EX37" s="678"/>
      <c r="EY37" s="678"/>
      <c r="EZ37" s="678"/>
      <c r="FA37" s="678"/>
      <c r="FB37" s="678"/>
      <c r="FC37" s="678"/>
      <c r="FD37" s="678"/>
      <c r="FE37" s="679"/>
    </row>
    <row r="38" spans="1:172" ht="22.15" customHeight="1" x14ac:dyDescent="0.2">
      <c r="A38" s="683" t="s">
        <v>375</v>
      </c>
      <c r="B38" s="684"/>
      <c r="C38" s="684"/>
      <c r="D38" s="684"/>
      <c r="E38" s="684"/>
      <c r="F38" s="684"/>
      <c r="G38" s="684"/>
      <c r="H38" s="684"/>
      <c r="I38" s="684"/>
      <c r="J38" s="684"/>
      <c r="K38" s="684"/>
      <c r="L38" s="684"/>
      <c r="M38" s="684"/>
      <c r="N38" s="684"/>
      <c r="O38" s="684"/>
      <c r="P38" s="684"/>
      <c r="Q38" s="684"/>
      <c r="R38" s="684"/>
      <c r="S38" s="684"/>
      <c r="T38" s="684"/>
      <c r="U38" s="684"/>
      <c r="V38" s="684"/>
      <c r="W38" s="684"/>
      <c r="X38" s="684"/>
      <c r="Y38" s="684"/>
      <c r="Z38" s="684"/>
      <c r="AA38" s="684"/>
      <c r="AB38" s="684"/>
      <c r="AC38" s="684"/>
      <c r="AD38" s="684"/>
      <c r="AE38" s="684"/>
      <c r="AF38" s="684"/>
      <c r="AG38" s="684"/>
      <c r="AH38" s="684"/>
      <c r="AI38" s="684"/>
      <c r="AJ38" s="684"/>
      <c r="AK38" s="684"/>
      <c r="AL38" s="684"/>
      <c r="AM38" s="684"/>
      <c r="AN38" s="684"/>
      <c r="AO38" s="684"/>
      <c r="AP38" s="684"/>
      <c r="AQ38" s="684"/>
      <c r="AR38" s="684"/>
      <c r="AS38" s="684"/>
      <c r="AT38" s="684"/>
      <c r="AU38" s="684"/>
      <c r="AV38" s="684"/>
      <c r="AW38" s="684"/>
      <c r="AX38" s="684"/>
      <c r="AY38" s="684"/>
      <c r="AZ38" s="684"/>
      <c r="BA38" s="684"/>
      <c r="BB38" s="684"/>
      <c r="BC38" s="684"/>
      <c r="BD38" s="684"/>
      <c r="BE38" s="684"/>
      <c r="BF38" s="684"/>
      <c r="BG38" s="684"/>
      <c r="BH38" s="684"/>
      <c r="BI38" s="684"/>
      <c r="BJ38" s="684"/>
      <c r="BK38" s="684"/>
      <c r="BL38" s="684"/>
      <c r="BM38" s="684"/>
      <c r="BN38" s="684"/>
      <c r="BO38" s="684"/>
      <c r="BP38" s="684"/>
      <c r="BQ38" s="684"/>
      <c r="BR38" s="684"/>
      <c r="BS38" s="684"/>
      <c r="BT38" s="684"/>
      <c r="BU38" s="684"/>
      <c r="BV38" s="684"/>
      <c r="BW38" s="684"/>
      <c r="BX38" s="632" t="s">
        <v>157</v>
      </c>
      <c r="BY38" s="633"/>
      <c r="BZ38" s="633"/>
      <c r="CA38" s="633"/>
      <c r="CB38" s="633"/>
      <c r="CC38" s="633"/>
      <c r="CD38" s="633"/>
      <c r="CE38" s="634"/>
      <c r="CF38" s="635" t="s">
        <v>158</v>
      </c>
      <c r="CG38" s="633"/>
      <c r="CH38" s="633"/>
      <c r="CI38" s="633"/>
      <c r="CJ38" s="633"/>
      <c r="CK38" s="633"/>
      <c r="CL38" s="633"/>
      <c r="CM38" s="633"/>
      <c r="CN38" s="633"/>
      <c r="CO38" s="633"/>
      <c r="CP38" s="633"/>
      <c r="CQ38" s="633"/>
      <c r="CR38" s="634"/>
      <c r="CS38" s="672" t="s">
        <v>364</v>
      </c>
      <c r="CT38" s="672"/>
      <c r="CU38" s="672"/>
      <c r="CV38" s="672"/>
      <c r="CW38" s="672"/>
      <c r="CX38" s="672"/>
      <c r="CY38" s="672"/>
      <c r="CZ38" s="672"/>
      <c r="DA38" s="672"/>
      <c r="DB38" s="672"/>
      <c r="DC38" s="672"/>
      <c r="DD38" s="672"/>
      <c r="DE38" s="672"/>
      <c r="DF38" s="646"/>
      <c r="DG38" s="647"/>
      <c r="DH38" s="647"/>
      <c r="DI38" s="647"/>
      <c r="DJ38" s="647"/>
      <c r="DK38" s="647"/>
      <c r="DL38" s="647"/>
      <c r="DM38" s="647"/>
      <c r="DN38" s="647"/>
      <c r="DO38" s="647"/>
      <c r="DP38" s="647"/>
      <c r="DQ38" s="647"/>
      <c r="DR38" s="648"/>
      <c r="DS38" s="646"/>
      <c r="DT38" s="647"/>
      <c r="DU38" s="647"/>
      <c r="DV38" s="647"/>
      <c r="DW38" s="647"/>
      <c r="DX38" s="647"/>
      <c r="DY38" s="647"/>
      <c r="DZ38" s="647"/>
      <c r="EA38" s="647"/>
      <c r="EB38" s="647"/>
      <c r="EC38" s="647"/>
      <c r="ED38" s="647"/>
      <c r="EE38" s="648"/>
      <c r="EF38" s="646"/>
      <c r="EG38" s="647"/>
      <c r="EH38" s="647"/>
      <c r="EI38" s="647"/>
      <c r="EJ38" s="647"/>
      <c r="EK38" s="647"/>
      <c r="EL38" s="647"/>
      <c r="EM38" s="647"/>
      <c r="EN38" s="647"/>
      <c r="EO38" s="647"/>
      <c r="EP38" s="647"/>
      <c r="EQ38" s="647"/>
      <c r="ER38" s="648"/>
      <c r="ES38" s="680" t="s">
        <v>115</v>
      </c>
      <c r="ET38" s="681"/>
      <c r="EU38" s="681"/>
      <c r="EV38" s="681"/>
      <c r="EW38" s="681"/>
      <c r="EX38" s="681"/>
      <c r="EY38" s="681"/>
      <c r="EZ38" s="681"/>
      <c r="FA38" s="681"/>
      <c r="FB38" s="681"/>
      <c r="FC38" s="681"/>
      <c r="FD38" s="681"/>
      <c r="FE38" s="682"/>
    </row>
    <row r="39" spans="1:172" ht="22.15" customHeight="1" x14ac:dyDescent="0.2">
      <c r="A39" s="683" t="s">
        <v>375</v>
      </c>
      <c r="B39" s="684"/>
      <c r="C39" s="684"/>
      <c r="D39" s="684"/>
      <c r="E39" s="684"/>
      <c r="F39" s="684"/>
      <c r="G39" s="684"/>
      <c r="H39" s="684"/>
      <c r="I39" s="684"/>
      <c r="J39" s="684"/>
      <c r="K39" s="684"/>
      <c r="L39" s="684"/>
      <c r="M39" s="684"/>
      <c r="N39" s="684"/>
      <c r="O39" s="684"/>
      <c r="P39" s="684"/>
      <c r="Q39" s="684"/>
      <c r="R39" s="684"/>
      <c r="S39" s="684"/>
      <c r="T39" s="684"/>
      <c r="U39" s="684"/>
      <c r="V39" s="684"/>
      <c r="W39" s="684"/>
      <c r="X39" s="684"/>
      <c r="Y39" s="684"/>
      <c r="Z39" s="684"/>
      <c r="AA39" s="684"/>
      <c r="AB39" s="684"/>
      <c r="AC39" s="684"/>
      <c r="AD39" s="684"/>
      <c r="AE39" s="684"/>
      <c r="AF39" s="684"/>
      <c r="AG39" s="684"/>
      <c r="AH39" s="684"/>
      <c r="AI39" s="684"/>
      <c r="AJ39" s="684"/>
      <c r="AK39" s="684"/>
      <c r="AL39" s="684"/>
      <c r="AM39" s="684"/>
      <c r="AN39" s="684"/>
      <c r="AO39" s="684"/>
      <c r="AP39" s="684"/>
      <c r="AQ39" s="684"/>
      <c r="AR39" s="684"/>
      <c r="AS39" s="684"/>
      <c r="AT39" s="684"/>
      <c r="AU39" s="684"/>
      <c r="AV39" s="684"/>
      <c r="AW39" s="684"/>
      <c r="AX39" s="684"/>
      <c r="AY39" s="684"/>
      <c r="AZ39" s="684"/>
      <c r="BA39" s="684"/>
      <c r="BB39" s="684"/>
      <c r="BC39" s="684"/>
      <c r="BD39" s="684"/>
      <c r="BE39" s="684"/>
      <c r="BF39" s="684"/>
      <c r="BG39" s="684"/>
      <c r="BH39" s="684"/>
      <c r="BI39" s="684"/>
      <c r="BJ39" s="684"/>
      <c r="BK39" s="684"/>
      <c r="BL39" s="684"/>
      <c r="BM39" s="684"/>
      <c r="BN39" s="684"/>
      <c r="BO39" s="684"/>
      <c r="BP39" s="684"/>
      <c r="BQ39" s="684"/>
      <c r="BR39" s="684"/>
      <c r="BS39" s="684"/>
      <c r="BT39" s="684"/>
      <c r="BU39" s="684"/>
      <c r="BV39" s="684"/>
      <c r="BW39" s="684"/>
      <c r="BX39" s="632" t="s">
        <v>157</v>
      </c>
      <c r="BY39" s="633"/>
      <c r="BZ39" s="633"/>
      <c r="CA39" s="633"/>
      <c r="CB39" s="633"/>
      <c r="CC39" s="633"/>
      <c r="CD39" s="633"/>
      <c r="CE39" s="634"/>
      <c r="CF39" s="635" t="s">
        <v>158</v>
      </c>
      <c r="CG39" s="633"/>
      <c r="CH39" s="633"/>
      <c r="CI39" s="633"/>
      <c r="CJ39" s="633"/>
      <c r="CK39" s="633"/>
      <c r="CL39" s="633"/>
      <c r="CM39" s="633"/>
      <c r="CN39" s="633"/>
      <c r="CO39" s="633"/>
      <c r="CP39" s="633"/>
      <c r="CQ39" s="633"/>
      <c r="CR39" s="634"/>
      <c r="CS39" s="672" t="s">
        <v>364</v>
      </c>
      <c r="CT39" s="672"/>
      <c r="CU39" s="672"/>
      <c r="CV39" s="672"/>
      <c r="CW39" s="672"/>
      <c r="CX39" s="672"/>
      <c r="CY39" s="672"/>
      <c r="CZ39" s="672"/>
      <c r="DA39" s="672"/>
      <c r="DB39" s="672"/>
      <c r="DC39" s="672"/>
      <c r="DD39" s="672"/>
      <c r="DE39" s="672"/>
      <c r="DF39" s="646"/>
      <c r="DG39" s="647"/>
      <c r="DH39" s="647"/>
      <c r="DI39" s="647"/>
      <c r="DJ39" s="647"/>
      <c r="DK39" s="647"/>
      <c r="DL39" s="647"/>
      <c r="DM39" s="647"/>
      <c r="DN39" s="647"/>
      <c r="DO39" s="647"/>
      <c r="DP39" s="647"/>
      <c r="DQ39" s="647"/>
      <c r="DR39" s="648"/>
      <c r="DS39" s="646"/>
      <c r="DT39" s="647"/>
      <c r="DU39" s="647"/>
      <c r="DV39" s="647"/>
      <c r="DW39" s="647"/>
      <c r="DX39" s="647"/>
      <c r="DY39" s="647"/>
      <c r="DZ39" s="647"/>
      <c r="EA39" s="647"/>
      <c r="EB39" s="647"/>
      <c r="EC39" s="647"/>
      <c r="ED39" s="647"/>
      <c r="EE39" s="648"/>
      <c r="EF39" s="646"/>
      <c r="EG39" s="647"/>
      <c r="EH39" s="647"/>
      <c r="EI39" s="647"/>
      <c r="EJ39" s="647"/>
      <c r="EK39" s="647"/>
      <c r="EL39" s="647"/>
      <c r="EM39" s="647"/>
      <c r="EN39" s="647"/>
      <c r="EO39" s="647"/>
      <c r="EP39" s="647"/>
      <c r="EQ39" s="647"/>
      <c r="ER39" s="648"/>
      <c r="ES39" s="680" t="s">
        <v>115</v>
      </c>
      <c r="ET39" s="681"/>
      <c r="EU39" s="681"/>
      <c r="EV39" s="681"/>
      <c r="EW39" s="681"/>
      <c r="EX39" s="681"/>
      <c r="EY39" s="681"/>
      <c r="EZ39" s="681"/>
      <c r="FA39" s="681"/>
      <c r="FB39" s="681"/>
      <c r="FC39" s="681"/>
      <c r="FD39" s="681"/>
      <c r="FE39" s="682"/>
    </row>
    <row r="40" spans="1:172" ht="22.15" customHeight="1" x14ac:dyDescent="0.2">
      <c r="A40" s="683" t="s">
        <v>375</v>
      </c>
      <c r="B40" s="684"/>
      <c r="C40" s="684"/>
      <c r="D40" s="684"/>
      <c r="E40" s="684"/>
      <c r="F40" s="684"/>
      <c r="G40" s="684"/>
      <c r="H40" s="684"/>
      <c r="I40" s="684"/>
      <c r="J40" s="684"/>
      <c r="K40" s="684"/>
      <c r="L40" s="684"/>
      <c r="M40" s="684"/>
      <c r="N40" s="684"/>
      <c r="O40" s="684"/>
      <c r="P40" s="684"/>
      <c r="Q40" s="684"/>
      <c r="R40" s="684"/>
      <c r="S40" s="684"/>
      <c r="T40" s="684"/>
      <c r="U40" s="684"/>
      <c r="V40" s="684"/>
      <c r="W40" s="684"/>
      <c r="X40" s="684"/>
      <c r="Y40" s="684"/>
      <c r="Z40" s="684"/>
      <c r="AA40" s="684"/>
      <c r="AB40" s="684"/>
      <c r="AC40" s="684"/>
      <c r="AD40" s="684"/>
      <c r="AE40" s="684"/>
      <c r="AF40" s="684"/>
      <c r="AG40" s="684"/>
      <c r="AH40" s="684"/>
      <c r="AI40" s="684"/>
      <c r="AJ40" s="684"/>
      <c r="AK40" s="684"/>
      <c r="AL40" s="684"/>
      <c r="AM40" s="684"/>
      <c r="AN40" s="684"/>
      <c r="AO40" s="684"/>
      <c r="AP40" s="684"/>
      <c r="AQ40" s="684"/>
      <c r="AR40" s="684"/>
      <c r="AS40" s="684"/>
      <c r="AT40" s="684"/>
      <c r="AU40" s="684"/>
      <c r="AV40" s="684"/>
      <c r="AW40" s="684"/>
      <c r="AX40" s="684"/>
      <c r="AY40" s="684"/>
      <c r="AZ40" s="684"/>
      <c r="BA40" s="684"/>
      <c r="BB40" s="684"/>
      <c r="BC40" s="684"/>
      <c r="BD40" s="684"/>
      <c r="BE40" s="684"/>
      <c r="BF40" s="684"/>
      <c r="BG40" s="684"/>
      <c r="BH40" s="684"/>
      <c r="BI40" s="684"/>
      <c r="BJ40" s="684"/>
      <c r="BK40" s="684"/>
      <c r="BL40" s="684"/>
      <c r="BM40" s="684"/>
      <c r="BN40" s="684"/>
      <c r="BO40" s="684"/>
      <c r="BP40" s="684"/>
      <c r="BQ40" s="684"/>
      <c r="BR40" s="684"/>
      <c r="BS40" s="684"/>
      <c r="BT40" s="684"/>
      <c r="BU40" s="684"/>
      <c r="BV40" s="684"/>
      <c r="BW40" s="684"/>
      <c r="BX40" s="632" t="s">
        <v>157</v>
      </c>
      <c r="BY40" s="633"/>
      <c r="BZ40" s="633"/>
      <c r="CA40" s="633"/>
      <c r="CB40" s="633"/>
      <c r="CC40" s="633"/>
      <c r="CD40" s="633"/>
      <c r="CE40" s="634"/>
      <c r="CF40" s="635" t="s">
        <v>158</v>
      </c>
      <c r="CG40" s="633"/>
      <c r="CH40" s="633"/>
      <c r="CI40" s="633"/>
      <c r="CJ40" s="633"/>
      <c r="CK40" s="633"/>
      <c r="CL40" s="633"/>
      <c r="CM40" s="633"/>
      <c r="CN40" s="633"/>
      <c r="CO40" s="633"/>
      <c r="CP40" s="633"/>
      <c r="CQ40" s="633"/>
      <c r="CR40" s="634"/>
      <c r="CS40" s="672" t="s">
        <v>364</v>
      </c>
      <c r="CT40" s="672"/>
      <c r="CU40" s="672"/>
      <c r="CV40" s="672"/>
      <c r="CW40" s="672"/>
      <c r="CX40" s="672"/>
      <c r="CY40" s="672"/>
      <c r="CZ40" s="672"/>
      <c r="DA40" s="672"/>
      <c r="DB40" s="672"/>
      <c r="DC40" s="672"/>
      <c r="DD40" s="672"/>
      <c r="DE40" s="672"/>
      <c r="DF40" s="646"/>
      <c r="DG40" s="647"/>
      <c r="DH40" s="647"/>
      <c r="DI40" s="647"/>
      <c r="DJ40" s="647"/>
      <c r="DK40" s="647"/>
      <c r="DL40" s="647"/>
      <c r="DM40" s="647"/>
      <c r="DN40" s="647"/>
      <c r="DO40" s="647"/>
      <c r="DP40" s="647"/>
      <c r="DQ40" s="647"/>
      <c r="DR40" s="648"/>
      <c r="DS40" s="646"/>
      <c r="DT40" s="647"/>
      <c r="DU40" s="647"/>
      <c r="DV40" s="647"/>
      <c r="DW40" s="647"/>
      <c r="DX40" s="647"/>
      <c r="DY40" s="647"/>
      <c r="DZ40" s="647"/>
      <c r="EA40" s="647"/>
      <c r="EB40" s="647"/>
      <c r="EC40" s="647"/>
      <c r="ED40" s="647"/>
      <c r="EE40" s="648"/>
      <c r="EF40" s="646"/>
      <c r="EG40" s="647"/>
      <c r="EH40" s="647"/>
      <c r="EI40" s="647"/>
      <c r="EJ40" s="647"/>
      <c r="EK40" s="647"/>
      <c r="EL40" s="647"/>
      <c r="EM40" s="647"/>
      <c r="EN40" s="647"/>
      <c r="EO40" s="647"/>
      <c r="EP40" s="647"/>
      <c r="EQ40" s="647"/>
      <c r="ER40" s="648"/>
      <c r="ES40" s="680" t="s">
        <v>115</v>
      </c>
      <c r="ET40" s="681"/>
      <c r="EU40" s="681"/>
      <c r="EV40" s="681"/>
      <c r="EW40" s="681"/>
      <c r="EX40" s="681"/>
      <c r="EY40" s="681"/>
      <c r="EZ40" s="681"/>
      <c r="FA40" s="681"/>
      <c r="FB40" s="681"/>
      <c r="FC40" s="681"/>
      <c r="FD40" s="681"/>
      <c r="FE40" s="682"/>
    </row>
    <row r="41" spans="1:172" x14ac:dyDescent="0.2">
      <c r="A41" s="683" t="s">
        <v>395</v>
      </c>
      <c r="B41" s="684"/>
      <c r="C41" s="684"/>
      <c r="D41" s="684"/>
      <c r="E41" s="684"/>
      <c r="F41" s="684"/>
      <c r="G41" s="684"/>
      <c r="H41" s="684"/>
      <c r="I41" s="684"/>
      <c r="J41" s="684"/>
      <c r="K41" s="684"/>
      <c r="L41" s="684"/>
      <c r="M41" s="684"/>
      <c r="N41" s="684"/>
      <c r="O41" s="684"/>
      <c r="P41" s="684"/>
      <c r="Q41" s="684"/>
      <c r="R41" s="684"/>
      <c r="S41" s="684"/>
      <c r="T41" s="684"/>
      <c r="U41" s="684"/>
      <c r="V41" s="684"/>
      <c r="W41" s="684"/>
      <c r="X41" s="684"/>
      <c r="Y41" s="684"/>
      <c r="Z41" s="684"/>
      <c r="AA41" s="684"/>
      <c r="AB41" s="684"/>
      <c r="AC41" s="684"/>
      <c r="AD41" s="684"/>
      <c r="AE41" s="684"/>
      <c r="AF41" s="684"/>
      <c r="AG41" s="684"/>
      <c r="AH41" s="684"/>
      <c r="AI41" s="684"/>
      <c r="AJ41" s="684"/>
      <c r="AK41" s="684"/>
      <c r="AL41" s="684"/>
      <c r="AM41" s="684"/>
      <c r="AN41" s="684"/>
      <c r="AO41" s="684"/>
      <c r="AP41" s="684"/>
      <c r="AQ41" s="684"/>
      <c r="AR41" s="684"/>
      <c r="AS41" s="684"/>
      <c r="AT41" s="684"/>
      <c r="AU41" s="684"/>
      <c r="AV41" s="684"/>
      <c r="AW41" s="684"/>
      <c r="AX41" s="684"/>
      <c r="AY41" s="684"/>
      <c r="AZ41" s="684"/>
      <c r="BA41" s="684"/>
      <c r="BB41" s="684"/>
      <c r="BC41" s="684"/>
      <c r="BD41" s="684"/>
      <c r="BE41" s="684"/>
      <c r="BF41" s="684"/>
      <c r="BG41" s="684"/>
      <c r="BH41" s="684"/>
      <c r="BI41" s="684"/>
      <c r="BJ41" s="684"/>
      <c r="BK41" s="684"/>
      <c r="BL41" s="684"/>
      <c r="BM41" s="684"/>
      <c r="BN41" s="684"/>
      <c r="BO41" s="684"/>
      <c r="BP41" s="684"/>
      <c r="BQ41" s="684"/>
      <c r="BR41" s="684"/>
      <c r="BS41" s="684"/>
      <c r="BT41" s="684"/>
      <c r="BU41" s="684"/>
      <c r="BV41" s="684"/>
      <c r="BW41" s="684"/>
      <c r="BX41" s="632" t="s">
        <v>394</v>
      </c>
      <c r="BY41" s="633"/>
      <c r="BZ41" s="633"/>
      <c r="CA41" s="633"/>
      <c r="CB41" s="633"/>
      <c r="CC41" s="633"/>
      <c r="CD41" s="633"/>
      <c r="CE41" s="634"/>
      <c r="CF41" s="635" t="s">
        <v>158</v>
      </c>
      <c r="CG41" s="633"/>
      <c r="CH41" s="633"/>
      <c r="CI41" s="633"/>
      <c r="CJ41" s="633"/>
      <c r="CK41" s="633"/>
      <c r="CL41" s="633"/>
      <c r="CM41" s="633"/>
      <c r="CN41" s="633"/>
      <c r="CO41" s="633"/>
      <c r="CP41" s="633"/>
      <c r="CQ41" s="633"/>
      <c r="CR41" s="634"/>
      <c r="CS41" s="672" t="s">
        <v>399</v>
      </c>
      <c r="CT41" s="672"/>
      <c r="CU41" s="672"/>
      <c r="CV41" s="672"/>
      <c r="CW41" s="672"/>
      <c r="CX41" s="672"/>
      <c r="CY41" s="672"/>
      <c r="CZ41" s="672"/>
      <c r="DA41" s="672"/>
      <c r="DB41" s="672"/>
      <c r="DC41" s="672"/>
      <c r="DD41" s="672"/>
      <c r="DE41" s="672"/>
      <c r="DF41" s="636"/>
      <c r="DG41" s="637"/>
      <c r="DH41" s="637"/>
      <c r="DI41" s="637"/>
      <c r="DJ41" s="637"/>
      <c r="DK41" s="637"/>
      <c r="DL41" s="637"/>
      <c r="DM41" s="637"/>
      <c r="DN41" s="637"/>
      <c r="DO41" s="637"/>
      <c r="DP41" s="637"/>
      <c r="DQ41" s="637"/>
      <c r="DR41" s="638"/>
      <c r="DS41" s="646">
        <v>0</v>
      </c>
      <c r="DT41" s="647"/>
      <c r="DU41" s="647"/>
      <c r="DV41" s="647"/>
      <c r="DW41" s="647"/>
      <c r="DX41" s="647"/>
      <c r="DY41" s="647"/>
      <c r="DZ41" s="647"/>
      <c r="EA41" s="647"/>
      <c r="EB41" s="647"/>
      <c r="EC41" s="647"/>
      <c r="ED41" s="647"/>
      <c r="EE41" s="648"/>
      <c r="EF41" s="646">
        <v>0</v>
      </c>
      <c r="EG41" s="647"/>
      <c r="EH41" s="647"/>
      <c r="EI41" s="647"/>
      <c r="EJ41" s="647"/>
      <c r="EK41" s="647"/>
      <c r="EL41" s="647"/>
      <c r="EM41" s="647"/>
      <c r="EN41" s="647"/>
      <c r="EO41" s="647"/>
      <c r="EP41" s="647"/>
      <c r="EQ41" s="647"/>
      <c r="ER41" s="648"/>
      <c r="ES41" s="680" t="s">
        <v>115</v>
      </c>
      <c r="ET41" s="681"/>
      <c r="EU41" s="681"/>
      <c r="EV41" s="681"/>
      <c r="EW41" s="681"/>
      <c r="EX41" s="681"/>
      <c r="EY41" s="681"/>
      <c r="EZ41" s="681"/>
      <c r="FA41" s="681"/>
      <c r="FB41" s="681"/>
      <c r="FC41" s="681"/>
      <c r="FD41" s="681"/>
      <c r="FE41" s="682"/>
    </row>
    <row r="42" spans="1:172" ht="11.1" customHeight="1" x14ac:dyDescent="0.2">
      <c r="A42" s="694" t="s">
        <v>159</v>
      </c>
      <c r="B42" s="694"/>
      <c r="C42" s="694"/>
      <c r="D42" s="694"/>
      <c r="E42" s="694"/>
      <c r="F42" s="694"/>
      <c r="G42" s="694"/>
      <c r="H42" s="694"/>
      <c r="I42" s="694"/>
      <c r="J42" s="694"/>
      <c r="K42" s="694"/>
      <c r="L42" s="694"/>
      <c r="M42" s="694"/>
      <c r="N42" s="694"/>
      <c r="O42" s="694"/>
      <c r="P42" s="694"/>
      <c r="Q42" s="694"/>
      <c r="R42" s="694"/>
      <c r="S42" s="694"/>
      <c r="T42" s="694"/>
      <c r="U42" s="694"/>
      <c r="V42" s="694"/>
      <c r="W42" s="694"/>
      <c r="X42" s="694"/>
      <c r="Y42" s="694"/>
      <c r="Z42" s="694"/>
      <c r="AA42" s="694"/>
      <c r="AB42" s="694"/>
      <c r="AC42" s="694"/>
      <c r="AD42" s="694"/>
      <c r="AE42" s="694"/>
      <c r="AF42" s="694"/>
      <c r="AG42" s="694"/>
      <c r="AH42" s="694"/>
      <c r="AI42" s="694"/>
      <c r="AJ42" s="694"/>
      <c r="AK42" s="694"/>
      <c r="AL42" s="694"/>
      <c r="AM42" s="694"/>
      <c r="AN42" s="694"/>
      <c r="AO42" s="694"/>
      <c r="AP42" s="694"/>
      <c r="AQ42" s="694"/>
      <c r="AR42" s="694"/>
      <c r="AS42" s="694"/>
      <c r="AT42" s="694"/>
      <c r="AU42" s="694"/>
      <c r="AV42" s="694"/>
      <c r="AW42" s="694"/>
      <c r="AX42" s="694"/>
      <c r="AY42" s="694"/>
      <c r="AZ42" s="694"/>
      <c r="BA42" s="694"/>
      <c r="BB42" s="694"/>
      <c r="BC42" s="694"/>
      <c r="BD42" s="694"/>
      <c r="BE42" s="694"/>
      <c r="BF42" s="694"/>
      <c r="BG42" s="694"/>
      <c r="BH42" s="694"/>
      <c r="BI42" s="694"/>
      <c r="BJ42" s="694"/>
      <c r="BK42" s="694"/>
      <c r="BL42" s="694"/>
      <c r="BM42" s="694"/>
      <c r="BN42" s="694"/>
      <c r="BO42" s="694"/>
      <c r="BP42" s="694"/>
      <c r="BQ42" s="694"/>
      <c r="BR42" s="694"/>
      <c r="BS42" s="694"/>
      <c r="BT42" s="694"/>
      <c r="BU42" s="694"/>
      <c r="BV42" s="694"/>
      <c r="BW42" s="694"/>
      <c r="BX42" s="695" t="s">
        <v>160</v>
      </c>
      <c r="BY42" s="696"/>
      <c r="BZ42" s="696"/>
      <c r="CA42" s="696"/>
      <c r="CB42" s="696"/>
      <c r="CC42" s="696"/>
      <c r="CD42" s="696"/>
      <c r="CE42" s="697"/>
      <c r="CF42" s="698" t="s">
        <v>115</v>
      </c>
      <c r="CG42" s="696"/>
      <c r="CH42" s="696"/>
      <c r="CI42" s="696"/>
      <c r="CJ42" s="696"/>
      <c r="CK42" s="696"/>
      <c r="CL42" s="696"/>
      <c r="CM42" s="696"/>
      <c r="CN42" s="696"/>
      <c r="CO42" s="696"/>
      <c r="CP42" s="696"/>
      <c r="CQ42" s="696"/>
      <c r="CR42" s="697"/>
      <c r="CS42" s="685"/>
      <c r="CT42" s="686"/>
      <c r="CU42" s="686"/>
      <c r="CV42" s="686"/>
      <c r="CW42" s="686"/>
      <c r="CX42" s="686"/>
      <c r="CY42" s="686"/>
      <c r="CZ42" s="686"/>
      <c r="DA42" s="686"/>
      <c r="DB42" s="686"/>
      <c r="DC42" s="686"/>
      <c r="DD42" s="686"/>
      <c r="DE42" s="687"/>
      <c r="DF42" s="685">
        <f>DF43+DF70+DF87</f>
        <v>1205869.32</v>
      </c>
      <c r="DG42" s="686"/>
      <c r="DH42" s="686"/>
      <c r="DI42" s="686"/>
      <c r="DJ42" s="686"/>
      <c r="DK42" s="686"/>
      <c r="DL42" s="686"/>
      <c r="DM42" s="686"/>
      <c r="DN42" s="686"/>
      <c r="DO42" s="686"/>
      <c r="DP42" s="686"/>
      <c r="DQ42" s="686"/>
      <c r="DR42" s="687"/>
      <c r="DS42" s="685">
        <f>DS43+DS70+DS84+DS87</f>
        <v>0</v>
      </c>
      <c r="DT42" s="686"/>
      <c r="DU42" s="686"/>
      <c r="DV42" s="686"/>
      <c r="DW42" s="686"/>
      <c r="DX42" s="686"/>
      <c r="DY42" s="686"/>
      <c r="DZ42" s="686"/>
      <c r="EA42" s="686"/>
      <c r="EB42" s="686"/>
      <c r="EC42" s="686"/>
      <c r="ED42" s="686"/>
      <c r="EE42" s="687"/>
      <c r="EF42" s="685">
        <f>EF43+EF70+EF84+EF87</f>
        <v>0</v>
      </c>
      <c r="EG42" s="686"/>
      <c r="EH42" s="686"/>
      <c r="EI42" s="686"/>
      <c r="EJ42" s="686"/>
      <c r="EK42" s="686"/>
      <c r="EL42" s="686"/>
      <c r="EM42" s="686"/>
      <c r="EN42" s="686"/>
      <c r="EO42" s="686"/>
      <c r="EP42" s="686"/>
      <c r="EQ42" s="686"/>
      <c r="ER42" s="687"/>
      <c r="ES42" s="688"/>
      <c r="ET42" s="689"/>
      <c r="EU42" s="689"/>
      <c r="EV42" s="689"/>
      <c r="EW42" s="689"/>
      <c r="EX42" s="689"/>
      <c r="EY42" s="689"/>
      <c r="EZ42" s="689"/>
      <c r="FA42" s="689"/>
      <c r="FB42" s="689"/>
      <c r="FC42" s="689"/>
      <c r="FD42" s="689"/>
      <c r="FE42" s="690"/>
    </row>
    <row r="43" spans="1:172" ht="22.5" customHeight="1" x14ac:dyDescent="0.2">
      <c r="A43" s="613" t="s">
        <v>161</v>
      </c>
      <c r="B43" s="614"/>
      <c r="C43" s="614"/>
      <c r="D43" s="614"/>
      <c r="E43" s="614"/>
      <c r="F43" s="614"/>
      <c r="G43" s="614"/>
      <c r="H43" s="614"/>
      <c r="I43" s="614"/>
      <c r="J43" s="614"/>
      <c r="K43" s="614"/>
      <c r="L43" s="614"/>
      <c r="M43" s="614"/>
      <c r="N43" s="614"/>
      <c r="O43" s="614"/>
      <c r="P43" s="614"/>
      <c r="Q43" s="614"/>
      <c r="R43" s="614"/>
      <c r="S43" s="614"/>
      <c r="T43" s="614"/>
      <c r="U43" s="614"/>
      <c r="V43" s="614"/>
      <c r="W43" s="614"/>
      <c r="X43" s="614"/>
      <c r="Y43" s="614"/>
      <c r="Z43" s="614"/>
      <c r="AA43" s="614"/>
      <c r="AB43" s="614"/>
      <c r="AC43" s="614"/>
      <c r="AD43" s="614"/>
      <c r="AE43" s="614"/>
      <c r="AF43" s="614"/>
      <c r="AG43" s="614"/>
      <c r="AH43" s="614"/>
      <c r="AI43" s="614"/>
      <c r="AJ43" s="614"/>
      <c r="AK43" s="614"/>
      <c r="AL43" s="614"/>
      <c r="AM43" s="614"/>
      <c r="AN43" s="614"/>
      <c r="AO43" s="614"/>
      <c r="AP43" s="614"/>
      <c r="AQ43" s="614"/>
      <c r="AR43" s="614"/>
      <c r="AS43" s="614"/>
      <c r="AT43" s="614"/>
      <c r="AU43" s="614"/>
      <c r="AV43" s="614"/>
      <c r="AW43" s="614"/>
      <c r="AX43" s="614"/>
      <c r="AY43" s="614"/>
      <c r="AZ43" s="614"/>
      <c r="BA43" s="614"/>
      <c r="BB43" s="614"/>
      <c r="BC43" s="614"/>
      <c r="BD43" s="614"/>
      <c r="BE43" s="614"/>
      <c r="BF43" s="614"/>
      <c r="BG43" s="614"/>
      <c r="BH43" s="614"/>
      <c r="BI43" s="614"/>
      <c r="BJ43" s="614"/>
      <c r="BK43" s="614"/>
      <c r="BL43" s="614"/>
      <c r="BM43" s="614"/>
      <c r="BN43" s="614"/>
      <c r="BO43" s="614"/>
      <c r="BP43" s="614"/>
      <c r="BQ43" s="614"/>
      <c r="BR43" s="614"/>
      <c r="BS43" s="614"/>
      <c r="BT43" s="614"/>
      <c r="BU43" s="614"/>
      <c r="BV43" s="614"/>
      <c r="BW43" s="614"/>
      <c r="BX43" s="615" t="s">
        <v>162</v>
      </c>
      <c r="BY43" s="616"/>
      <c r="BZ43" s="616"/>
      <c r="CA43" s="616"/>
      <c r="CB43" s="616"/>
      <c r="CC43" s="616"/>
      <c r="CD43" s="616"/>
      <c r="CE43" s="617"/>
      <c r="CF43" s="618" t="s">
        <v>115</v>
      </c>
      <c r="CG43" s="616"/>
      <c r="CH43" s="616"/>
      <c r="CI43" s="616"/>
      <c r="CJ43" s="616"/>
      <c r="CK43" s="616"/>
      <c r="CL43" s="616"/>
      <c r="CM43" s="616"/>
      <c r="CN43" s="616"/>
      <c r="CO43" s="616"/>
      <c r="CP43" s="616"/>
      <c r="CQ43" s="616"/>
      <c r="CR43" s="617"/>
      <c r="CS43" s="646"/>
      <c r="CT43" s="647"/>
      <c r="CU43" s="647"/>
      <c r="CV43" s="647"/>
      <c r="CW43" s="647"/>
      <c r="CX43" s="647"/>
      <c r="CY43" s="647"/>
      <c r="CZ43" s="647"/>
      <c r="DA43" s="647"/>
      <c r="DB43" s="647"/>
      <c r="DC43" s="647"/>
      <c r="DD43" s="647"/>
      <c r="DE43" s="648"/>
      <c r="DF43" s="691">
        <f>DF44+DF45+DF46+DF47+DF48+DF49+DF51</f>
        <v>0</v>
      </c>
      <c r="DG43" s="692"/>
      <c r="DH43" s="692"/>
      <c r="DI43" s="692"/>
      <c r="DJ43" s="692"/>
      <c r="DK43" s="692"/>
      <c r="DL43" s="692"/>
      <c r="DM43" s="692"/>
      <c r="DN43" s="692"/>
      <c r="DO43" s="692"/>
      <c r="DP43" s="692"/>
      <c r="DQ43" s="692"/>
      <c r="DR43" s="693"/>
      <c r="DS43" s="691">
        <f t="shared" ref="DS43" si="10">DS44+DS45+DS46+DS47+DS48+DS49+DS51</f>
        <v>0</v>
      </c>
      <c r="DT43" s="692"/>
      <c r="DU43" s="692"/>
      <c r="DV43" s="692"/>
      <c r="DW43" s="692"/>
      <c r="DX43" s="692"/>
      <c r="DY43" s="692"/>
      <c r="DZ43" s="692"/>
      <c r="EA43" s="692"/>
      <c r="EB43" s="692"/>
      <c r="EC43" s="692"/>
      <c r="ED43" s="692"/>
      <c r="EE43" s="693"/>
      <c r="EF43" s="691">
        <f t="shared" ref="EF43" si="11">EF44+EF45+EF46+EF47+EF48+EF49+EF51</f>
        <v>0</v>
      </c>
      <c r="EG43" s="692"/>
      <c r="EH43" s="692"/>
      <c r="EI43" s="692"/>
      <c r="EJ43" s="692"/>
      <c r="EK43" s="692"/>
      <c r="EL43" s="692"/>
      <c r="EM43" s="692"/>
      <c r="EN43" s="692"/>
      <c r="EO43" s="692"/>
      <c r="EP43" s="692"/>
      <c r="EQ43" s="692"/>
      <c r="ER43" s="693"/>
      <c r="ES43" s="680" t="s">
        <v>115</v>
      </c>
      <c r="ET43" s="681"/>
      <c r="EU43" s="681"/>
      <c r="EV43" s="681"/>
      <c r="EW43" s="681"/>
      <c r="EX43" s="681"/>
      <c r="EY43" s="681"/>
      <c r="EZ43" s="681"/>
      <c r="FA43" s="681"/>
      <c r="FB43" s="681"/>
      <c r="FC43" s="681"/>
      <c r="FD43" s="681"/>
      <c r="FE43" s="682"/>
    </row>
    <row r="44" spans="1:172" ht="22.5" customHeight="1" x14ac:dyDescent="0.2">
      <c r="A44" s="613" t="s">
        <v>163</v>
      </c>
      <c r="B44" s="614"/>
      <c r="C44" s="614"/>
      <c r="D44" s="614"/>
      <c r="E44" s="614"/>
      <c r="F44" s="614"/>
      <c r="G44" s="614"/>
      <c r="H44" s="614"/>
      <c r="I44" s="614"/>
      <c r="J44" s="614"/>
      <c r="K44" s="614"/>
      <c r="L44" s="614"/>
      <c r="M44" s="614"/>
      <c r="N44" s="614"/>
      <c r="O44" s="614"/>
      <c r="P44" s="614"/>
      <c r="Q44" s="614"/>
      <c r="R44" s="614"/>
      <c r="S44" s="614"/>
      <c r="T44" s="614"/>
      <c r="U44" s="614"/>
      <c r="V44" s="614"/>
      <c r="W44" s="614"/>
      <c r="X44" s="614"/>
      <c r="Y44" s="614"/>
      <c r="Z44" s="614"/>
      <c r="AA44" s="614"/>
      <c r="AB44" s="614"/>
      <c r="AC44" s="614"/>
      <c r="AD44" s="614"/>
      <c r="AE44" s="614"/>
      <c r="AF44" s="614"/>
      <c r="AG44" s="614"/>
      <c r="AH44" s="614"/>
      <c r="AI44" s="614"/>
      <c r="AJ44" s="614"/>
      <c r="AK44" s="614"/>
      <c r="AL44" s="614"/>
      <c r="AM44" s="614"/>
      <c r="AN44" s="614"/>
      <c r="AO44" s="614"/>
      <c r="AP44" s="614"/>
      <c r="AQ44" s="614"/>
      <c r="AR44" s="614"/>
      <c r="AS44" s="614"/>
      <c r="AT44" s="614"/>
      <c r="AU44" s="614"/>
      <c r="AV44" s="614"/>
      <c r="AW44" s="614"/>
      <c r="AX44" s="614"/>
      <c r="AY44" s="614"/>
      <c r="AZ44" s="614"/>
      <c r="BA44" s="614"/>
      <c r="BB44" s="614"/>
      <c r="BC44" s="614"/>
      <c r="BD44" s="614"/>
      <c r="BE44" s="614"/>
      <c r="BF44" s="614"/>
      <c r="BG44" s="614"/>
      <c r="BH44" s="614"/>
      <c r="BI44" s="614"/>
      <c r="BJ44" s="614"/>
      <c r="BK44" s="614"/>
      <c r="BL44" s="614"/>
      <c r="BM44" s="614"/>
      <c r="BN44" s="614"/>
      <c r="BO44" s="614"/>
      <c r="BP44" s="614"/>
      <c r="BQ44" s="614"/>
      <c r="BR44" s="614"/>
      <c r="BS44" s="614"/>
      <c r="BT44" s="614"/>
      <c r="BU44" s="614"/>
      <c r="BV44" s="614"/>
      <c r="BW44" s="614"/>
      <c r="BX44" s="615" t="s">
        <v>373</v>
      </c>
      <c r="BY44" s="616"/>
      <c r="BZ44" s="616"/>
      <c r="CA44" s="616"/>
      <c r="CB44" s="616"/>
      <c r="CC44" s="616"/>
      <c r="CD44" s="616"/>
      <c r="CE44" s="617"/>
      <c r="CF44" s="618" t="s">
        <v>164</v>
      </c>
      <c r="CG44" s="616"/>
      <c r="CH44" s="616"/>
      <c r="CI44" s="616"/>
      <c r="CJ44" s="616"/>
      <c r="CK44" s="616"/>
      <c r="CL44" s="616"/>
      <c r="CM44" s="616"/>
      <c r="CN44" s="616"/>
      <c r="CO44" s="616"/>
      <c r="CP44" s="616"/>
      <c r="CQ44" s="616"/>
      <c r="CR44" s="617"/>
      <c r="CS44" s="699"/>
      <c r="CT44" s="700"/>
      <c r="CU44" s="700"/>
      <c r="CV44" s="700"/>
      <c r="CW44" s="700"/>
      <c r="CX44" s="700"/>
      <c r="CY44" s="700"/>
      <c r="CZ44" s="700"/>
      <c r="DA44" s="700"/>
      <c r="DB44" s="700"/>
      <c r="DC44" s="700"/>
      <c r="DD44" s="700"/>
      <c r="DE44" s="701"/>
      <c r="DF44" s="636"/>
      <c r="DG44" s="637"/>
      <c r="DH44" s="637"/>
      <c r="DI44" s="637"/>
      <c r="DJ44" s="637"/>
      <c r="DK44" s="637"/>
      <c r="DL44" s="637"/>
      <c r="DM44" s="637"/>
      <c r="DN44" s="637"/>
      <c r="DO44" s="637"/>
      <c r="DP44" s="637"/>
      <c r="DQ44" s="637"/>
      <c r="DR44" s="638"/>
      <c r="DS44" s="636"/>
      <c r="DT44" s="637"/>
      <c r="DU44" s="637"/>
      <c r="DV44" s="637"/>
      <c r="DW44" s="637"/>
      <c r="DX44" s="637"/>
      <c r="DY44" s="637"/>
      <c r="DZ44" s="637"/>
      <c r="EA44" s="637"/>
      <c r="EB44" s="637"/>
      <c r="EC44" s="637"/>
      <c r="ED44" s="637"/>
      <c r="EE44" s="638"/>
      <c r="EF44" s="636"/>
      <c r="EG44" s="637"/>
      <c r="EH44" s="637"/>
      <c r="EI44" s="637"/>
      <c r="EJ44" s="637"/>
      <c r="EK44" s="637"/>
      <c r="EL44" s="637"/>
      <c r="EM44" s="637"/>
      <c r="EN44" s="637"/>
      <c r="EO44" s="637"/>
      <c r="EP44" s="637"/>
      <c r="EQ44" s="637"/>
      <c r="ER44" s="638"/>
      <c r="ES44" s="680" t="s">
        <v>115</v>
      </c>
      <c r="ET44" s="681"/>
      <c r="EU44" s="681"/>
      <c r="EV44" s="681"/>
      <c r="EW44" s="681"/>
      <c r="EX44" s="681"/>
      <c r="EY44" s="681"/>
      <c r="EZ44" s="681"/>
      <c r="FA44" s="681"/>
      <c r="FB44" s="681"/>
      <c r="FC44" s="681"/>
      <c r="FD44" s="681"/>
      <c r="FE44" s="682"/>
    </row>
    <row r="45" spans="1:172" ht="22.5" customHeight="1" x14ac:dyDescent="0.2">
      <c r="A45" s="613" t="s">
        <v>163</v>
      </c>
      <c r="B45" s="614"/>
      <c r="C45" s="614"/>
      <c r="D45" s="614"/>
      <c r="E45" s="614"/>
      <c r="F45" s="614"/>
      <c r="G45" s="614"/>
      <c r="H45" s="614"/>
      <c r="I45" s="614"/>
      <c r="J45" s="614"/>
      <c r="K45" s="614"/>
      <c r="L45" s="614"/>
      <c r="M45" s="614"/>
      <c r="N45" s="614"/>
      <c r="O45" s="614"/>
      <c r="P45" s="614"/>
      <c r="Q45" s="614"/>
      <c r="R45" s="614"/>
      <c r="S45" s="614"/>
      <c r="T45" s="614"/>
      <c r="U45" s="614"/>
      <c r="V45" s="614"/>
      <c r="W45" s="614"/>
      <c r="X45" s="614"/>
      <c r="Y45" s="614"/>
      <c r="Z45" s="614"/>
      <c r="AA45" s="614"/>
      <c r="AB45" s="614"/>
      <c r="AC45" s="614"/>
      <c r="AD45" s="614"/>
      <c r="AE45" s="614"/>
      <c r="AF45" s="614"/>
      <c r="AG45" s="614"/>
      <c r="AH45" s="614"/>
      <c r="AI45" s="614"/>
      <c r="AJ45" s="614"/>
      <c r="AK45" s="614"/>
      <c r="AL45" s="614"/>
      <c r="AM45" s="614"/>
      <c r="AN45" s="614"/>
      <c r="AO45" s="614"/>
      <c r="AP45" s="614"/>
      <c r="AQ45" s="614"/>
      <c r="AR45" s="614"/>
      <c r="AS45" s="614"/>
      <c r="AT45" s="614"/>
      <c r="AU45" s="614"/>
      <c r="AV45" s="614"/>
      <c r="AW45" s="614"/>
      <c r="AX45" s="614"/>
      <c r="AY45" s="614"/>
      <c r="AZ45" s="614"/>
      <c r="BA45" s="614"/>
      <c r="BB45" s="614"/>
      <c r="BC45" s="614"/>
      <c r="BD45" s="614"/>
      <c r="BE45" s="614"/>
      <c r="BF45" s="614"/>
      <c r="BG45" s="614"/>
      <c r="BH45" s="614"/>
      <c r="BI45" s="614"/>
      <c r="BJ45" s="614"/>
      <c r="BK45" s="614"/>
      <c r="BL45" s="614"/>
      <c r="BM45" s="614"/>
      <c r="BN45" s="614"/>
      <c r="BO45" s="614"/>
      <c r="BP45" s="614"/>
      <c r="BQ45" s="614"/>
      <c r="BR45" s="614"/>
      <c r="BS45" s="614"/>
      <c r="BT45" s="614"/>
      <c r="BU45" s="614"/>
      <c r="BV45" s="614"/>
      <c r="BW45" s="614"/>
      <c r="BX45" s="615" t="s">
        <v>374</v>
      </c>
      <c r="BY45" s="616"/>
      <c r="BZ45" s="616"/>
      <c r="CA45" s="616"/>
      <c r="CB45" s="616"/>
      <c r="CC45" s="616"/>
      <c r="CD45" s="616"/>
      <c r="CE45" s="617"/>
      <c r="CF45" s="618" t="s">
        <v>164</v>
      </c>
      <c r="CG45" s="616"/>
      <c r="CH45" s="616"/>
      <c r="CI45" s="616"/>
      <c r="CJ45" s="616"/>
      <c r="CK45" s="616"/>
      <c r="CL45" s="616"/>
      <c r="CM45" s="616"/>
      <c r="CN45" s="616"/>
      <c r="CO45" s="616"/>
      <c r="CP45" s="616"/>
      <c r="CQ45" s="616"/>
      <c r="CR45" s="617"/>
      <c r="CS45" s="699"/>
      <c r="CT45" s="700"/>
      <c r="CU45" s="700"/>
      <c r="CV45" s="700"/>
      <c r="CW45" s="700"/>
      <c r="CX45" s="700"/>
      <c r="CY45" s="700"/>
      <c r="CZ45" s="700"/>
      <c r="DA45" s="700"/>
      <c r="DB45" s="700"/>
      <c r="DC45" s="700"/>
      <c r="DD45" s="700"/>
      <c r="DE45" s="701"/>
      <c r="DF45" s="636"/>
      <c r="DG45" s="637"/>
      <c r="DH45" s="637"/>
      <c r="DI45" s="637"/>
      <c r="DJ45" s="637"/>
      <c r="DK45" s="637"/>
      <c r="DL45" s="637"/>
      <c r="DM45" s="637"/>
      <c r="DN45" s="637"/>
      <c r="DO45" s="637"/>
      <c r="DP45" s="637"/>
      <c r="DQ45" s="637"/>
      <c r="DR45" s="638"/>
      <c r="DS45" s="636"/>
      <c r="DT45" s="637"/>
      <c r="DU45" s="637"/>
      <c r="DV45" s="637"/>
      <c r="DW45" s="637"/>
      <c r="DX45" s="637"/>
      <c r="DY45" s="637"/>
      <c r="DZ45" s="637"/>
      <c r="EA45" s="637"/>
      <c r="EB45" s="637"/>
      <c r="EC45" s="637"/>
      <c r="ED45" s="637"/>
      <c r="EE45" s="638"/>
      <c r="EF45" s="636"/>
      <c r="EG45" s="637"/>
      <c r="EH45" s="637"/>
      <c r="EI45" s="637"/>
      <c r="EJ45" s="637"/>
      <c r="EK45" s="637"/>
      <c r="EL45" s="637"/>
      <c r="EM45" s="637"/>
      <c r="EN45" s="637"/>
      <c r="EO45" s="637"/>
      <c r="EP45" s="637"/>
      <c r="EQ45" s="637"/>
      <c r="ER45" s="638"/>
      <c r="ES45" s="680" t="s">
        <v>115</v>
      </c>
      <c r="ET45" s="681"/>
      <c r="EU45" s="681"/>
      <c r="EV45" s="681"/>
      <c r="EW45" s="681"/>
      <c r="EX45" s="681"/>
      <c r="EY45" s="681"/>
      <c r="EZ45" s="681"/>
      <c r="FA45" s="681"/>
      <c r="FB45" s="681"/>
      <c r="FC45" s="681"/>
      <c r="FD45" s="681"/>
      <c r="FE45" s="682"/>
    </row>
    <row r="46" spans="1:172" ht="22.5" customHeight="1" x14ac:dyDescent="0.2">
      <c r="A46" s="613" t="s">
        <v>163</v>
      </c>
      <c r="B46" s="614"/>
      <c r="C46" s="614"/>
      <c r="D46" s="614"/>
      <c r="E46" s="614"/>
      <c r="F46" s="614"/>
      <c r="G46" s="614"/>
      <c r="H46" s="614"/>
      <c r="I46" s="614"/>
      <c r="J46" s="614"/>
      <c r="K46" s="614"/>
      <c r="L46" s="614"/>
      <c r="M46" s="614"/>
      <c r="N46" s="614"/>
      <c r="O46" s="614"/>
      <c r="P46" s="614"/>
      <c r="Q46" s="614"/>
      <c r="R46" s="614"/>
      <c r="S46" s="614"/>
      <c r="T46" s="614"/>
      <c r="U46" s="614"/>
      <c r="V46" s="614"/>
      <c r="W46" s="614"/>
      <c r="X46" s="614"/>
      <c r="Y46" s="614"/>
      <c r="Z46" s="614"/>
      <c r="AA46" s="614"/>
      <c r="AB46" s="614"/>
      <c r="AC46" s="614"/>
      <c r="AD46" s="614"/>
      <c r="AE46" s="614"/>
      <c r="AF46" s="614"/>
      <c r="AG46" s="614"/>
      <c r="AH46" s="614"/>
      <c r="AI46" s="614"/>
      <c r="AJ46" s="614"/>
      <c r="AK46" s="614"/>
      <c r="AL46" s="614"/>
      <c r="AM46" s="614"/>
      <c r="AN46" s="614"/>
      <c r="AO46" s="614"/>
      <c r="AP46" s="614"/>
      <c r="AQ46" s="614"/>
      <c r="AR46" s="614"/>
      <c r="AS46" s="614"/>
      <c r="AT46" s="614"/>
      <c r="AU46" s="614"/>
      <c r="AV46" s="614"/>
      <c r="AW46" s="614"/>
      <c r="AX46" s="614"/>
      <c r="AY46" s="614"/>
      <c r="AZ46" s="614"/>
      <c r="BA46" s="614"/>
      <c r="BB46" s="614"/>
      <c r="BC46" s="614"/>
      <c r="BD46" s="614"/>
      <c r="BE46" s="614"/>
      <c r="BF46" s="614"/>
      <c r="BG46" s="614"/>
      <c r="BH46" s="614"/>
      <c r="BI46" s="614"/>
      <c r="BJ46" s="614"/>
      <c r="BK46" s="614"/>
      <c r="BL46" s="614"/>
      <c r="BM46" s="614"/>
      <c r="BN46" s="614"/>
      <c r="BO46" s="614"/>
      <c r="BP46" s="614"/>
      <c r="BQ46" s="614"/>
      <c r="BR46" s="614"/>
      <c r="BS46" s="614"/>
      <c r="BT46" s="614"/>
      <c r="BU46" s="614"/>
      <c r="BV46" s="614"/>
      <c r="BW46" s="614"/>
      <c r="BX46" s="615" t="s">
        <v>393</v>
      </c>
      <c r="BY46" s="616"/>
      <c r="BZ46" s="616"/>
      <c r="CA46" s="616"/>
      <c r="CB46" s="616"/>
      <c r="CC46" s="616"/>
      <c r="CD46" s="616"/>
      <c r="CE46" s="617"/>
      <c r="CF46" s="618" t="s">
        <v>164</v>
      </c>
      <c r="CG46" s="616"/>
      <c r="CH46" s="616"/>
      <c r="CI46" s="616"/>
      <c r="CJ46" s="616"/>
      <c r="CK46" s="616"/>
      <c r="CL46" s="616"/>
      <c r="CM46" s="616"/>
      <c r="CN46" s="616"/>
      <c r="CO46" s="616"/>
      <c r="CP46" s="616"/>
      <c r="CQ46" s="616"/>
      <c r="CR46" s="617"/>
      <c r="CS46" s="699"/>
      <c r="CT46" s="700"/>
      <c r="CU46" s="700"/>
      <c r="CV46" s="700"/>
      <c r="CW46" s="700"/>
      <c r="CX46" s="700"/>
      <c r="CY46" s="700"/>
      <c r="CZ46" s="700"/>
      <c r="DA46" s="700"/>
      <c r="DB46" s="700"/>
      <c r="DC46" s="700"/>
      <c r="DD46" s="700"/>
      <c r="DE46" s="701"/>
      <c r="DF46" s="636"/>
      <c r="DG46" s="637"/>
      <c r="DH46" s="637"/>
      <c r="DI46" s="637"/>
      <c r="DJ46" s="637"/>
      <c r="DK46" s="637"/>
      <c r="DL46" s="637"/>
      <c r="DM46" s="637"/>
      <c r="DN46" s="637"/>
      <c r="DO46" s="637"/>
      <c r="DP46" s="637"/>
      <c r="DQ46" s="637"/>
      <c r="DR46" s="638"/>
      <c r="DS46" s="636"/>
      <c r="DT46" s="637"/>
      <c r="DU46" s="637"/>
      <c r="DV46" s="637"/>
      <c r="DW46" s="637"/>
      <c r="DX46" s="637"/>
      <c r="DY46" s="637"/>
      <c r="DZ46" s="637"/>
      <c r="EA46" s="637"/>
      <c r="EB46" s="637"/>
      <c r="EC46" s="637"/>
      <c r="ED46" s="637"/>
      <c r="EE46" s="638"/>
      <c r="EF46" s="636"/>
      <c r="EG46" s="637"/>
      <c r="EH46" s="637"/>
      <c r="EI46" s="637"/>
      <c r="EJ46" s="637"/>
      <c r="EK46" s="637"/>
      <c r="EL46" s="637"/>
      <c r="EM46" s="637"/>
      <c r="EN46" s="637"/>
      <c r="EO46" s="637"/>
      <c r="EP46" s="637"/>
      <c r="EQ46" s="637"/>
      <c r="ER46" s="638"/>
      <c r="ES46" s="680" t="s">
        <v>115</v>
      </c>
      <c r="ET46" s="681"/>
      <c r="EU46" s="681"/>
      <c r="EV46" s="681"/>
      <c r="EW46" s="681"/>
      <c r="EX46" s="681"/>
      <c r="EY46" s="681"/>
      <c r="EZ46" s="681"/>
      <c r="FA46" s="681"/>
      <c r="FB46" s="681"/>
      <c r="FC46" s="681"/>
      <c r="FD46" s="681"/>
      <c r="FE46" s="682"/>
    </row>
    <row r="47" spans="1:172" ht="22.5" customHeight="1" x14ac:dyDescent="0.2">
      <c r="A47" s="613" t="s">
        <v>163</v>
      </c>
      <c r="B47" s="614"/>
      <c r="C47" s="614"/>
      <c r="D47" s="614"/>
      <c r="E47" s="614"/>
      <c r="F47" s="614"/>
      <c r="G47" s="614"/>
      <c r="H47" s="614"/>
      <c r="I47" s="614"/>
      <c r="J47" s="614"/>
      <c r="K47" s="614"/>
      <c r="L47" s="614"/>
      <c r="M47" s="614"/>
      <c r="N47" s="614"/>
      <c r="O47" s="614"/>
      <c r="P47" s="614"/>
      <c r="Q47" s="614"/>
      <c r="R47" s="614"/>
      <c r="S47" s="614"/>
      <c r="T47" s="614"/>
      <c r="U47" s="614"/>
      <c r="V47" s="614"/>
      <c r="W47" s="614"/>
      <c r="X47" s="614"/>
      <c r="Y47" s="614"/>
      <c r="Z47" s="614"/>
      <c r="AA47" s="614"/>
      <c r="AB47" s="614"/>
      <c r="AC47" s="614"/>
      <c r="AD47" s="614"/>
      <c r="AE47" s="614"/>
      <c r="AF47" s="614"/>
      <c r="AG47" s="614"/>
      <c r="AH47" s="614"/>
      <c r="AI47" s="614"/>
      <c r="AJ47" s="614"/>
      <c r="AK47" s="614"/>
      <c r="AL47" s="614"/>
      <c r="AM47" s="614"/>
      <c r="AN47" s="614"/>
      <c r="AO47" s="614"/>
      <c r="AP47" s="614"/>
      <c r="AQ47" s="614"/>
      <c r="AR47" s="614"/>
      <c r="AS47" s="614"/>
      <c r="AT47" s="614"/>
      <c r="AU47" s="614"/>
      <c r="AV47" s="614"/>
      <c r="AW47" s="614"/>
      <c r="AX47" s="614"/>
      <c r="AY47" s="614"/>
      <c r="AZ47" s="614"/>
      <c r="BA47" s="614"/>
      <c r="BB47" s="614"/>
      <c r="BC47" s="614"/>
      <c r="BD47" s="614"/>
      <c r="BE47" s="614"/>
      <c r="BF47" s="614"/>
      <c r="BG47" s="614"/>
      <c r="BH47" s="614"/>
      <c r="BI47" s="614"/>
      <c r="BJ47" s="614"/>
      <c r="BK47" s="614"/>
      <c r="BL47" s="614"/>
      <c r="BM47" s="614"/>
      <c r="BN47" s="614"/>
      <c r="BO47" s="614"/>
      <c r="BP47" s="614"/>
      <c r="BQ47" s="614"/>
      <c r="BR47" s="614"/>
      <c r="BS47" s="614"/>
      <c r="BT47" s="614"/>
      <c r="BU47" s="614"/>
      <c r="BV47" s="614"/>
      <c r="BW47" s="614"/>
      <c r="BX47" s="615" t="s">
        <v>540</v>
      </c>
      <c r="BY47" s="616"/>
      <c r="BZ47" s="616"/>
      <c r="CA47" s="616"/>
      <c r="CB47" s="616"/>
      <c r="CC47" s="616"/>
      <c r="CD47" s="616"/>
      <c r="CE47" s="617"/>
      <c r="CF47" s="618" t="s">
        <v>164</v>
      </c>
      <c r="CG47" s="616"/>
      <c r="CH47" s="616"/>
      <c r="CI47" s="616"/>
      <c r="CJ47" s="616"/>
      <c r="CK47" s="616"/>
      <c r="CL47" s="616"/>
      <c r="CM47" s="616"/>
      <c r="CN47" s="616"/>
      <c r="CO47" s="616"/>
      <c r="CP47" s="616"/>
      <c r="CQ47" s="616"/>
      <c r="CR47" s="617"/>
      <c r="CS47" s="699"/>
      <c r="CT47" s="700"/>
      <c r="CU47" s="700"/>
      <c r="CV47" s="700"/>
      <c r="CW47" s="700"/>
      <c r="CX47" s="700"/>
      <c r="CY47" s="700"/>
      <c r="CZ47" s="700"/>
      <c r="DA47" s="700"/>
      <c r="DB47" s="700"/>
      <c r="DC47" s="700"/>
      <c r="DD47" s="700"/>
      <c r="DE47" s="701"/>
      <c r="DF47" s="636"/>
      <c r="DG47" s="637"/>
      <c r="DH47" s="637"/>
      <c r="DI47" s="637"/>
      <c r="DJ47" s="637"/>
      <c r="DK47" s="637"/>
      <c r="DL47" s="637"/>
      <c r="DM47" s="637"/>
      <c r="DN47" s="637"/>
      <c r="DO47" s="637"/>
      <c r="DP47" s="637"/>
      <c r="DQ47" s="637"/>
      <c r="DR47" s="638"/>
      <c r="DS47" s="636"/>
      <c r="DT47" s="637"/>
      <c r="DU47" s="637"/>
      <c r="DV47" s="637"/>
      <c r="DW47" s="637"/>
      <c r="DX47" s="637"/>
      <c r="DY47" s="637"/>
      <c r="DZ47" s="637"/>
      <c r="EA47" s="637"/>
      <c r="EB47" s="637"/>
      <c r="EC47" s="637"/>
      <c r="ED47" s="637"/>
      <c r="EE47" s="638"/>
      <c r="EF47" s="636"/>
      <c r="EG47" s="637"/>
      <c r="EH47" s="637"/>
      <c r="EI47" s="637"/>
      <c r="EJ47" s="637"/>
      <c r="EK47" s="637"/>
      <c r="EL47" s="637"/>
      <c r="EM47" s="637"/>
      <c r="EN47" s="637"/>
      <c r="EO47" s="637"/>
      <c r="EP47" s="637"/>
      <c r="EQ47" s="637"/>
      <c r="ER47" s="638"/>
      <c r="ES47" s="680" t="s">
        <v>115</v>
      </c>
      <c r="ET47" s="681"/>
      <c r="EU47" s="681"/>
      <c r="EV47" s="681"/>
      <c r="EW47" s="681"/>
      <c r="EX47" s="681"/>
      <c r="EY47" s="681"/>
      <c r="EZ47" s="681"/>
      <c r="FA47" s="681"/>
      <c r="FB47" s="681"/>
      <c r="FC47" s="681"/>
      <c r="FD47" s="681"/>
      <c r="FE47" s="682"/>
    </row>
    <row r="48" spans="1:172" ht="22.5" customHeight="1" x14ac:dyDescent="0.2">
      <c r="A48" s="613" t="s">
        <v>163</v>
      </c>
      <c r="B48" s="614"/>
      <c r="C48" s="614"/>
      <c r="D48" s="614"/>
      <c r="E48" s="614"/>
      <c r="F48" s="614"/>
      <c r="G48" s="614"/>
      <c r="H48" s="614"/>
      <c r="I48" s="614"/>
      <c r="J48" s="614"/>
      <c r="K48" s="614"/>
      <c r="L48" s="614"/>
      <c r="M48" s="614"/>
      <c r="N48" s="614"/>
      <c r="O48" s="614"/>
      <c r="P48" s="614"/>
      <c r="Q48" s="614"/>
      <c r="R48" s="614"/>
      <c r="S48" s="614"/>
      <c r="T48" s="614"/>
      <c r="U48" s="614"/>
      <c r="V48" s="614"/>
      <c r="W48" s="614"/>
      <c r="X48" s="614"/>
      <c r="Y48" s="614"/>
      <c r="Z48" s="614"/>
      <c r="AA48" s="614"/>
      <c r="AB48" s="614"/>
      <c r="AC48" s="614"/>
      <c r="AD48" s="614"/>
      <c r="AE48" s="614"/>
      <c r="AF48" s="614"/>
      <c r="AG48" s="614"/>
      <c r="AH48" s="614"/>
      <c r="AI48" s="614"/>
      <c r="AJ48" s="614"/>
      <c r="AK48" s="614"/>
      <c r="AL48" s="614"/>
      <c r="AM48" s="614"/>
      <c r="AN48" s="614"/>
      <c r="AO48" s="614"/>
      <c r="AP48" s="614"/>
      <c r="AQ48" s="614"/>
      <c r="AR48" s="614"/>
      <c r="AS48" s="614"/>
      <c r="AT48" s="614"/>
      <c r="AU48" s="614"/>
      <c r="AV48" s="614"/>
      <c r="AW48" s="614"/>
      <c r="AX48" s="614"/>
      <c r="AY48" s="614"/>
      <c r="AZ48" s="614"/>
      <c r="BA48" s="614"/>
      <c r="BB48" s="614"/>
      <c r="BC48" s="614"/>
      <c r="BD48" s="614"/>
      <c r="BE48" s="614"/>
      <c r="BF48" s="614"/>
      <c r="BG48" s="614"/>
      <c r="BH48" s="614"/>
      <c r="BI48" s="614"/>
      <c r="BJ48" s="614"/>
      <c r="BK48" s="614"/>
      <c r="BL48" s="614"/>
      <c r="BM48" s="614"/>
      <c r="BN48" s="614"/>
      <c r="BO48" s="614"/>
      <c r="BP48" s="614"/>
      <c r="BQ48" s="614"/>
      <c r="BR48" s="614"/>
      <c r="BS48" s="614"/>
      <c r="BT48" s="614"/>
      <c r="BU48" s="614"/>
      <c r="BV48" s="614"/>
      <c r="BW48" s="614"/>
      <c r="BX48" s="615" t="s">
        <v>541</v>
      </c>
      <c r="BY48" s="616"/>
      <c r="BZ48" s="616"/>
      <c r="CA48" s="616"/>
      <c r="CB48" s="616"/>
      <c r="CC48" s="616"/>
      <c r="CD48" s="616"/>
      <c r="CE48" s="617"/>
      <c r="CF48" s="618" t="s">
        <v>164</v>
      </c>
      <c r="CG48" s="616"/>
      <c r="CH48" s="616"/>
      <c r="CI48" s="616"/>
      <c r="CJ48" s="616"/>
      <c r="CK48" s="616"/>
      <c r="CL48" s="616"/>
      <c r="CM48" s="616"/>
      <c r="CN48" s="616"/>
      <c r="CO48" s="616"/>
      <c r="CP48" s="616"/>
      <c r="CQ48" s="616"/>
      <c r="CR48" s="617"/>
      <c r="CS48" s="699"/>
      <c r="CT48" s="700"/>
      <c r="CU48" s="700"/>
      <c r="CV48" s="700"/>
      <c r="CW48" s="700"/>
      <c r="CX48" s="700"/>
      <c r="CY48" s="700"/>
      <c r="CZ48" s="700"/>
      <c r="DA48" s="700"/>
      <c r="DB48" s="700"/>
      <c r="DC48" s="700"/>
      <c r="DD48" s="700"/>
      <c r="DE48" s="701"/>
      <c r="DF48" s="636"/>
      <c r="DG48" s="637"/>
      <c r="DH48" s="637"/>
      <c r="DI48" s="637"/>
      <c r="DJ48" s="637"/>
      <c r="DK48" s="637"/>
      <c r="DL48" s="637"/>
      <c r="DM48" s="637"/>
      <c r="DN48" s="637"/>
      <c r="DO48" s="637"/>
      <c r="DP48" s="637"/>
      <c r="DQ48" s="637"/>
      <c r="DR48" s="638"/>
      <c r="DS48" s="636"/>
      <c r="DT48" s="637"/>
      <c r="DU48" s="637"/>
      <c r="DV48" s="637"/>
      <c r="DW48" s="637"/>
      <c r="DX48" s="637"/>
      <c r="DY48" s="637"/>
      <c r="DZ48" s="637"/>
      <c r="EA48" s="637"/>
      <c r="EB48" s="637"/>
      <c r="EC48" s="637"/>
      <c r="ED48" s="637"/>
      <c r="EE48" s="638"/>
      <c r="EF48" s="636"/>
      <c r="EG48" s="637"/>
      <c r="EH48" s="637"/>
      <c r="EI48" s="637"/>
      <c r="EJ48" s="637"/>
      <c r="EK48" s="637"/>
      <c r="EL48" s="637"/>
      <c r="EM48" s="637"/>
      <c r="EN48" s="637"/>
      <c r="EO48" s="637"/>
      <c r="EP48" s="637"/>
      <c r="EQ48" s="637"/>
      <c r="ER48" s="638"/>
      <c r="ES48" s="680" t="s">
        <v>115</v>
      </c>
      <c r="ET48" s="681"/>
      <c r="EU48" s="681"/>
      <c r="EV48" s="681"/>
      <c r="EW48" s="681"/>
      <c r="EX48" s="681"/>
      <c r="EY48" s="681"/>
      <c r="EZ48" s="681"/>
      <c r="FA48" s="681"/>
      <c r="FB48" s="681"/>
      <c r="FC48" s="681"/>
      <c r="FD48" s="681"/>
      <c r="FE48" s="682"/>
    </row>
    <row r="49" spans="1:161" ht="11.1" customHeight="1" x14ac:dyDescent="0.2">
      <c r="A49" s="659" t="s">
        <v>165</v>
      </c>
      <c r="B49" s="660"/>
      <c r="C49" s="660"/>
      <c r="D49" s="660"/>
      <c r="E49" s="660"/>
      <c r="F49" s="660"/>
      <c r="G49" s="660"/>
      <c r="H49" s="660"/>
      <c r="I49" s="660"/>
      <c r="J49" s="660"/>
      <c r="K49" s="660"/>
      <c r="L49" s="660"/>
      <c r="M49" s="660"/>
      <c r="N49" s="660"/>
      <c r="O49" s="660"/>
      <c r="P49" s="660"/>
      <c r="Q49" s="660"/>
      <c r="R49" s="660"/>
      <c r="S49" s="660"/>
      <c r="T49" s="660"/>
      <c r="U49" s="660"/>
      <c r="V49" s="660"/>
      <c r="W49" s="660"/>
      <c r="X49" s="660"/>
      <c r="Y49" s="660"/>
      <c r="Z49" s="660"/>
      <c r="AA49" s="660"/>
      <c r="AB49" s="660"/>
      <c r="AC49" s="660"/>
      <c r="AD49" s="660"/>
      <c r="AE49" s="660"/>
      <c r="AF49" s="660"/>
      <c r="AG49" s="660"/>
      <c r="AH49" s="660"/>
      <c r="AI49" s="660"/>
      <c r="AJ49" s="660"/>
      <c r="AK49" s="660"/>
      <c r="AL49" s="660"/>
      <c r="AM49" s="660"/>
      <c r="AN49" s="660"/>
      <c r="AO49" s="660"/>
      <c r="AP49" s="660"/>
      <c r="AQ49" s="660"/>
      <c r="AR49" s="660"/>
      <c r="AS49" s="660"/>
      <c r="AT49" s="660"/>
      <c r="AU49" s="660"/>
      <c r="AV49" s="660"/>
      <c r="AW49" s="660"/>
      <c r="AX49" s="660"/>
      <c r="AY49" s="660"/>
      <c r="AZ49" s="660"/>
      <c r="BA49" s="660"/>
      <c r="BB49" s="660"/>
      <c r="BC49" s="660"/>
      <c r="BD49" s="660"/>
      <c r="BE49" s="660"/>
      <c r="BF49" s="660"/>
      <c r="BG49" s="660"/>
      <c r="BH49" s="660"/>
      <c r="BI49" s="660"/>
      <c r="BJ49" s="660"/>
      <c r="BK49" s="660"/>
      <c r="BL49" s="660"/>
      <c r="BM49" s="660"/>
      <c r="BN49" s="660"/>
      <c r="BO49" s="660"/>
      <c r="BP49" s="660"/>
      <c r="BQ49" s="660"/>
      <c r="BR49" s="660"/>
      <c r="BS49" s="660"/>
      <c r="BT49" s="660"/>
      <c r="BU49" s="660"/>
      <c r="BV49" s="660"/>
      <c r="BW49" s="661"/>
      <c r="BX49" s="615" t="s">
        <v>166</v>
      </c>
      <c r="BY49" s="616"/>
      <c r="BZ49" s="616"/>
      <c r="CA49" s="616"/>
      <c r="CB49" s="616"/>
      <c r="CC49" s="616"/>
      <c r="CD49" s="616"/>
      <c r="CE49" s="617"/>
      <c r="CF49" s="618" t="s">
        <v>167</v>
      </c>
      <c r="CG49" s="616"/>
      <c r="CH49" s="616"/>
      <c r="CI49" s="616"/>
      <c r="CJ49" s="616"/>
      <c r="CK49" s="616"/>
      <c r="CL49" s="616"/>
      <c r="CM49" s="616"/>
      <c r="CN49" s="616"/>
      <c r="CO49" s="616"/>
      <c r="CP49" s="616"/>
      <c r="CQ49" s="616"/>
      <c r="CR49" s="617"/>
      <c r="CS49" s="699"/>
      <c r="CT49" s="700"/>
      <c r="CU49" s="700"/>
      <c r="CV49" s="700"/>
      <c r="CW49" s="700"/>
      <c r="CX49" s="700"/>
      <c r="CY49" s="700"/>
      <c r="CZ49" s="700"/>
      <c r="DA49" s="700"/>
      <c r="DB49" s="700"/>
      <c r="DC49" s="700"/>
      <c r="DD49" s="700"/>
      <c r="DE49" s="701"/>
      <c r="DF49" s="636"/>
      <c r="DG49" s="637"/>
      <c r="DH49" s="637"/>
      <c r="DI49" s="637"/>
      <c r="DJ49" s="637"/>
      <c r="DK49" s="637"/>
      <c r="DL49" s="637"/>
      <c r="DM49" s="637"/>
      <c r="DN49" s="637"/>
      <c r="DO49" s="637"/>
      <c r="DP49" s="637"/>
      <c r="DQ49" s="637"/>
      <c r="DR49" s="638"/>
      <c r="DS49" s="636"/>
      <c r="DT49" s="637"/>
      <c r="DU49" s="637"/>
      <c r="DV49" s="637"/>
      <c r="DW49" s="637"/>
      <c r="DX49" s="637"/>
      <c r="DY49" s="637"/>
      <c r="DZ49" s="637"/>
      <c r="EA49" s="637"/>
      <c r="EB49" s="637"/>
      <c r="EC49" s="637"/>
      <c r="ED49" s="637"/>
      <c r="EE49" s="638"/>
      <c r="EF49" s="636"/>
      <c r="EG49" s="637"/>
      <c r="EH49" s="637"/>
      <c r="EI49" s="637"/>
      <c r="EJ49" s="637"/>
      <c r="EK49" s="637"/>
      <c r="EL49" s="637"/>
      <c r="EM49" s="637"/>
      <c r="EN49" s="637"/>
      <c r="EO49" s="637"/>
      <c r="EP49" s="637"/>
      <c r="EQ49" s="637"/>
      <c r="ER49" s="638"/>
      <c r="ES49" s="680" t="s">
        <v>115</v>
      </c>
      <c r="ET49" s="681"/>
      <c r="EU49" s="681"/>
      <c r="EV49" s="681"/>
      <c r="EW49" s="681"/>
      <c r="EX49" s="681"/>
      <c r="EY49" s="681"/>
      <c r="EZ49" s="681"/>
      <c r="FA49" s="681"/>
      <c r="FB49" s="681"/>
      <c r="FC49" s="681"/>
      <c r="FD49" s="681"/>
      <c r="FE49" s="682"/>
    </row>
    <row r="50" spans="1:161" ht="22.5" customHeight="1" x14ac:dyDescent="0.2">
      <c r="A50" s="613" t="s">
        <v>168</v>
      </c>
      <c r="B50" s="614"/>
      <c r="C50" s="614"/>
      <c r="D50" s="614"/>
      <c r="E50" s="614"/>
      <c r="F50" s="614"/>
      <c r="G50" s="614"/>
      <c r="H50" s="614"/>
      <c r="I50" s="614"/>
      <c r="J50" s="614"/>
      <c r="K50" s="614"/>
      <c r="L50" s="614"/>
      <c r="M50" s="614"/>
      <c r="N50" s="614"/>
      <c r="O50" s="614"/>
      <c r="P50" s="614"/>
      <c r="Q50" s="614"/>
      <c r="R50" s="614"/>
      <c r="S50" s="614"/>
      <c r="T50" s="614"/>
      <c r="U50" s="614"/>
      <c r="V50" s="614"/>
      <c r="W50" s="614"/>
      <c r="X50" s="614"/>
      <c r="Y50" s="614"/>
      <c r="Z50" s="614"/>
      <c r="AA50" s="614"/>
      <c r="AB50" s="614"/>
      <c r="AC50" s="614"/>
      <c r="AD50" s="614"/>
      <c r="AE50" s="614"/>
      <c r="AF50" s="614"/>
      <c r="AG50" s="614"/>
      <c r="AH50" s="614"/>
      <c r="AI50" s="614"/>
      <c r="AJ50" s="614"/>
      <c r="AK50" s="614"/>
      <c r="AL50" s="614"/>
      <c r="AM50" s="614"/>
      <c r="AN50" s="614"/>
      <c r="AO50" s="614"/>
      <c r="AP50" s="614"/>
      <c r="AQ50" s="614"/>
      <c r="AR50" s="614"/>
      <c r="AS50" s="614"/>
      <c r="AT50" s="614"/>
      <c r="AU50" s="614"/>
      <c r="AV50" s="614"/>
      <c r="AW50" s="614"/>
      <c r="AX50" s="614"/>
      <c r="AY50" s="614"/>
      <c r="AZ50" s="614"/>
      <c r="BA50" s="614"/>
      <c r="BB50" s="614"/>
      <c r="BC50" s="614"/>
      <c r="BD50" s="614"/>
      <c r="BE50" s="614"/>
      <c r="BF50" s="614"/>
      <c r="BG50" s="614"/>
      <c r="BH50" s="614"/>
      <c r="BI50" s="614"/>
      <c r="BJ50" s="614"/>
      <c r="BK50" s="614"/>
      <c r="BL50" s="614"/>
      <c r="BM50" s="614"/>
      <c r="BN50" s="614"/>
      <c r="BO50" s="614"/>
      <c r="BP50" s="614"/>
      <c r="BQ50" s="614"/>
      <c r="BR50" s="614"/>
      <c r="BS50" s="614"/>
      <c r="BT50" s="614"/>
      <c r="BU50" s="614"/>
      <c r="BV50" s="614"/>
      <c r="BW50" s="614"/>
      <c r="BX50" s="615" t="s">
        <v>169</v>
      </c>
      <c r="BY50" s="616"/>
      <c r="BZ50" s="616"/>
      <c r="CA50" s="616"/>
      <c r="CB50" s="616"/>
      <c r="CC50" s="616"/>
      <c r="CD50" s="616"/>
      <c r="CE50" s="617"/>
      <c r="CF50" s="618" t="s">
        <v>170</v>
      </c>
      <c r="CG50" s="616"/>
      <c r="CH50" s="616"/>
      <c r="CI50" s="616"/>
      <c r="CJ50" s="616"/>
      <c r="CK50" s="616"/>
      <c r="CL50" s="616"/>
      <c r="CM50" s="616"/>
      <c r="CN50" s="616"/>
      <c r="CO50" s="616"/>
      <c r="CP50" s="616"/>
      <c r="CQ50" s="616"/>
      <c r="CR50" s="617"/>
      <c r="CS50" s="669"/>
      <c r="CT50" s="670"/>
      <c r="CU50" s="670"/>
      <c r="CV50" s="670"/>
      <c r="CW50" s="670"/>
      <c r="CX50" s="670"/>
      <c r="CY50" s="670"/>
      <c r="CZ50" s="670"/>
      <c r="DA50" s="670"/>
      <c r="DB50" s="670"/>
      <c r="DC50" s="670"/>
      <c r="DD50" s="670"/>
      <c r="DE50" s="671"/>
      <c r="DF50" s="669"/>
      <c r="DG50" s="670"/>
      <c r="DH50" s="670"/>
      <c r="DI50" s="670"/>
      <c r="DJ50" s="670"/>
      <c r="DK50" s="670"/>
      <c r="DL50" s="670"/>
      <c r="DM50" s="670"/>
      <c r="DN50" s="670"/>
      <c r="DO50" s="670"/>
      <c r="DP50" s="670"/>
      <c r="DQ50" s="670"/>
      <c r="DR50" s="671"/>
      <c r="DS50" s="669"/>
      <c r="DT50" s="670"/>
      <c r="DU50" s="670"/>
      <c r="DV50" s="670"/>
      <c r="DW50" s="670"/>
      <c r="DX50" s="670"/>
      <c r="DY50" s="670"/>
      <c r="DZ50" s="670"/>
      <c r="EA50" s="670"/>
      <c r="EB50" s="670"/>
      <c r="EC50" s="670"/>
      <c r="ED50" s="670"/>
      <c r="EE50" s="671"/>
      <c r="EF50" s="669"/>
      <c r="EG50" s="670"/>
      <c r="EH50" s="670"/>
      <c r="EI50" s="670"/>
      <c r="EJ50" s="670"/>
      <c r="EK50" s="670"/>
      <c r="EL50" s="670"/>
      <c r="EM50" s="670"/>
      <c r="EN50" s="670"/>
      <c r="EO50" s="670"/>
      <c r="EP50" s="670"/>
      <c r="EQ50" s="670"/>
      <c r="ER50" s="671"/>
      <c r="ES50" s="680" t="s">
        <v>115</v>
      </c>
      <c r="ET50" s="681"/>
      <c r="EU50" s="681"/>
      <c r="EV50" s="681"/>
      <c r="EW50" s="681"/>
      <c r="EX50" s="681"/>
      <c r="EY50" s="681"/>
      <c r="EZ50" s="681"/>
      <c r="FA50" s="681"/>
      <c r="FB50" s="681"/>
      <c r="FC50" s="681"/>
      <c r="FD50" s="681"/>
      <c r="FE50" s="682"/>
    </row>
    <row r="51" spans="1:161" ht="22.5" customHeight="1" x14ac:dyDescent="0.2">
      <c r="A51" s="613" t="s">
        <v>171</v>
      </c>
      <c r="B51" s="614"/>
      <c r="C51" s="614"/>
      <c r="D51" s="614"/>
      <c r="E51" s="614"/>
      <c r="F51" s="614"/>
      <c r="G51" s="614"/>
      <c r="H51" s="614"/>
      <c r="I51" s="614"/>
      <c r="J51" s="614"/>
      <c r="K51" s="614"/>
      <c r="L51" s="614"/>
      <c r="M51" s="614"/>
      <c r="N51" s="614"/>
      <c r="O51" s="614"/>
      <c r="P51" s="614"/>
      <c r="Q51" s="614"/>
      <c r="R51" s="614"/>
      <c r="S51" s="614"/>
      <c r="T51" s="614"/>
      <c r="U51" s="614"/>
      <c r="V51" s="614"/>
      <c r="W51" s="614"/>
      <c r="X51" s="614"/>
      <c r="Y51" s="614"/>
      <c r="Z51" s="614"/>
      <c r="AA51" s="614"/>
      <c r="AB51" s="614"/>
      <c r="AC51" s="614"/>
      <c r="AD51" s="614"/>
      <c r="AE51" s="614"/>
      <c r="AF51" s="614"/>
      <c r="AG51" s="614"/>
      <c r="AH51" s="614"/>
      <c r="AI51" s="614"/>
      <c r="AJ51" s="614"/>
      <c r="AK51" s="614"/>
      <c r="AL51" s="614"/>
      <c r="AM51" s="614"/>
      <c r="AN51" s="614"/>
      <c r="AO51" s="614"/>
      <c r="AP51" s="614"/>
      <c r="AQ51" s="614"/>
      <c r="AR51" s="614"/>
      <c r="AS51" s="614"/>
      <c r="AT51" s="614"/>
      <c r="AU51" s="614"/>
      <c r="AV51" s="614"/>
      <c r="AW51" s="614"/>
      <c r="AX51" s="614"/>
      <c r="AY51" s="614"/>
      <c r="AZ51" s="614"/>
      <c r="BA51" s="614"/>
      <c r="BB51" s="614"/>
      <c r="BC51" s="614"/>
      <c r="BD51" s="614"/>
      <c r="BE51" s="614"/>
      <c r="BF51" s="614"/>
      <c r="BG51" s="614"/>
      <c r="BH51" s="614"/>
      <c r="BI51" s="614"/>
      <c r="BJ51" s="614"/>
      <c r="BK51" s="614"/>
      <c r="BL51" s="614"/>
      <c r="BM51" s="614"/>
      <c r="BN51" s="614"/>
      <c r="BO51" s="614"/>
      <c r="BP51" s="614"/>
      <c r="BQ51" s="614"/>
      <c r="BR51" s="614"/>
      <c r="BS51" s="614"/>
      <c r="BT51" s="614"/>
      <c r="BU51" s="614"/>
      <c r="BV51" s="614"/>
      <c r="BW51" s="614"/>
      <c r="BX51" s="615" t="s">
        <v>172</v>
      </c>
      <c r="BY51" s="616"/>
      <c r="BZ51" s="616"/>
      <c r="CA51" s="616"/>
      <c r="CB51" s="616"/>
      <c r="CC51" s="616"/>
      <c r="CD51" s="616"/>
      <c r="CE51" s="617"/>
      <c r="CF51" s="618" t="s">
        <v>173</v>
      </c>
      <c r="CG51" s="616"/>
      <c r="CH51" s="616"/>
      <c r="CI51" s="616"/>
      <c r="CJ51" s="616"/>
      <c r="CK51" s="616"/>
      <c r="CL51" s="616"/>
      <c r="CM51" s="616"/>
      <c r="CN51" s="616"/>
      <c r="CO51" s="616"/>
      <c r="CP51" s="616"/>
      <c r="CQ51" s="616"/>
      <c r="CR51" s="617"/>
      <c r="CS51" s="646"/>
      <c r="CT51" s="647"/>
      <c r="CU51" s="647"/>
      <c r="CV51" s="647"/>
      <c r="CW51" s="647"/>
      <c r="CX51" s="647"/>
      <c r="CY51" s="647"/>
      <c r="CZ51" s="647"/>
      <c r="DA51" s="647"/>
      <c r="DB51" s="647"/>
      <c r="DC51" s="647"/>
      <c r="DD51" s="647"/>
      <c r="DE51" s="648"/>
      <c r="DF51" s="702">
        <f>SUM(DF52:DR57)</f>
        <v>0</v>
      </c>
      <c r="DG51" s="703"/>
      <c r="DH51" s="703"/>
      <c r="DI51" s="703"/>
      <c r="DJ51" s="703"/>
      <c r="DK51" s="703"/>
      <c r="DL51" s="703"/>
      <c r="DM51" s="703"/>
      <c r="DN51" s="703"/>
      <c r="DO51" s="703"/>
      <c r="DP51" s="703"/>
      <c r="DQ51" s="703"/>
      <c r="DR51" s="704"/>
      <c r="DS51" s="702">
        <f>SUM(DS53:EE57)</f>
        <v>0</v>
      </c>
      <c r="DT51" s="703"/>
      <c r="DU51" s="703"/>
      <c r="DV51" s="703"/>
      <c r="DW51" s="703"/>
      <c r="DX51" s="703"/>
      <c r="DY51" s="703"/>
      <c r="DZ51" s="703"/>
      <c r="EA51" s="703"/>
      <c r="EB51" s="703"/>
      <c r="EC51" s="703"/>
      <c r="ED51" s="703"/>
      <c r="EE51" s="704"/>
      <c r="EF51" s="702">
        <f>SUM(EF53:ER57)</f>
        <v>0</v>
      </c>
      <c r="EG51" s="703"/>
      <c r="EH51" s="703"/>
      <c r="EI51" s="703"/>
      <c r="EJ51" s="703"/>
      <c r="EK51" s="703"/>
      <c r="EL51" s="703"/>
      <c r="EM51" s="703"/>
      <c r="EN51" s="703"/>
      <c r="EO51" s="703"/>
      <c r="EP51" s="703"/>
      <c r="EQ51" s="703"/>
      <c r="ER51" s="704"/>
      <c r="ES51" s="680" t="s">
        <v>115</v>
      </c>
      <c r="ET51" s="681"/>
      <c r="EU51" s="681"/>
      <c r="EV51" s="681"/>
      <c r="EW51" s="681"/>
      <c r="EX51" s="681"/>
      <c r="EY51" s="681"/>
      <c r="EZ51" s="681"/>
      <c r="FA51" s="681"/>
      <c r="FB51" s="681"/>
      <c r="FC51" s="681"/>
      <c r="FD51" s="681"/>
      <c r="FE51" s="682"/>
    </row>
    <row r="52" spans="1:161" ht="22.5" customHeight="1" x14ac:dyDescent="0.2">
      <c r="A52" s="613" t="s">
        <v>174</v>
      </c>
      <c r="B52" s="614"/>
      <c r="C52" s="614"/>
      <c r="D52" s="614"/>
      <c r="E52" s="614"/>
      <c r="F52" s="614"/>
      <c r="G52" s="614"/>
      <c r="H52" s="614"/>
      <c r="I52" s="614"/>
      <c r="J52" s="614"/>
      <c r="K52" s="614"/>
      <c r="L52" s="614"/>
      <c r="M52" s="614"/>
      <c r="N52" s="614"/>
      <c r="O52" s="614"/>
      <c r="P52" s="614"/>
      <c r="Q52" s="614"/>
      <c r="R52" s="614"/>
      <c r="S52" s="614"/>
      <c r="T52" s="614"/>
      <c r="U52" s="614"/>
      <c r="V52" s="614"/>
      <c r="W52" s="614"/>
      <c r="X52" s="614"/>
      <c r="Y52" s="614"/>
      <c r="Z52" s="614"/>
      <c r="AA52" s="614"/>
      <c r="AB52" s="614"/>
      <c r="AC52" s="614"/>
      <c r="AD52" s="614"/>
      <c r="AE52" s="614"/>
      <c r="AF52" s="614"/>
      <c r="AG52" s="614"/>
      <c r="AH52" s="614"/>
      <c r="AI52" s="614"/>
      <c r="AJ52" s="614"/>
      <c r="AK52" s="614"/>
      <c r="AL52" s="614"/>
      <c r="AM52" s="614"/>
      <c r="AN52" s="614"/>
      <c r="AO52" s="614"/>
      <c r="AP52" s="614"/>
      <c r="AQ52" s="614"/>
      <c r="AR52" s="614"/>
      <c r="AS52" s="614"/>
      <c r="AT52" s="614"/>
      <c r="AU52" s="614"/>
      <c r="AV52" s="614"/>
      <c r="AW52" s="614"/>
      <c r="AX52" s="614"/>
      <c r="AY52" s="614"/>
      <c r="AZ52" s="614"/>
      <c r="BA52" s="614"/>
      <c r="BB52" s="614"/>
      <c r="BC52" s="614"/>
      <c r="BD52" s="614"/>
      <c r="BE52" s="614"/>
      <c r="BF52" s="614"/>
      <c r="BG52" s="614"/>
      <c r="BH52" s="614"/>
      <c r="BI52" s="614"/>
      <c r="BJ52" s="614"/>
      <c r="BK52" s="614"/>
      <c r="BL52" s="614"/>
      <c r="BM52" s="614"/>
      <c r="BN52" s="614"/>
      <c r="BO52" s="614"/>
      <c r="BP52" s="614"/>
      <c r="BQ52" s="614"/>
      <c r="BR52" s="614"/>
      <c r="BS52" s="614"/>
      <c r="BT52" s="614"/>
      <c r="BU52" s="614"/>
      <c r="BV52" s="614"/>
      <c r="BW52" s="614"/>
      <c r="BX52" s="615" t="s">
        <v>401</v>
      </c>
      <c r="BY52" s="616"/>
      <c r="BZ52" s="616"/>
      <c r="CA52" s="616"/>
      <c r="CB52" s="616"/>
      <c r="CC52" s="616"/>
      <c r="CD52" s="616"/>
      <c r="CE52" s="617"/>
      <c r="CF52" s="618" t="s">
        <v>173</v>
      </c>
      <c r="CG52" s="616"/>
      <c r="CH52" s="616"/>
      <c r="CI52" s="616"/>
      <c r="CJ52" s="616"/>
      <c r="CK52" s="616"/>
      <c r="CL52" s="616"/>
      <c r="CM52" s="616"/>
      <c r="CN52" s="616"/>
      <c r="CO52" s="616"/>
      <c r="CP52" s="616"/>
      <c r="CQ52" s="616"/>
      <c r="CR52" s="617"/>
      <c r="CS52" s="699"/>
      <c r="CT52" s="700"/>
      <c r="CU52" s="700"/>
      <c r="CV52" s="700"/>
      <c r="CW52" s="700"/>
      <c r="CX52" s="700"/>
      <c r="CY52" s="700"/>
      <c r="CZ52" s="700"/>
      <c r="DA52" s="700"/>
      <c r="DB52" s="700"/>
      <c r="DC52" s="700"/>
      <c r="DD52" s="700"/>
      <c r="DE52" s="701"/>
      <c r="DF52" s="636"/>
      <c r="DG52" s="637"/>
      <c r="DH52" s="637"/>
      <c r="DI52" s="637"/>
      <c r="DJ52" s="637"/>
      <c r="DK52" s="637"/>
      <c r="DL52" s="637"/>
      <c r="DM52" s="637"/>
      <c r="DN52" s="637"/>
      <c r="DO52" s="637"/>
      <c r="DP52" s="637"/>
      <c r="DQ52" s="637"/>
      <c r="DR52" s="638"/>
      <c r="DS52" s="636"/>
      <c r="DT52" s="637"/>
      <c r="DU52" s="637"/>
      <c r="DV52" s="637"/>
      <c r="DW52" s="637"/>
      <c r="DX52" s="637"/>
      <c r="DY52" s="637"/>
      <c r="DZ52" s="637"/>
      <c r="EA52" s="637"/>
      <c r="EB52" s="637"/>
      <c r="EC52" s="637"/>
      <c r="ED52" s="637"/>
      <c r="EE52" s="638"/>
      <c r="EF52" s="636"/>
      <c r="EG52" s="637"/>
      <c r="EH52" s="637"/>
      <c r="EI52" s="637"/>
      <c r="EJ52" s="637"/>
      <c r="EK52" s="637"/>
      <c r="EL52" s="637"/>
      <c r="EM52" s="637"/>
      <c r="EN52" s="637"/>
      <c r="EO52" s="637"/>
      <c r="EP52" s="637"/>
      <c r="EQ52" s="637"/>
      <c r="ER52" s="638"/>
      <c r="ES52" s="680" t="s">
        <v>115</v>
      </c>
      <c r="ET52" s="681"/>
      <c r="EU52" s="681"/>
      <c r="EV52" s="681"/>
      <c r="EW52" s="681"/>
      <c r="EX52" s="681"/>
      <c r="EY52" s="681"/>
      <c r="EZ52" s="681"/>
      <c r="FA52" s="681"/>
      <c r="FB52" s="681"/>
      <c r="FC52" s="681"/>
      <c r="FD52" s="681"/>
      <c r="FE52" s="682"/>
    </row>
    <row r="53" spans="1:161" ht="22.5" customHeight="1" x14ac:dyDescent="0.2">
      <c r="A53" s="613" t="s">
        <v>174</v>
      </c>
      <c r="B53" s="614"/>
      <c r="C53" s="614"/>
      <c r="D53" s="614"/>
      <c r="E53" s="614"/>
      <c r="F53" s="614"/>
      <c r="G53" s="614"/>
      <c r="H53" s="614"/>
      <c r="I53" s="614"/>
      <c r="J53" s="614"/>
      <c r="K53" s="614"/>
      <c r="L53" s="614"/>
      <c r="M53" s="614"/>
      <c r="N53" s="614"/>
      <c r="O53" s="614"/>
      <c r="P53" s="614"/>
      <c r="Q53" s="614"/>
      <c r="R53" s="614"/>
      <c r="S53" s="614"/>
      <c r="T53" s="614"/>
      <c r="U53" s="614"/>
      <c r="V53" s="614"/>
      <c r="W53" s="614"/>
      <c r="X53" s="614"/>
      <c r="Y53" s="614"/>
      <c r="Z53" s="614"/>
      <c r="AA53" s="614"/>
      <c r="AB53" s="614"/>
      <c r="AC53" s="614"/>
      <c r="AD53" s="614"/>
      <c r="AE53" s="614"/>
      <c r="AF53" s="614"/>
      <c r="AG53" s="614"/>
      <c r="AH53" s="614"/>
      <c r="AI53" s="614"/>
      <c r="AJ53" s="614"/>
      <c r="AK53" s="614"/>
      <c r="AL53" s="614"/>
      <c r="AM53" s="614"/>
      <c r="AN53" s="614"/>
      <c r="AO53" s="614"/>
      <c r="AP53" s="614"/>
      <c r="AQ53" s="614"/>
      <c r="AR53" s="614"/>
      <c r="AS53" s="614"/>
      <c r="AT53" s="614"/>
      <c r="AU53" s="614"/>
      <c r="AV53" s="614"/>
      <c r="AW53" s="614"/>
      <c r="AX53" s="614"/>
      <c r="AY53" s="614"/>
      <c r="AZ53" s="614"/>
      <c r="BA53" s="614"/>
      <c r="BB53" s="614"/>
      <c r="BC53" s="614"/>
      <c r="BD53" s="614"/>
      <c r="BE53" s="614"/>
      <c r="BF53" s="614"/>
      <c r="BG53" s="614"/>
      <c r="BH53" s="614"/>
      <c r="BI53" s="614"/>
      <c r="BJ53" s="614"/>
      <c r="BK53" s="614"/>
      <c r="BL53" s="614"/>
      <c r="BM53" s="614"/>
      <c r="BN53" s="614"/>
      <c r="BO53" s="614"/>
      <c r="BP53" s="614"/>
      <c r="BQ53" s="614"/>
      <c r="BR53" s="614"/>
      <c r="BS53" s="614"/>
      <c r="BT53" s="614"/>
      <c r="BU53" s="614"/>
      <c r="BV53" s="614"/>
      <c r="BW53" s="614"/>
      <c r="BX53" s="615" t="s">
        <v>401</v>
      </c>
      <c r="BY53" s="616"/>
      <c r="BZ53" s="616"/>
      <c r="CA53" s="616"/>
      <c r="CB53" s="616"/>
      <c r="CC53" s="616"/>
      <c r="CD53" s="616"/>
      <c r="CE53" s="617"/>
      <c r="CF53" s="618" t="s">
        <v>173</v>
      </c>
      <c r="CG53" s="616"/>
      <c r="CH53" s="616"/>
      <c r="CI53" s="616"/>
      <c r="CJ53" s="616"/>
      <c r="CK53" s="616"/>
      <c r="CL53" s="616"/>
      <c r="CM53" s="616"/>
      <c r="CN53" s="616"/>
      <c r="CO53" s="616"/>
      <c r="CP53" s="616"/>
      <c r="CQ53" s="616"/>
      <c r="CR53" s="617"/>
      <c r="CS53" s="699"/>
      <c r="CT53" s="700"/>
      <c r="CU53" s="700"/>
      <c r="CV53" s="700"/>
      <c r="CW53" s="700"/>
      <c r="CX53" s="700"/>
      <c r="CY53" s="700"/>
      <c r="CZ53" s="700"/>
      <c r="DA53" s="700"/>
      <c r="DB53" s="700"/>
      <c r="DC53" s="700"/>
      <c r="DD53" s="700"/>
      <c r="DE53" s="701"/>
      <c r="DF53" s="636"/>
      <c r="DG53" s="637"/>
      <c r="DH53" s="637"/>
      <c r="DI53" s="637"/>
      <c r="DJ53" s="637"/>
      <c r="DK53" s="637"/>
      <c r="DL53" s="637"/>
      <c r="DM53" s="637"/>
      <c r="DN53" s="637"/>
      <c r="DO53" s="637"/>
      <c r="DP53" s="637"/>
      <c r="DQ53" s="637"/>
      <c r="DR53" s="638"/>
      <c r="DS53" s="636"/>
      <c r="DT53" s="637"/>
      <c r="DU53" s="637"/>
      <c r="DV53" s="637"/>
      <c r="DW53" s="637"/>
      <c r="DX53" s="637"/>
      <c r="DY53" s="637"/>
      <c r="DZ53" s="637"/>
      <c r="EA53" s="637"/>
      <c r="EB53" s="637"/>
      <c r="EC53" s="637"/>
      <c r="ED53" s="637"/>
      <c r="EE53" s="638"/>
      <c r="EF53" s="636"/>
      <c r="EG53" s="637"/>
      <c r="EH53" s="637"/>
      <c r="EI53" s="637"/>
      <c r="EJ53" s="637"/>
      <c r="EK53" s="637"/>
      <c r="EL53" s="637"/>
      <c r="EM53" s="637"/>
      <c r="EN53" s="637"/>
      <c r="EO53" s="637"/>
      <c r="EP53" s="637"/>
      <c r="EQ53" s="637"/>
      <c r="ER53" s="638"/>
      <c r="ES53" s="680" t="s">
        <v>115</v>
      </c>
      <c r="ET53" s="681"/>
      <c r="EU53" s="681"/>
      <c r="EV53" s="681"/>
      <c r="EW53" s="681"/>
      <c r="EX53" s="681"/>
      <c r="EY53" s="681"/>
      <c r="EZ53" s="681"/>
      <c r="FA53" s="681"/>
      <c r="FB53" s="681"/>
      <c r="FC53" s="681"/>
      <c r="FD53" s="681"/>
      <c r="FE53" s="682"/>
    </row>
    <row r="54" spans="1:161" ht="22.5" customHeight="1" x14ac:dyDescent="0.2">
      <c r="A54" s="613" t="s">
        <v>174</v>
      </c>
      <c r="B54" s="614"/>
      <c r="C54" s="614"/>
      <c r="D54" s="614"/>
      <c r="E54" s="614"/>
      <c r="F54" s="614"/>
      <c r="G54" s="614"/>
      <c r="H54" s="614"/>
      <c r="I54" s="614"/>
      <c r="J54" s="614"/>
      <c r="K54" s="614"/>
      <c r="L54" s="614"/>
      <c r="M54" s="614"/>
      <c r="N54" s="614"/>
      <c r="O54" s="614"/>
      <c r="P54" s="614"/>
      <c r="Q54" s="614"/>
      <c r="R54" s="614"/>
      <c r="S54" s="614"/>
      <c r="T54" s="614"/>
      <c r="U54" s="614"/>
      <c r="V54" s="614"/>
      <c r="W54" s="614"/>
      <c r="X54" s="614"/>
      <c r="Y54" s="614"/>
      <c r="Z54" s="614"/>
      <c r="AA54" s="614"/>
      <c r="AB54" s="614"/>
      <c r="AC54" s="614"/>
      <c r="AD54" s="614"/>
      <c r="AE54" s="614"/>
      <c r="AF54" s="614"/>
      <c r="AG54" s="614"/>
      <c r="AH54" s="614"/>
      <c r="AI54" s="614"/>
      <c r="AJ54" s="614"/>
      <c r="AK54" s="614"/>
      <c r="AL54" s="614"/>
      <c r="AM54" s="614"/>
      <c r="AN54" s="614"/>
      <c r="AO54" s="614"/>
      <c r="AP54" s="614"/>
      <c r="AQ54" s="614"/>
      <c r="AR54" s="614"/>
      <c r="AS54" s="614"/>
      <c r="AT54" s="614"/>
      <c r="AU54" s="614"/>
      <c r="AV54" s="614"/>
      <c r="AW54" s="614"/>
      <c r="AX54" s="614"/>
      <c r="AY54" s="614"/>
      <c r="AZ54" s="614"/>
      <c r="BA54" s="614"/>
      <c r="BB54" s="614"/>
      <c r="BC54" s="614"/>
      <c r="BD54" s="614"/>
      <c r="BE54" s="614"/>
      <c r="BF54" s="614"/>
      <c r="BG54" s="614"/>
      <c r="BH54" s="614"/>
      <c r="BI54" s="614"/>
      <c r="BJ54" s="614"/>
      <c r="BK54" s="614"/>
      <c r="BL54" s="614"/>
      <c r="BM54" s="614"/>
      <c r="BN54" s="614"/>
      <c r="BO54" s="614"/>
      <c r="BP54" s="614"/>
      <c r="BQ54" s="614"/>
      <c r="BR54" s="614"/>
      <c r="BS54" s="614"/>
      <c r="BT54" s="614"/>
      <c r="BU54" s="614"/>
      <c r="BV54" s="614"/>
      <c r="BW54" s="614"/>
      <c r="BX54" s="615" t="s">
        <v>176</v>
      </c>
      <c r="BY54" s="616"/>
      <c r="BZ54" s="616"/>
      <c r="CA54" s="616"/>
      <c r="CB54" s="616"/>
      <c r="CC54" s="616"/>
      <c r="CD54" s="616"/>
      <c r="CE54" s="617"/>
      <c r="CF54" s="618" t="s">
        <v>173</v>
      </c>
      <c r="CG54" s="616"/>
      <c r="CH54" s="616"/>
      <c r="CI54" s="616"/>
      <c r="CJ54" s="616"/>
      <c r="CK54" s="616"/>
      <c r="CL54" s="616"/>
      <c r="CM54" s="616"/>
      <c r="CN54" s="616"/>
      <c r="CO54" s="616"/>
      <c r="CP54" s="616"/>
      <c r="CQ54" s="616"/>
      <c r="CR54" s="617"/>
      <c r="CS54" s="699"/>
      <c r="CT54" s="700"/>
      <c r="CU54" s="700"/>
      <c r="CV54" s="700"/>
      <c r="CW54" s="700"/>
      <c r="CX54" s="700"/>
      <c r="CY54" s="700"/>
      <c r="CZ54" s="700"/>
      <c r="DA54" s="700"/>
      <c r="DB54" s="700"/>
      <c r="DC54" s="700"/>
      <c r="DD54" s="700"/>
      <c r="DE54" s="701"/>
      <c r="DF54" s="636"/>
      <c r="DG54" s="637"/>
      <c r="DH54" s="637"/>
      <c r="DI54" s="637"/>
      <c r="DJ54" s="637"/>
      <c r="DK54" s="637"/>
      <c r="DL54" s="637"/>
      <c r="DM54" s="637"/>
      <c r="DN54" s="637"/>
      <c r="DO54" s="637"/>
      <c r="DP54" s="637"/>
      <c r="DQ54" s="637"/>
      <c r="DR54" s="638"/>
      <c r="DS54" s="636"/>
      <c r="DT54" s="637"/>
      <c r="DU54" s="637"/>
      <c r="DV54" s="637"/>
      <c r="DW54" s="637"/>
      <c r="DX54" s="637"/>
      <c r="DY54" s="637"/>
      <c r="DZ54" s="637"/>
      <c r="EA54" s="637"/>
      <c r="EB54" s="637"/>
      <c r="EC54" s="637"/>
      <c r="ED54" s="637"/>
      <c r="EE54" s="638"/>
      <c r="EF54" s="636"/>
      <c r="EG54" s="637"/>
      <c r="EH54" s="637"/>
      <c r="EI54" s="637"/>
      <c r="EJ54" s="637"/>
      <c r="EK54" s="637"/>
      <c r="EL54" s="637"/>
      <c r="EM54" s="637"/>
      <c r="EN54" s="637"/>
      <c r="EO54" s="637"/>
      <c r="EP54" s="637"/>
      <c r="EQ54" s="637"/>
      <c r="ER54" s="638"/>
      <c r="ES54" s="680" t="s">
        <v>115</v>
      </c>
      <c r="ET54" s="681"/>
      <c r="EU54" s="681"/>
      <c r="EV54" s="681"/>
      <c r="EW54" s="681"/>
      <c r="EX54" s="681"/>
      <c r="EY54" s="681"/>
      <c r="EZ54" s="681"/>
      <c r="FA54" s="681"/>
      <c r="FB54" s="681"/>
      <c r="FC54" s="681"/>
      <c r="FD54" s="681"/>
      <c r="FE54" s="682"/>
    </row>
    <row r="55" spans="1:161" ht="22.5" customHeight="1" x14ac:dyDescent="0.2">
      <c r="A55" s="613" t="s">
        <v>174</v>
      </c>
      <c r="B55" s="614"/>
      <c r="C55" s="614"/>
      <c r="D55" s="614"/>
      <c r="E55" s="614"/>
      <c r="F55" s="614"/>
      <c r="G55" s="614"/>
      <c r="H55" s="614"/>
      <c r="I55" s="614"/>
      <c r="J55" s="614"/>
      <c r="K55" s="614"/>
      <c r="L55" s="614"/>
      <c r="M55" s="614"/>
      <c r="N55" s="614"/>
      <c r="O55" s="614"/>
      <c r="P55" s="614"/>
      <c r="Q55" s="614"/>
      <c r="R55" s="614"/>
      <c r="S55" s="614"/>
      <c r="T55" s="614"/>
      <c r="U55" s="614"/>
      <c r="V55" s="614"/>
      <c r="W55" s="614"/>
      <c r="X55" s="614"/>
      <c r="Y55" s="614"/>
      <c r="Z55" s="614"/>
      <c r="AA55" s="614"/>
      <c r="AB55" s="614"/>
      <c r="AC55" s="614"/>
      <c r="AD55" s="614"/>
      <c r="AE55" s="614"/>
      <c r="AF55" s="614"/>
      <c r="AG55" s="614"/>
      <c r="AH55" s="614"/>
      <c r="AI55" s="614"/>
      <c r="AJ55" s="614"/>
      <c r="AK55" s="614"/>
      <c r="AL55" s="614"/>
      <c r="AM55" s="614"/>
      <c r="AN55" s="614"/>
      <c r="AO55" s="614"/>
      <c r="AP55" s="614"/>
      <c r="AQ55" s="614"/>
      <c r="AR55" s="614"/>
      <c r="AS55" s="614"/>
      <c r="AT55" s="614"/>
      <c r="AU55" s="614"/>
      <c r="AV55" s="614"/>
      <c r="AW55" s="614"/>
      <c r="AX55" s="614"/>
      <c r="AY55" s="614"/>
      <c r="AZ55" s="614"/>
      <c r="BA55" s="614"/>
      <c r="BB55" s="614"/>
      <c r="BC55" s="614"/>
      <c r="BD55" s="614"/>
      <c r="BE55" s="614"/>
      <c r="BF55" s="614"/>
      <c r="BG55" s="614"/>
      <c r="BH55" s="614"/>
      <c r="BI55" s="614"/>
      <c r="BJ55" s="614"/>
      <c r="BK55" s="614"/>
      <c r="BL55" s="614"/>
      <c r="BM55" s="614"/>
      <c r="BN55" s="614"/>
      <c r="BO55" s="614"/>
      <c r="BP55" s="614"/>
      <c r="BQ55" s="614"/>
      <c r="BR55" s="614"/>
      <c r="BS55" s="614"/>
      <c r="BT55" s="614"/>
      <c r="BU55" s="614"/>
      <c r="BV55" s="614"/>
      <c r="BW55" s="614"/>
      <c r="BX55" s="615" t="s">
        <v>402</v>
      </c>
      <c r="BY55" s="616"/>
      <c r="BZ55" s="616"/>
      <c r="CA55" s="616"/>
      <c r="CB55" s="616"/>
      <c r="CC55" s="616"/>
      <c r="CD55" s="616"/>
      <c r="CE55" s="617"/>
      <c r="CF55" s="618" t="s">
        <v>173</v>
      </c>
      <c r="CG55" s="616"/>
      <c r="CH55" s="616"/>
      <c r="CI55" s="616"/>
      <c r="CJ55" s="616"/>
      <c r="CK55" s="616"/>
      <c r="CL55" s="616"/>
      <c r="CM55" s="616"/>
      <c r="CN55" s="616"/>
      <c r="CO55" s="616"/>
      <c r="CP55" s="616"/>
      <c r="CQ55" s="616"/>
      <c r="CR55" s="617"/>
      <c r="CS55" s="699"/>
      <c r="CT55" s="700"/>
      <c r="CU55" s="700"/>
      <c r="CV55" s="700"/>
      <c r="CW55" s="700"/>
      <c r="CX55" s="700"/>
      <c r="CY55" s="700"/>
      <c r="CZ55" s="700"/>
      <c r="DA55" s="700"/>
      <c r="DB55" s="700"/>
      <c r="DC55" s="700"/>
      <c r="DD55" s="700"/>
      <c r="DE55" s="701"/>
      <c r="DF55" s="636"/>
      <c r="DG55" s="637"/>
      <c r="DH55" s="637"/>
      <c r="DI55" s="637"/>
      <c r="DJ55" s="637"/>
      <c r="DK55" s="637"/>
      <c r="DL55" s="637"/>
      <c r="DM55" s="637"/>
      <c r="DN55" s="637"/>
      <c r="DO55" s="637"/>
      <c r="DP55" s="637"/>
      <c r="DQ55" s="637"/>
      <c r="DR55" s="638"/>
      <c r="DS55" s="636"/>
      <c r="DT55" s="637"/>
      <c r="DU55" s="637"/>
      <c r="DV55" s="637"/>
      <c r="DW55" s="637"/>
      <c r="DX55" s="637"/>
      <c r="DY55" s="637"/>
      <c r="DZ55" s="637"/>
      <c r="EA55" s="637"/>
      <c r="EB55" s="637"/>
      <c r="EC55" s="637"/>
      <c r="ED55" s="637"/>
      <c r="EE55" s="638"/>
      <c r="EF55" s="636"/>
      <c r="EG55" s="637"/>
      <c r="EH55" s="637"/>
      <c r="EI55" s="637"/>
      <c r="EJ55" s="637"/>
      <c r="EK55" s="637"/>
      <c r="EL55" s="637"/>
      <c r="EM55" s="637"/>
      <c r="EN55" s="637"/>
      <c r="EO55" s="637"/>
      <c r="EP55" s="637"/>
      <c r="EQ55" s="637"/>
      <c r="ER55" s="638"/>
      <c r="ES55" s="680" t="s">
        <v>115</v>
      </c>
      <c r="ET55" s="681"/>
      <c r="EU55" s="681"/>
      <c r="EV55" s="681"/>
      <c r="EW55" s="681"/>
      <c r="EX55" s="681"/>
      <c r="EY55" s="681"/>
      <c r="EZ55" s="681"/>
      <c r="FA55" s="681"/>
      <c r="FB55" s="681"/>
      <c r="FC55" s="681"/>
      <c r="FD55" s="681"/>
      <c r="FE55" s="682"/>
    </row>
    <row r="56" spans="1:161" ht="22.5" customHeight="1" x14ac:dyDescent="0.2">
      <c r="A56" s="613" t="s">
        <v>174</v>
      </c>
      <c r="B56" s="614"/>
      <c r="C56" s="614"/>
      <c r="D56" s="614"/>
      <c r="E56" s="614"/>
      <c r="F56" s="614"/>
      <c r="G56" s="614"/>
      <c r="H56" s="614"/>
      <c r="I56" s="614"/>
      <c r="J56" s="614"/>
      <c r="K56" s="614"/>
      <c r="L56" s="614"/>
      <c r="M56" s="614"/>
      <c r="N56" s="614"/>
      <c r="O56" s="614"/>
      <c r="P56" s="614"/>
      <c r="Q56" s="614"/>
      <c r="R56" s="614"/>
      <c r="S56" s="614"/>
      <c r="T56" s="614"/>
      <c r="U56" s="614"/>
      <c r="V56" s="614"/>
      <c r="W56" s="614"/>
      <c r="X56" s="614"/>
      <c r="Y56" s="614"/>
      <c r="Z56" s="614"/>
      <c r="AA56" s="614"/>
      <c r="AB56" s="614"/>
      <c r="AC56" s="614"/>
      <c r="AD56" s="614"/>
      <c r="AE56" s="614"/>
      <c r="AF56" s="614"/>
      <c r="AG56" s="614"/>
      <c r="AH56" s="614"/>
      <c r="AI56" s="614"/>
      <c r="AJ56" s="614"/>
      <c r="AK56" s="614"/>
      <c r="AL56" s="614"/>
      <c r="AM56" s="614"/>
      <c r="AN56" s="614"/>
      <c r="AO56" s="614"/>
      <c r="AP56" s="614"/>
      <c r="AQ56" s="614"/>
      <c r="AR56" s="614"/>
      <c r="AS56" s="614"/>
      <c r="AT56" s="614"/>
      <c r="AU56" s="614"/>
      <c r="AV56" s="614"/>
      <c r="AW56" s="614"/>
      <c r="AX56" s="614"/>
      <c r="AY56" s="614"/>
      <c r="AZ56" s="614"/>
      <c r="BA56" s="614"/>
      <c r="BB56" s="614"/>
      <c r="BC56" s="614"/>
      <c r="BD56" s="614"/>
      <c r="BE56" s="614"/>
      <c r="BF56" s="614"/>
      <c r="BG56" s="614"/>
      <c r="BH56" s="614"/>
      <c r="BI56" s="614"/>
      <c r="BJ56" s="614"/>
      <c r="BK56" s="614"/>
      <c r="BL56" s="614"/>
      <c r="BM56" s="614"/>
      <c r="BN56" s="614"/>
      <c r="BO56" s="614"/>
      <c r="BP56" s="614"/>
      <c r="BQ56" s="614"/>
      <c r="BR56" s="614"/>
      <c r="BS56" s="614"/>
      <c r="BT56" s="614"/>
      <c r="BU56" s="614"/>
      <c r="BV56" s="614"/>
      <c r="BW56" s="614"/>
      <c r="BX56" s="615" t="s">
        <v>403</v>
      </c>
      <c r="BY56" s="616"/>
      <c r="BZ56" s="616"/>
      <c r="CA56" s="616"/>
      <c r="CB56" s="616"/>
      <c r="CC56" s="616"/>
      <c r="CD56" s="616"/>
      <c r="CE56" s="617"/>
      <c r="CF56" s="618" t="s">
        <v>173</v>
      </c>
      <c r="CG56" s="616"/>
      <c r="CH56" s="616"/>
      <c r="CI56" s="616"/>
      <c r="CJ56" s="616"/>
      <c r="CK56" s="616"/>
      <c r="CL56" s="616"/>
      <c r="CM56" s="616"/>
      <c r="CN56" s="616"/>
      <c r="CO56" s="616"/>
      <c r="CP56" s="616"/>
      <c r="CQ56" s="616"/>
      <c r="CR56" s="617"/>
      <c r="CS56" s="699"/>
      <c r="CT56" s="700"/>
      <c r="CU56" s="700"/>
      <c r="CV56" s="700"/>
      <c r="CW56" s="700"/>
      <c r="CX56" s="700"/>
      <c r="CY56" s="700"/>
      <c r="CZ56" s="700"/>
      <c r="DA56" s="700"/>
      <c r="DB56" s="700"/>
      <c r="DC56" s="700"/>
      <c r="DD56" s="700"/>
      <c r="DE56" s="701"/>
      <c r="DF56" s="636"/>
      <c r="DG56" s="637"/>
      <c r="DH56" s="637"/>
      <c r="DI56" s="637"/>
      <c r="DJ56" s="637"/>
      <c r="DK56" s="637"/>
      <c r="DL56" s="637"/>
      <c r="DM56" s="637"/>
      <c r="DN56" s="637"/>
      <c r="DO56" s="637"/>
      <c r="DP56" s="637"/>
      <c r="DQ56" s="637"/>
      <c r="DR56" s="638"/>
      <c r="DS56" s="636"/>
      <c r="DT56" s="637"/>
      <c r="DU56" s="637"/>
      <c r="DV56" s="637"/>
      <c r="DW56" s="637"/>
      <c r="DX56" s="637"/>
      <c r="DY56" s="637"/>
      <c r="DZ56" s="637"/>
      <c r="EA56" s="637"/>
      <c r="EB56" s="637"/>
      <c r="EC56" s="637"/>
      <c r="ED56" s="637"/>
      <c r="EE56" s="638"/>
      <c r="EF56" s="636"/>
      <c r="EG56" s="637"/>
      <c r="EH56" s="637"/>
      <c r="EI56" s="637"/>
      <c r="EJ56" s="637"/>
      <c r="EK56" s="637"/>
      <c r="EL56" s="637"/>
      <c r="EM56" s="637"/>
      <c r="EN56" s="637"/>
      <c r="EO56" s="637"/>
      <c r="EP56" s="637"/>
      <c r="EQ56" s="637"/>
      <c r="ER56" s="638"/>
      <c r="ES56" s="680" t="s">
        <v>115</v>
      </c>
      <c r="ET56" s="681"/>
      <c r="EU56" s="681"/>
      <c r="EV56" s="681"/>
      <c r="EW56" s="681"/>
      <c r="EX56" s="681"/>
      <c r="EY56" s="681"/>
      <c r="EZ56" s="681"/>
      <c r="FA56" s="681"/>
      <c r="FB56" s="681"/>
      <c r="FC56" s="681"/>
      <c r="FD56" s="681"/>
      <c r="FE56" s="682"/>
    </row>
    <row r="57" spans="1:161" ht="22.5" customHeight="1" x14ac:dyDescent="0.2">
      <c r="A57" s="613" t="s">
        <v>174</v>
      </c>
      <c r="B57" s="614"/>
      <c r="C57" s="614"/>
      <c r="D57" s="614"/>
      <c r="E57" s="614"/>
      <c r="F57" s="614"/>
      <c r="G57" s="614"/>
      <c r="H57" s="614"/>
      <c r="I57" s="614"/>
      <c r="J57" s="614"/>
      <c r="K57" s="614"/>
      <c r="L57" s="614"/>
      <c r="M57" s="614"/>
      <c r="N57" s="614"/>
      <c r="O57" s="614"/>
      <c r="P57" s="614"/>
      <c r="Q57" s="614"/>
      <c r="R57" s="614"/>
      <c r="S57" s="614"/>
      <c r="T57" s="614"/>
      <c r="U57" s="614"/>
      <c r="V57" s="614"/>
      <c r="W57" s="614"/>
      <c r="X57" s="614"/>
      <c r="Y57" s="614"/>
      <c r="Z57" s="614"/>
      <c r="AA57" s="614"/>
      <c r="AB57" s="614"/>
      <c r="AC57" s="614"/>
      <c r="AD57" s="614"/>
      <c r="AE57" s="614"/>
      <c r="AF57" s="614"/>
      <c r="AG57" s="614"/>
      <c r="AH57" s="614"/>
      <c r="AI57" s="614"/>
      <c r="AJ57" s="614"/>
      <c r="AK57" s="614"/>
      <c r="AL57" s="614"/>
      <c r="AM57" s="614"/>
      <c r="AN57" s="614"/>
      <c r="AO57" s="614"/>
      <c r="AP57" s="614"/>
      <c r="AQ57" s="614"/>
      <c r="AR57" s="614"/>
      <c r="AS57" s="614"/>
      <c r="AT57" s="614"/>
      <c r="AU57" s="614"/>
      <c r="AV57" s="614"/>
      <c r="AW57" s="614"/>
      <c r="AX57" s="614"/>
      <c r="AY57" s="614"/>
      <c r="AZ57" s="614"/>
      <c r="BA57" s="614"/>
      <c r="BB57" s="614"/>
      <c r="BC57" s="614"/>
      <c r="BD57" s="614"/>
      <c r="BE57" s="614"/>
      <c r="BF57" s="614"/>
      <c r="BG57" s="614"/>
      <c r="BH57" s="614"/>
      <c r="BI57" s="614"/>
      <c r="BJ57" s="614"/>
      <c r="BK57" s="614"/>
      <c r="BL57" s="614"/>
      <c r="BM57" s="614"/>
      <c r="BN57" s="614"/>
      <c r="BO57" s="614"/>
      <c r="BP57" s="614"/>
      <c r="BQ57" s="614"/>
      <c r="BR57" s="614"/>
      <c r="BS57" s="614"/>
      <c r="BT57" s="614"/>
      <c r="BU57" s="614"/>
      <c r="BV57" s="614"/>
      <c r="BW57" s="614"/>
      <c r="BX57" s="615" t="s">
        <v>404</v>
      </c>
      <c r="BY57" s="616"/>
      <c r="BZ57" s="616"/>
      <c r="CA57" s="616"/>
      <c r="CB57" s="616"/>
      <c r="CC57" s="616"/>
      <c r="CD57" s="616"/>
      <c r="CE57" s="617"/>
      <c r="CF57" s="618" t="s">
        <v>173</v>
      </c>
      <c r="CG57" s="616"/>
      <c r="CH57" s="616"/>
      <c r="CI57" s="616"/>
      <c r="CJ57" s="616"/>
      <c r="CK57" s="616"/>
      <c r="CL57" s="616"/>
      <c r="CM57" s="616"/>
      <c r="CN57" s="616"/>
      <c r="CO57" s="616"/>
      <c r="CP57" s="616"/>
      <c r="CQ57" s="616"/>
      <c r="CR57" s="617"/>
      <c r="CS57" s="705"/>
      <c r="CT57" s="706"/>
      <c r="CU57" s="706"/>
      <c r="CV57" s="706"/>
      <c r="CW57" s="706"/>
      <c r="CX57" s="706"/>
      <c r="CY57" s="706"/>
      <c r="CZ57" s="706"/>
      <c r="DA57" s="706"/>
      <c r="DB57" s="706"/>
      <c r="DC57" s="706"/>
      <c r="DD57" s="706"/>
      <c r="DE57" s="707"/>
      <c r="DF57" s="636"/>
      <c r="DG57" s="637"/>
      <c r="DH57" s="637"/>
      <c r="DI57" s="637"/>
      <c r="DJ57" s="637"/>
      <c r="DK57" s="637"/>
      <c r="DL57" s="637"/>
      <c r="DM57" s="637"/>
      <c r="DN57" s="637"/>
      <c r="DO57" s="637"/>
      <c r="DP57" s="637"/>
      <c r="DQ57" s="637"/>
      <c r="DR57" s="638"/>
      <c r="DS57" s="636"/>
      <c r="DT57" s="637"/>
      <c r="DU57" s="637"/>
      <c r="DV57" s="637"/>
      <c r="DW57" s="637"/>
      <c r="DX57" s="637"/>
      <c r="DY57" s="637"/>
      <c r="DZ57" s="637"/>
      <c r="EA57" s="637"/>
      <c r="EB57" s="637"/>
      <c r="EC57" s="637"/>
      <c r="ED57" s="637"/>
      <c r="EE57" s="638"/>
      <c r="EF57" s="636"/>
      <c r="EG57" s="637"/>
      <c r="EH57" s="637"/>
      <c r="EI57" s="637"/>
      <c r="EJ57" s="637"/>
      <c r="EK57" s="637"/>
      <c r="EL57" s="637"/>
      <c r="EM57" s="637"/>
      <c r="EN57" s="637"/>
      <c r="EO57" s="637"/>
      <c r="EP57" s="637"/>
      <c r="EQ57" s="637"/>
      <c r="ER57" s="638"/>
      <c r="ES57" s="680" t="s">
        <v>115</v>
      </c>
      <c r="ET57" s="681"/>
      <c r="EU57" s="681"/>
      <c r="EV57" s="681"/>
      <c r="EW57" s="681"/>
      <c r="EX57" s="681"/>
      <c r="EY57" s="681"/>
      <c r="EZ57" s="681"/>
      <c r="FA57" s="681"/>
      <c r="FB57" s="681"/>
      <c r="FC57" s="681"/>
      <c r="FD57" s="681"/>
      <c r="FE57" s="682"/>
    </row>
    <row r="58" spans="1:161" ht="11.1" customHeight="1" x14ac:dyDescent="0.2">
      <c r="A58" s="710" t="s">
        <v>175</v>
      </c>
      <c r="B58" s="711"/>
      <c r="C58" s="711"/>
      <c r="D58" s="711"/>
      <c r="E58" s="711"/>
      <c r="F58" s="711"/>
      <c r="G58" s="711"/>
      <c r="H58" s="711"/>
      <c r="I58" s="711"/>
      <c r="J58" s="711"/>
      <c r="K58" s="711"/>
      <c r="L58" s="711"/>
      <c r="M58" s="711"/>
      <c r="N58" s="711"/>
      <c r="O58" s="711"/>
      <c r="P58" s="711"/>
      <c r="Q58" s="711"/>
      <c r="R58" s="711"/>
      <c r="S58" s="711"/>
      <c r="T58" s="711"/>
      <c r="U58" s="711"/>
      <c r="V58" s="711"/>
      <c r="W58" s="711"/>
      <c r="X58" s="711"/>
      <c r="Y58" s="711"/>
      <c r="Z58" s="711"/>
      <c r="AA58" s="711"/>
      <c r="AB58" s="711"/>
      <c r="AC58" s="711"/>
      <c r="AD58" s="711"/>
      <c r="AE58" s="711"/>
      <c r="AF58" s="711"/>
      <c r="AG58" s="711"/>
      <c r="AH58" s="711"/>
      <c r="AI58" s="711"/>
      <c r="AJ58" s="711"/>
      <c r="AK58" s="711"/>
      <c r="AL58" s="711"/>
      <c r="AM58" s="711"/>
      <c r="AN58" s="711"/>
      <c r="AO58" s="711"/>
      <c r="AP58" s="711"/>
      <c r="AQ58" s="711"/>
      <c r="AR58" s="711"/>
      <c r="AS58" s="711"/>
      <c r="AT58" s="711"/>
      <c r="AU58" s="711"/>
      <c r="AV58" s="711"/>
      <c r="AW58" s="711"/>
      <c r="AX58" s="711"/>
      <c r="AY58" s="711"/>
      <c r="AZ58" s="711"/>
      <c r="BA58" s="711"/>
      <c r="BB58" s="711"/>
      <c r="BC58" s="711"/>
      <c r="BD58" s="711"/>
      <c r="BE58" s="711"/>
      <c r="BF58" s="711"/>
      <c r="BG58" s="711"/>
      <c r="BH58" s="711"/>
      <c r="BI58" s="711"/>
      <c r="BJ58" s="711"/>
      <c r="BK58" s="711"/>
      <c r="BL58" s="711"/>
      <c r="BM58" s="711"/>
      <c r="BN58" s="711"/>
      <c r="BO58" s="711"/>
      <c r="BP58" s="711"/>
      <c r="BQ58" s="711"/>
      <c r="BR58" s="711"/>
      <c r="BS58" s="711"/>
      <c r="BT58" s="711"/>
      <c r="BU58" s="711"/>
      <c r="BV58" s="711"/>
      <c r="BW58" s="711"/>
      <c r="BX58" s="712" t="s">
        <v>542</v>
      </c>
      <c r="BY58" s="712"/>
      <c r="BZ58" s="712"/>
      <c r="CA58" s="712"/>
      <c r="CB58" s="712"/>
      <c r="CC58" s="712"/>
      <c r="CD58" s="712"/>
      <c r="CE58" s="712"/>
      <c r="CF58" s="712" t="s">
        <v>173</v>
      </c>
      <c r="CG58" s="712"/>
      <c r="CH58" s="712"/>
      <c r="CI58" s="712"/>
      <c r="CJ58" s="712"/>
      <c r="CK58" s="712"/>
      <c r="CL58" s="712"/>
      <c r="CM58" s="712"/>
      <c r="CN58" s="712"/>
      <c r="CO58" s="712"/>
      <c r="CP58" s="712"/>
      <c r="CQ58" s="712"/>
      <c r="CR58" s="712"/>
      <c r="CS58" s="708"/>
      <c r="CT58" s="708"/>
      <c r="CU58" s="708"/>
      <c r="CV58" s="708"/>
      <c r="CW58" s="708"/>
      <c r="CX58" s="708"/>
      <c r="CY58" s="708"/>
      <c r="CZ58" s="708"/>
      <c r="DA58" s="708"/>
      <c r="DB58" s="708"/>
      <c r="DC58" s="708"/>
      <c r="DD58" s="708"/>
      <c r="DE58" s="708"/>
      <c r="DF58" s="708"/>
      <c r="DG58" s="708"/>
      <c r="DH58" s="708"/>
      <c r="DI58" s="708"/>
      <c r="DJ58" s="708"/>
      <c r="DK58" s="708"/>
      <c r="DL58" s="708"/>
      <c r="DM58" s="708"/>
      <c r="DN58" s="708"/>
      <c r="DO58" s="708"/>
      <c r="DP58" s="708"/>
      <c r="DQ58" s="708"/>
      <c r="DR58" s="708"/>
      <c r="DS58" s="708"/>
      <c r="DT58" s="708"/>
      <c r="DU58" s="708"/>
      <c r="DV58" s="708"/>
      <c r="DW58" s="708"/>
      <c r="DX58" s="708"/>
      <c r="DY58" s="708"/>
      <c r="DZ58" s="708"/>
      <c r="EA58" s="708"/>
      <c r="EB58" s="708"/>
      <c r="EC58" s="708"/>
      <c r="ED58" s="708"/>
      <c r="EE58" s="708"/>
      <c r="EF58" s="708"/>
      <c r="EG58" s="708"/>
      <c r="EH58" s="708"/>
      <c r="EI58" s="708"/>
      <c r="EJ58" s="708"/>
      <c r="EK58" s="708"/>
      <c r="EL58" s="708"/>
      <c r="EM58" s="708"/>
      <c r="EN58" s="708"/>
      <c r="EO58" s="708"/>
      <c r="EP58" s="708"/>
      <c r="EQ58" s="708"/>
      <c r="ER58" s="708"/>
      <c r="ES58" s="709" t="s">
        <v>115</v>
      </c>
      <c r="ET58" s="709"/>
      <c r="EU58" s="709"/>
      <c r="EV58" s="709"/>
      <c r="EW58" s="709"/>
      <c r="EX58" s="709"/>
      <c r="EY58" s="709"/>
      <c r="EZ58" s="709"/>
      <c r="FA58" s="709"/>
      <c r="FB58" s="709"/>
      <c r="FC58" s="709"/>
      <c r="FD58" s="709"/>
      <c r="FE58" s="709"/>
    </row>
    <row r="59" spans="1:161" ht="11.1" customHeight="1" x14ac:dyDescent="0.2">
      <c r="A59" s="710" t="s">
        <v>177</v>
      </c>
      <c r="B59" s="711"/>
      <c r="C59" s="711"/>
      <c r="D59" s="711"/>
      <c r="E59" s="711"/>
      <c r="F59" s="711"/>
      <c r="G59" s="711"/>
      <c r="H59" s="711"/>
      <c r="I59" s="711"/>
      <c r="J59" s="711"/>
      <c r="K59" s="711"/>
      <c r="L59" s="711"/>
      <c r="M59" s="711"/>
      <c r="N59" s="711"/>
      <c r="O59" s="711"/>
      <c r="P59" s="711"/>
      <c r="Q59" s="711"/>
      <c r="R59" s="711"/>
      <c r="S59" s="711"/>
      <c r="T59" s="711"/>
      <c r="U59" s="711"/>
      <c r="V59" s="711"/>
      <c r="W59" s="711"/>
      <c r="X59" s="711"/>
      <c r="Y59" s="711"/>
      <c r="Z59" s="711"/>
      <c r="AA59" s="711"/>
      <c r="AB59" s="711"/>
      <c r="AC59" s="711"/>
      <c r="AD59" s="711"/>
      <c r="AE59" s="711"/>
      <c r="AF59" s="711"/>
      <c r="AG59" s="711"/>
      <c r="AH59" s="711"/>
      <c r="AI59" s="711"/>
      <c r="AJ59" s="711"/>
      <c r="AK59" s="711"/>
      <c r="AL59" s="711"/>
      <c r="AM59" s="711"/>
      <c r="AN59" s="711"/>
      <c r="AO59" s="711"/>
      <c r="AP59" s="711"/>
      <c r="AQ59" s="711"/>
      <c r="AR59" s="711"/>
      <c r="AS59" s="711"/>
      <c r="AT59" s="711"/>
      <c r="AU59" s="711"/>
      <c r="AV59" s="711"/>
      <c r="AW59" s="711"/>
      <c r="AX59" s="711"/>
      <c r="AY59" s="711"/>
      <c r="AZ59" s="711"/>
      <c r="BA59" s="711"/>
      <c r="BB59" s="711"/>
      <c r="BC59" s="711"/>
      <c r="BD59" s="711"/>
      <c r="BE59" s="711"/>
      <c r="BF59" s="711"/>
      <c r="BG59" s="711"/>
      <c r="BH59" s="711"/>
      <c r="BI59" s="711"/>
      <c r="BJ59" s="711"/>
      <c r="BK59" s="711"/>
      <c r="BL59" s="711"/>
      <c r="BM59" s="711"/>
      <c r="BN59" s="711"/>
      <c r="BO59" s="711"/>
      <c r="BP59" s="711"/>
      <c r="BQ59" s="711"/>
      <c r="BR59" s="711"/>
      <c r="BS59" s="711"/>
      <c r="BT59" s="711"/>
      <c r="BU59" s="711"/>
      <c r="BV59" s="711"/>
      <c r="BW59" s="711"/>
      <c r="BX59" s="712" t="s">
        <v>178</v>
      </c>
      <c r="BY59" s="712"/>
      <c r="BZ59" s="712"/>
      <c r="CA59" s="712"/>
      <c r="CB59" s="712"/>
      <c r="CC59" s="712"/>
      <c r="CD59" s="712"/>
      <c r="CE59" s="712"/>
      <c r="CF59" s="712" t="s">
        <v>179</v>
      </c>
      <c r="CG59" s="712"/>
      <c r="CH59" s="712"/>
      <c r="CI59" s="712"/>
      <c r="CJ59" s="712"/>
      <c r="CK59" s="712"/>
      <c r="CL59" s="712"/>
      <c r="CM59" s="712"/>
      <c r="CN59" s="712"/>
      <c r="CO59" s="712"/>
      <c r="CP59" s="712"/>
      <c r="CQ59" s="712"/>
      <c r="CR59" s="712"/>
      <c r="CS59" s="713"/>
      <c r="CT59" s="713"/>
      <c r="CU59" s="713"/>
      <c r="CV59" s="713"/>
      <c r="CW59" s="713"/>
      <c r="CX59" s="713"/>
      <c r="CY59" s="713"/>
      <c r="CZ59" s="713"/>
      <c r="DA59" s="713"/>
      <c r="DB59" s="713"/>
      <c r="DC59" s="713"/>
      <c r="DD59" s="713"/>
      <c r="DE59" s="713"/>
      <c r="DF59" s="713"/>
      <c r="DG59" s="713"/>
      <c r="DH59" s="713"/>
      <c r="DI59" s="713"/>
      <c r="DJ59" s="713"/>
      <c r="DK59" s="713"/>
      <c r="DL59" s="713"/>
      <c r="DM59" s="713"/>
      <c r="DN59" s="713"/>
      <c r="DO59" s="713"/>
      <c r="DP59" s="713"/>
      <c r="DQ59" s="713"/>
      <c r="DR59" s="713"/>
      <c r="DS59" s="713"/>
      <c r="DT59" s="713"/>
      <c r="DU59" s="713"/>
      <c r="DV59" s="713"/>
      <c r="DW59" s="713"/>
      <c r="DX59" s="713"/>
      <c r="DY59" s="713"/>
      <c r="DZ59" s="713"/>
      <c r="EA59" s="713"/>
      <c r="EB59" s="713"/>
      <c r="EC59" s="713"/>
      <c r="ED59" s="713"/>
      <c r="EE59" s="713"/>
      <c r="EF59" s="713"/>
      <c r="EG59" s="713"/>
      <c r="EH59" s="713"/>
      <c r="EI59" s="713"/>
      <c r="EJ59" s="713"/>
      <c r="EK59" s="713"/>
      <c r="EL59" s="713"/>
      <c r="EM59" s="713"/>
      <c r="EN59" s="713"/>
      <c r="EO59" s="713"/>
      <c r="EP59" s="713"/>
      <c r="EQ59" s="713"/>
      <c r="ER59" s="713"/>
      <c r="ES59" s="709" t="s">
        <v>115</v>
      </c>
      <c r="ET59" s="709"/>
      <c r="EU59" s="709"/>
      <c r="EV59" s="709"/>
      <c r="EW59" s="709"/>
      <c r="EX59" s="709"/>
      <c r="EY59" s="709"/>
      <c r="EZ59" s="709"/>
      <c r="FA59" s="709"/>
      <c r="FB59" s="709"/>
      <c r="FC59" s="709"/>
      <c r="FD59" s="709"/>
      <c r="FE59" s="709"/>
    </row>
    <row r="60" spans="1:161" ht="11.1" customHeight="1" x14ac:dyDescent="0.2">
      <c r="A60" s="613" t="s">
        <v>180</v>
      </c>
      <c r="B60" s="614"/>
      <c r="C60" s="614"/>
      <c r="D60" s="614"/>
      <c r="E60" s="614"/>
      <c r="F60" s="614"/>
      <c r="G60" s="614"/>
      <c r="H60" s="614"/>
      <c r="I60" s="614"/>
      <c r="J60" s="614"/>
      <c r="K60" s="614"/>
      <c r="L60" s="614"/>
      <c r="M60" s="614"/>
      <c r="N60" s="614"/>
      <c r="O60" s="614"/>
      <c r="P60" s="614"/>
      <c r="Q60" s="614"/>
      <c r="R60" s="614"/>
      <c r="S60" s="614"/>
      <c r="T60" s="614"/>
      <c r="U60" s="614"/>
      <c r="V60" s="614"/>
      <c r="W60" s="614"/>
      <c r="X60" s="614"/>
      <c r="Y60" s="614"/>
      <c r="Z60" s="614"/>
      <c r="AA60" s="614"/>
      <c r="AB60" s="614"/>
      <c r="AC60" s="614"/>
      <c r="AD60" s="614"/>
      <c r="AE60" s="614"/>
      <c r="AF60" s="614"/>
      <c r="AG60" s="614"/>
      <c r="AH60" s="614"/>
      <c r="AI60" s="614"/>
      <c r="AJ60" s="614"/>
      <c r="AK60" s="614"/>
      <c r="AL60" s="614"/>
      <c r="AM60" s="614"/>
      <c r="AN60" s="614"/>
      <c r="AO60" s="614"/>
      <c r="AP60" s="614"/>
      <c r="AQ60" s="614"/>
      <c r="AR60" s="614"/>
      <c r="AS60" s="614"/>
      <c r="AT60" s="614"/>
      <c r="AU60" s="614"/>
      <c r="AV60" s="614"/>
      <c r="AW60" s="614"/>
      <c r="AX60" s="614"/>
      <c r="AY60" s="614"/>
      <c r="AZ60" s="614"/>
      <c r="BA60" s="614"/>
      <c r="BB60" s="614"/>
      <c r="BC60" s="614"/>
      <c r="BD60" s="614"/>
      <c r="BE60" s="614"/>
      <c r="BF60" s="614"/>
      <c r="BG60" s="614"/>
      <c r="BH60" s="614"/>
      <c r="BI60" s="614"/>
      <c r="BJ60" s="614"/>
      <c r="BK60" s="614"/>
      <c r="BL60" s="614"/>
      <c r="BM60" s="614"/>
      <c r="BN60" s="614"/>
      <c r="BO60" s="614"/>
      <c r="BP60" s="614"/>
      <c r="BQ60" s="614"/>
      <c r="BR60" s="614"/>
      <c r="BS60" s="614"/>
      <c r="BT60" s="614"/>
      <c r="BU60" s="614"/>
      <c r="BV60" s="614"/>
      <c r="BW60" s="614"/>
      <c r="BX60" s="615" t="s">
        <v>181</v>
      </c>
      <c r="BY60" s="616"/>
      <c r="BZ60" s="616"/>
      <c r="CA60" s="616"/>
      <c r="CB60" s="616"/>
      <c r="CC60" s="616"/>
      <c r="CD60" s="616"/>
      <c r="CE60" s="617"/>
      <c r="CF60" s="618" t="s">
        <v>182</v>
      </c>
      <c r="CG60" s="616"/>
      <c r="CH60" s="616"/>
      <c r="CI60" s="616"/>
      <c r="CJ60" s="616"/>
      <c r="CK60" s="616"/>
      <c r="CL60" s="616"/>
      <c r="CM60" s="616"/>
      <c r="CN60" s="616"/>
      <c r="CO60" s="616"/>
      <c r="CP60" s="616"/>
      <c r="CQ60" s="616"/>
      <c r="CR60" s="617"/>
      <c r="CS60" s="669"/>
      <c r="CT60" s="670"/>
      <c r="CU60" s="670"/>
      <c r="CV60" s="670"/>
      <c r="CW60" s="670"/>
      <c r="CX60" s="670"/>
      <c r="CY60" s="670"/>
      <c r="CZ60" s="670"/>
      <c r="DA60" s="670"/>
      <c r="DB60" s="670"/>
      <c r="DC60" s="670"/>
      <c r="DD60" s="670"/>
      <c r="DE60" s="671"/>
      <c r="DF60" s="669"/>
      <c r="DG60" s="670"/>
      <c r="DH60" s="670"/>
      <c r="DI60" s="670"/>
      <c r="DJ60" s="670"/>
      <c r="DK60" s="670"/>
      <c r="DL60" s="670"/>
      <c r="DM60" s="670"/>
      <c r="DN60" s="670"/>
      <c r="DO60" s="670"/>
      <c r="DP60" s="670"/>
      <c r="DQ60" s="670"/>
      <c r="DR60" s="671"/>
      <c r="DS60" s="669"/>
      <c r="DT60" s="670"/>
      <c r="DU60" s="670"/>
      <c r="DV60" s="670"/>
      <c r="DW60" s="670"/>
      <c r="DX60" s="670"/>
      <c r="DY60" s="670"/>
      <c r="DZ60" s="670"/>
      <c r="EA60" s="670"/>
      <c r="EB60" s="670"/>
      <c r="EC60" s="670"/>
      <c r="ED60" s="670"/>
      <c r="EE60" s="671"/>
      <c r="EF60" s="669"/>
      <c r="EG60" s="670"/>
      <c r="EH60" s="670"/>
      <c r="EI60" s="670"/>
      <c r="EJ60" s="670"/>
      <c r="EK60" s="670"/>
      <c r="EL60" s="670"/>
      <c r="EM60" s="670"/>
      <c r="EN60" s="670"/>
      <c r="EO60" s="670"/>
      <c r="EP60" s="670"/>
      <c r="EQ60" s="670"/>
      <c r="ER60" s="671"/>
      <c r="ES60" s="680" t="s">
        <v>115</v>
      </c>
      <c r="ET60" s="681"/>
      <c r="EU60" s="681"/>
      <c r="EV60" s="681"/>
      <c r="EW60" s="681"/>
      <c r="EX60" s="681"/>
      <c r="EY60" s="681"/>
      <c r="EZ60" s="681"/>
      <c r="FA60" s="681"/>
      <c r="FB60" s="681"/>
      <c r="FC60" s="681"/>
      <c r="FD60" s="681"/>
      <c r="FE60" s="682"/>
    </row>
    <row r="61" spans="1:161" ht="21" customHeight="1" x14ac:dyDescent="0.2">
      <c r="A61" s="613" t="s">
        <v>183</v>
      </c>
      <c r="B61" s="614"/>
      <c r="C61" s="614"/>
      <c r="D61" s="614"/>
      <c r="E61" s="614"/>
      <c r="F61" s="614"/>
      <c r="G61" s="614"/>
      <c r="H61" s="614"/>
      <c r="I61" s="614"/>
      <c r="J61" s="614"/>
      <c r="K61" s="614"/>
      <c r="L61" s="614"/>
      <c r="M61" s="614"/>
      <c r="N61" s="614"/>
      <c r="O61" s="614"/>
      <c r="P61" s="614"/>
      <c r="Q61" s="614"/>
      <c r="R61" s="614"/>
      <c r="S61" s="614"/>
      <c r="T61" s="614"/>
      <c r="U61" s="614"/>
      <c r="V61" s="614"/>
      <c r="W61" s="614"/>
      <c r="X61" s="614"/>
      <c r="Y61" s="614"/>
      <c r="Z61" s="614"/>
      <c r="AA61" s="614"/>
      <c r="AB61" s="614"/>
      <c r="AC61" s="614"/>
      <c r="AD61" s="614"/>
      <c r="AE61" s="614"/>
      <c r="AF61" s="614"/>
      <c r="AG61" s="614"/>
      <c r="AH61" s="614"/>
      <c r="AI61" s="614"/>
      <c r="AJ61" s="614"/>
      <c r="AK61" s="614"/>
      <c r="AL61" s="614"/>
      <c r="AM61" s="614"/>
      <c r="AN61" s="614"/>
      <c r="AO61" s="614"/>
      <c r="AP61" s="614"/>
      <c r="AQ61" s="614"/>
      <c r="AR61" s="614"/>
      <c r="AS61" s="614"/>
      <c r="AT61" s="614"/>
      <c r="AU61" s="614"/>
      <c r="AV61" s="614"/>
      <c r="AW61" s="614"/>
      <c r="AX61" s="614"/>
      <c r="AY61" s="614"/>
      <c r="AZ61" s="614"/>
      <c r="BA61" s="614"/>
      <c r="BB61" s="614"/>
      <c r="BC61" s="614"/>
      <c r="BD61" s="614"/>
      <c r="BE61" s="614"/>
      <c r="BF61" s="614"/>
      <c r="BG61" s="614"/>
      <c r="BH61" s="614"/>
      <c r="BI61" s="614"/>
      <c r="BJ61" s="614"/>
      <c r="BK61" s="614"/>
      <c r="BL61" s="614"/>
      <c r="BM61" s="614"/>
      <c r="BN61" s="614"/>
      <c r="BO61" s="614"/>
      <c r="BP61" s="614"/>
      <c r="BQ61" s="614"/>
      <c r="BR61" s="614"/>
      <c r="BS61" s="614"/>
      <c r="BT61" s="614"/>
      <c r="BU61" s="614"/>
      <c r="BV61" s="614"/>
      <c r="BW61" s="614"/>
      <c r="BX61" s="615" t="s">
        <v>184</v>
      </c>
      <c r="BY61" s="616"/>
      <c r="BZ61" s="616"/>
      <c r="CA61" s="616"/>
      <c r="CB61" s="616"/>
      <c r="CC61" s="616"/>
      <c r="CD61" s="616"/>
      <c r="CE61" s="617"/>
      <c r="CF61" s="618" t="s">
        <v>185</v>
      </c>
      <c r="CG61" s="616"/>
      <c r="CH61" s="616"/>
      <c r="CI61" s="616"/>
      <c r="CJ61" s="616"/>
      <c r="CK61" s="616"/>
      <c r="CL61" s="616"/>
      <c r="CM61" s="616"/>
      <c r="CN61" s="616"/>
      <c r="CO61" s="616"/>
      <c r="CP61" s="616"/>
      <c r="CQ61" s="616"/>
      <c r="CR61" s="617"/>
      <c r="CS61" s="669"/>
      <c r="CT61" s="670"/>
      <c r="CU61" s="670"/>
      <c r="CV61" s="670"/>
      <c r="CW61" s="670"/>
      <c r="CX61" s="670"/>
      <c r="CY61" s="670"/>
      <c r="CZ61" s="670"/>
      <c r="DA61" s="670"/>
      <c r="DB61" s="670"/>
      <c r="DC61" s="670"/>
      <c r="DD61" s="670"/>
      <c r="DE61" s="671"/>
      <c r="DF61" s="669"/>
      <c r="DG61" s="670"/>
      <c r="DH61" s="670"/>
      <c r="DI61" s="670"/>
      <c r="DJ61" s="670"/>
      <c r="DK61" s="670"/>
      <c r="DL61" s="670"/>
      <c r="DM61" s="670"/>
      <c r="DN61" s="670"/>
      <c r="DO61" s="670"/>
      <c r="DP61" s="670"/>
      <c r="DQ61" s="670"/>
      <c r="DR61" s="671"/>
      <c r="DS61" s="669"/>
      <c r="DT61" s="670"/>
      <c r="DU61" s="670"/>
      <c r="DV61" s="670"/>
      <c r="DW61" s="670"/>
      <c r="DX61" s="670"/>
      <c r="DY61" s="670"/>
      <c r="DZ61" s="670"/>
      <c r="EA61" s="670"/>
      <c r="EB61" s="670"/>
      <c r="EC61" s="670"/>
      <c r="ED61" s="670"/>
      <c r="EE61" s="671"/>
      <c r="EF61" s="669"/>
      <c r="EG61" s="670"/>
      <c r="EH61" s="670"/>
      <c r="EI61" s="670"/>
      <c r="EJ61" s="670"/>
      <c r="EK61" s="670"/>
      <c r="EL61" s="670"/>
      <c r="EM61" s="670"/>
      <c r="EN61" s="670"/>
      <c r="EO61" s="670"/>
      <c r="EP61" s="670"/>
      <c r="EQ61" s="670"/>
      <c r="ER61" s="671"/>
      <c r="ES61" s="680" t="s">
        <v>115</v>
      </c>
      <c r="ET61" s="681"/>
      <c r="EU61" s="681"/>
      <c r="EV61" s="681"/>
      <c r="EW61" s="681"/>
      <c r="EX61" s="681"/>
      <c r="EY61" s="681"/>
      <c r="EZ61" s="681"/>
      <c r="FA61" s="681"/>
      <c r="FB61" s="681"/>
      <c r="FC61" s="681"/>
      <c r="FD61" s="681"/>
      <c r="FE61" s="682"/>
    </row>
    <row r="62" spans="1:161" ht="21.75" customHeight="1" x14ac:dyDescent="0.2">
      <c r="A62" s="613" t="s">
        <v>186</v>
      </c>
      <c r="B62" s="614"/>
      <c r="C62" s="614"/>
      <c r="D62" s="614"/>
      <c r="E62" s="614"/>
      <c r="F62" s="614"/>
      <c r="G62" s="614"/>
      <c r="H62" s="614"/>
      <c r="I62" s="614"/>
      <c r="J62" s="614"/>
      <c r="K62" s="614"/>
      <c r="L62" s="614"/>
      <c r="M62" s="614"/>
      <c r="N62" s="614"/>
      <c r="O62" s="614"/>
      <c r="P62" s="614"/>
      <c r="Q62" s="614"/>
      <c r="R62" s="614"/>
      <c r="S62" s="614"/>
      <c r="T62" s="614"/>
      <c r="U62" s="614"/>
      <c r="V62" s="614"/>
      <c r="W62" s="614"/>
      <c r="X62" s="614"/>
      <c r="Y62" s="614"/>
      <c r="Z62" s="614"/>
      <c r="AA62" s="614"/>
      <c r="AB62" s="614"/>
      <c r="AC62" s="614"/>
      <c r="AD62" s="614"/>
      <c r="AE62" s="614"/>
      <c r="AF62" s="614"/>
      <c r="AG62" s="614"/>
      <c r="AH62" s="614"/>
      <c r="AI62" s="614"/>
      <c r="AJ62" s="614"/>
      <c r="AK62" s="614"/>
      <c r="AL62" s="614"/>
      <c r="AM62" s="614"/>
      <c r="AN62" s="614"/>
      <c r="AO62" s="614"/>
      <c r="AP62" s="614"/>
      <c r="AQ62" s="614"/>
      <c r="AR62" s="614"/>
      <c r="AS62" s="614"/>
      <c r="AT62" s="614"/>
      <c r="AU62" s="614"/>
      <c r="AV62" s="614"/>
      <c r="AW62" s="614"/>
      <c r="AX62" s="614"/>
      <c r="AY62" s="614"/>
      <c r="AZ62" s="614"/>
      <c r="BA62" s="614"/>
      <c r="BB62" s="614"/>
      <c r="BC62" s="614"/>
      <c r="BD62" s="614"/>
      <c r="BE62" s="614"/>
      <c r="BF62" s="614"/>
      <c r="BG62" s="614"/>
      <c r="BH62" s="614"/>
      <c r="BI62" s="614"/>
      <c r="BJ62" s="614"/>
      <c r="BK62" s="614"/>
      <c r="BL62" s="614"/>
      <c r="BM62" s="614"/>
      <c r="BN62" s="614"/>
      <c r="BO62" s="614"/>
      <c r="BP62" s="614"/>
      <c r="BQ62" s="614"/>
      <c r="BR62" s="614"/>
      <c r="BS62" s="614"/>
      <c r="BT62" s="614"/>
      <c r="BU62" s="614"/>
      <c r="BV62" s="614"/>
      <c r="BW62" s="614"/>
      <c r="BX62" s="615" t="s">
        <v>187</v>
      </c>
      <c r="BY62" s="616"/>
      <c r="BZ62" s="616"/>
      <c r="CA62" s="616"/>
      <c r="CB62" s="616"/>
      <c r="CC62" s="616"/>
      <c r="CD62" s="616"/>
      <c r="CE62" s="617"/>
      <c r="CF62" s="618" t="s">
        <v>185</v>
      </c>
      <c r="CG62" s="616"/>
      <c r="CH62" s="616"/>
      <c r="CI62" s="616"/>
      <c r="CJ62" s="616"/>
      <c r="CK62" s="616"/>
      <c r="CL62" s="616"/>
      <c r="CM62" s="616"/>
      <c r="CN62" s="616"/>
      <c r="CO62" s="616"/>
      <c r="CP62" s="616"/>
      <c r="CQ62" s="616"/>
      <c r="CR62" s="617"/>
      <c r="CS62" s="669"/>
      <c r="CT62" s="670"/>
      <c r="CU62" s="670"/>
      <c r="CV62" s="670"/>
      <c r="CW62" s="670"/>
      <c r="CX62" s="670"/>
      <c r="CY62" s="670"/>
      <c r="CZ62" s="670"/>
      <c r="DA62" s="670"/>
      <c r="DB62" s="670"/>
      <c r="DC62" s="670"/>
      <c r="DD62" s="670"/>
      <c r="DE62" s="671"/>
      <c r="DF62" s="669"/>
      <c r="DG62" s="670"/>
      <c r="DH62" s="670"/>
      <c r="DI62" s="670"/>
      <c r="DJ62" s="670"/>
      <c r="DK62" s="670"/>
      <c r="DL62" s="670"/>
      <c r="DM62" s="670"/>
      <c r="DN62" s="670"/>
      <c r="DO62" s="670"/>
      <c r="DP62" s="670"/>
      <c r="DQ62" s="670"/>
      <c r="DR62" s="671"/>
      <c r="DS62" s="669"/>
      <c r="DT62" s="670"/>
      <c r="DU62" s="670"/>
      <c r="DV62" s="670"/>
      <c r="DW62" s="670"/>
      <c r="DX62" s="670"/>
      <c r="DY62" s="670"/>
      <c r="DZ62" s="670"/>
      <c r="EA62" s="670"/>
      <c r="EB62" s="670"/>
      <c r="EC62" s="670"/>
      <c r="ED62" s="670"/>
      <c r="EE62" s="671"/>
      <c r="EF62" s="669"/>
      <c r="EG62" s="670"/>
      <c r="EH62" s="670"/>
      <c r="EI62" s="670"/>
      <c r="EJ62" s="670"/>
      <c r="EK62" s="670"/>
      <c r="EL62" s="670"/>
      <c r="EM62" s="670"/>
      <c r="EN62" s="670"/>
      <c r="EO62" s="670"/>
      <c r="EP62" s="670"/>
      <c r="EQ62" s="670"/>
      <c r="ER62" s="671"/>
      <c r="ES62" s="680" t="s">
        <v>115</v>
      </c>
      <c r="ET62" s="681"/>
      <c r="EU62" s="681"/>
      <c r="EV62" s="681"/>
      <c r="EW62" s="681"/>
      <c r="EX62" s="681"/>
      <c r="EY62" s="681"/>
      <c r="EZ62" s="681"/>
      <c r="FA62" s="681"/>
      <c r="FB62" s="681"/>
      <c r="FC62" s="681"/>
      <c r="FD62" s="681"/>
      <c r="FE62" s="682"/>
    </row>
    <row r="63" spans="1:161" ht="11.1" customHeight="1" x14ac:dyDescent="0.2">
      <c r="A63" s="613" t="s">
        <v>188</v>
      </c>
      <c r="B63" s="614"/>
      <c r="C63" s="614"/>
      <c r="D63" s="614"/>
      <c r="E63" s="614"/>
      <c r="F63" s="614"/>
      <c r="G63" s="614"/>
      <c r="H63" s="614"/>
      <c r="I63" s="614"/>
      <c r="J63" s="614"/>
      <c r="K63" s="614"/>
      <c r="L63" s="614"/>
      <c r="M63" s="614"/>
      <c r="N63" s="614"/>
      <c r="O63" s="614"/>
      <c r="P63" s="614"/>
      <c r="Q63" s="614"/>
      <c r="R63" s="614"/>
      <c r="S63" s="614"/>
      <c r="T63" s="614"/>
      <c r="U63" s="614"/>
      <c r="V63" s="614"/>
      <c r="W63" s="614"/>
      <c r="X63" s="614"/>
      <c r="Y63" s="614"/>
      <c r="Z63" s="614"/>
      <c r="AA63" s="614"/>
      <c r="AB63" s="614"/>
      <c r="AC63" s="614"/>
      <c r="AD63" s="614"/>
      <c r="AE63" s="614"/>
      <c r="AF63" s="614"/>
      <c r="AG63" s="614"/>
      <c r="AH63" s="614"/>
      <c r="AI63" s="614"/>
      <c r="AJ63" s="614"/>
      <c r="AK63" s="614"/>
      <c r="AL63" s="614"/>
      <c r="AM63" s="614"/>
      <c r="AN63" s="614"/>
      <c r="AO63" s="614"/>
      <c r="AP63" s="614"/>
      <c r="AQ63" s="614"/>
      <c r="AR63" s="614"/>
      <c r="AS63" s="614"/>
      <c r="AT63" s="614"/>
      <c r="AU63" s="614"/>
      <c r="AV63" s="614"/>
      <c r="AW63" s="614"/>
      <c r="AX63" s="614"/>
      <c r="AY63" s="614"/>
      <c r="AZ63" s="614"/>
      <c r="BA63" s="614"/>
      <c r="BB63" s="614"/>
      <c r="BC63" s="614"/>
      <c r="BD63" s="614"/>
      <c r="BE63" s="614"/>
      <c r="BF63" s="614"/>
      <c r="BG63" s="614"/>
      <c r="BH63" s="614"/>
      <c r="BI63" s="614"/>
      <c r="BJ63" s="614"/>
      <c r="BK63" s="614"/>
      <c r="BL63" s="614"/>
      <c r="BM63" s="614"/>
      <c r="BN63" s="614"/>
      <c r="BO63" s="614"/>
      <c r="BP63" s="614"/>
      <c r="BQ63" s="614"/>
      <c r="BR63" s="614"/>
      <c r="BS63" s="614"/>
      <c r="BT63" s="614"/>
      <c r="BU63" s="614"/>
      <c r="BV63" s="614"/>
      <c r="BW63" s="614"/>
      <c r="BX63" s="615" t="s">
        <v>189</v>
      </c>
      <c r="BY63" s="616"/>
      <c r="BZ63" s="616"/>
      <c r="CA63" s="616"/>
      <c r="CB63" s="616"/>
      <c r="CC63" s="616"/>
      <c r="CD63" s="616"/>
      <c r="CE63" s="617"/>
      <c r="CF63" s="618" t="s">
        <v>185</v>
      </c>
      <c r="CG63" s="616"/>
      <c r="CH63" s="616"/>
      <c r="CI63" s="616"/>
      <c r="CJ63" s="616"/>
      <c r="CK63" s="616"/>
      <c r="CL63" s="616"/>
      <c r="CM63" s="616"/>
      <c r="CN63" s="616"/>
      <c r="CO63" s="616"/>
      <c r="CP63" s="616"/>
      <c r="CQ63" s="616"/>
      <c r="CR63" s="617"/>
      <c r="CS63" s="669"/>
      <c r="CT63" s="670"/>
      <c r="CU63" s="670"/>
      <c r="CV63" s="670"/>
      <c r="CW63" s="670"/>
      <c r="CX63" s="670"/>
      <c r="CY63" s="670"/>
      <c r="CZ63" s="670"/>
      <c r="DA63" s="670"/>
      <c r="DB63" s="670"/>
      <c r="DC63" s="670"/>
      <c r="DD63" s="670"/>
      <c r="DE63" s="671"/>
      <c r="DF63" s="669"/>
      <c r="DG63" s="670"/>
      <c r="DH63" s="670"/>
      <c r="DI63" s="670"/>
      <c r="DJ63" s="670"/>
      <c r="DK63" s="670"/>
      <c r="DL63" s="670"/>
      <c r="DM63" s="670"/>
      <c r="DN63" s="670"/>
      <c r="DO63" s="670"/>
      <c r="DP63" s="670"/>
      <c r="DQ63" s="670"/>
      <c r="DR63" s="671"/>
      <c r="DS63" s="669"/>
      <c r="DT63" s="670"/>
      <c r="DU63" s="670"/>
      <c r="DV63" s="670"/>
      <c r="DW63" s="670"/>
      <c r="DX63" s="670"/>
      <c r="DY63" s="670"/>
      <c r="DZ63" s="670"/>
      <c r="EA63" s="670"/>
      <c r="EB63" s="670"/>
      <c r="EC63" s="670"/>
      <c r="ED63" s="670"/>
      <c r="EE63" s="671"/>
      <c r="EF63" s="669"/>
      <c r="EG63" s="670"/>
      <c r="EH63" s="670"/>
      <c r="EI63" s="670"/>
      <c r="EJ63" s="670"/>
      <c r="EK63" s="670"/>
      <c r="EL63" s="670"/>
      <c r="EM63" s="670"/>
      <c r="EN63" s="670"/>
      <c r="EO63" s="670"/>
      <c r="EP63" s="670"/>
      <c r="EQ63" s="670"/>
      <c r="ER63" s="671"/>
      <c r="ES63" s="680" t="s">
        <v>115</v>
      </c>
      <c r="ET63" s="681"/>
      <c r="EU63" s="681"/>
      <c r="EV63" s="681"/>
      <c r="EW63" s="681"/>
      <c r="EX63" s="681"/>
      <c r="EY63" s="681"/>
      <c r="EZ63" s="681"/>
      <c r="FA63" s="681"/>
      <c r="FB63" s="681"/>
      <c r="FC63" s="681"/>
      <c r="FD63" s="681"/>
      <c r="FE63" s="682"/>
    </row>
    <row r="64" spans="1:161" ht="11.1" customHeight="1" x14ac:dyDescent="0.2">
      <c r="A64" s="613" t="s">
        <v>9</v>
      </c>
      <c r="B64" s="614"/>
      <c r="C64" s="614"/>
      <c r="D64" s="614"/>
      <c r="E64" s="614"/>
      <c r="F64" s="614"/>
      <c r="G64" s="614"/>
      <c r="H64" s="614"/>
      <c r="I64" s="614"/>
      <c r="J64" s="614"/>
      <c r="K64" s="614"/>
      <c r="L64" s="614"/>
      <c r="M64" s="614"/>
      <c r="N64" s="614"/>
      <c r="O64" s="614"/>
      <c r="P64" s="614"/>
      <c r="Q64" s="614"/>
      <c r="R64" s="614"/>
      <c r="S64" s="614"/>
      <c r="T64" s="614"/>
      <c r="U64" s="614"/>
      <c r="V64" s="614"/>
      <c r="W64" s="614"/>
      <c r="X64" s="614"/>
      <c r="Y64" s="614"/>
      <c r="Z64" s="614"/>
      <c r="AA64" s="614"/>
      <c r="AB64" s="614"/>
      <c r="AC64" s="614"/>
      <c r="AD64" s="614"/>
      <c r="AE64" s="614"/>
      <c r="AF64" s="614"/>
      <c r="AG64" s="614"/>
      <c r="AH64" s="614"/>
      <c r="AI64" s="614"/>
      <c r="AJ64" s="614"/>
      <c r="AK64" s="614"/>
      <c r="AL64" s="614"/>
      <c r="AM64" s="614"/>
      <c r="AN64" s="614"/>
      <c r="AO64" s="614"/>
      <c r="AP64" s="614"/>
      <c r="AQ64" s="614"/>
      <c r="AR64" s="614"/>
      <c r="AS64" s="614"/>
      <c r="AT64" s="614"/>
      <c r="AU64" s="614"/>
      <c r="AV64" s="614"/>
      <c r="AW64" s="614"/>
      <c r="AX64" s="614"/>
      <c r="AY64" s="614"/>
      <c r="AZ64" s="614"/>
      <c r="BA64" s="614"/>
      <c r="BB64" s="614"/>
      <c r="BC64" s="614"/>
      <c r="BD64" s="614"/>
      <c r="BE64" s="614"/>
      <c r="BF64" s="614"/>
      <c r="BG64" s="614"/>
      <c r="BH64" s="614"/>
      <c r="BI64" s="614"/>
      <c r="BJ64" s="614"/>
      <c r="BK64" s="614"/>
      <c r="BL64" s="614"/>
      <c r="BM64" s="614"/>
      <c r="BN64" s="614"/>
      <c r="BO64" s="614"/>
      <c r="BP64" s="614"/>
      <c r="BQ64" s="614"/>
      <c r="BR64" s="614"/>
      <c r="BS64" s="614"/>
      <c r="BT64" s="614"/>
      <c r="BU64" s="614"/>
      <c r="BV64" s="614"/>
      <c r="BW64" s="614"/>
      <c r="BX64" s="615" t="s">
        <v>190</v>
      </c>
      <c r="BY64" s="616"/>
      <c r="BZ64" s="616"/>
      <c r="CA64" s="616"/>
      <c r="CB64" s="616"/>
      <c r="CC64" s="616"/>
      <c r="CD64" s="616"/>
      <c r="CE64" s="617"/>
      <c r="CF64" s="618" t="s">
        <v>191</v>
      </c>
      <c r="CG64" s="616"/>
      <c r="CH64" s="616"/>
      <c r="CI64" s="616"/>
      <c r="CJ64" s="616"/>
      <c r="CK64" s="616"/>
      <c r="CL64" s="616"/>
      <c r="CM64" s="616"/>
      <c r="CN64" s="616"/>
      <c r="CO64" s="616"/>
      <c r="CP64" s="616"/>
      <c r="CQ64" s="616"/>
      <c r="CR64" s="617"/>
      <c r="CS64" s="669"/>
      <c r="CT64" s="670"/>
      <c r="CU64" s="670"/>
      <c r="CV64" s="670"/>
      <c r="CW64" s="670"/>
      <c r="CX64" s="670"/>
      <c r="CY64" s="670"/>
      <c r="CZ64" s="670"/>
      <c r="DA64" s="670"/>
      <c r="DB64" s="670"/>
      <c r="DC64" s="670"/>
      <c r="DD64" s="670"/>
      <c r="DE64" s="671"/>
      <c r="DF64" s="669"/>
      <c r="DG64" s="670"/>
      <c r="DH64" s="670"/>
      <c r="DI64" s="670"/>
      <c r="DJ64" s="670"/>
      <c r="DK64" s="670"/>
      <c r="DL64" s="670"/>
      <c r="DM64" s="670"/>
      <c r="DN64" s="670"/>
      <c r="DO64" s="670"/>
      <c r="DP64" s="670"/>
      <c r="DQ64" s="670"/>
      <c r="DR64" s="671"/>
      <c r="DS64" s="669"/>
      <c r="DT64" s="670"/>
      <c r="DU64" s="670"/>
      <c r="DV64" s="670"/>
      <c r="DW64" s="670"/>
      <c r="DX64" s="670"/>
      <c r="DY64" s="670"/>
      <c r="DZ64" s="670"/>
      <c r="EA64" s="670"/>
      <c r="EB64" s="670"/>
      <c r="EC64" s="670"/>
      <c r="ED64" s="670"/>
      <c r="EE64" s="671"/>
      <c r="EF64" s="669"/>
      <c r="EG64" s="670"/>
      <c r="EH64" s="670"/>
      <c r="EI64" s="670"/>
      <c r="EJ64" s="670"/>
      <c r="EK64" s="670"/>
      <c r="EL64" s="670"/>
      <c r="EM64" s="670"/>
      <c r="EN64" s="670"/>
      <c r="EO64" s="670"/>
      <c r="EP64" s="670"/>
      <c r="EQ64" s="670"/>
      <c r="ER64" s="671"/>
      <c r="ES64" s="680" t="s">
        <v>115</v>
      </c>
      <c r="ET64" s="681"/>
      <c r="EU64" s="681"/>
      <c r="EV64" s="681"/>
      <c r="EW64" s="681"/>
      <c r="EX64" s="681"/>
      <c r="EY64" s="681"/>
      <c r="EZ64" s="681"/>
      <c r="FA64" s="681"/>
      <c r="FB64" s="681"/>
      <c r="FC64" s="681"/>
      <c r="FD64" s="681"/>
      <c r="FE64" s="682"/>
    </row>
    <row r="65" spans="1:163" ht="21.75" customHeight="1" x14ac:dyDescent="0.2">
      <c r="A65" s="613" t="s">
        <v>192</v>
      </c>
      <c r="B65" s="614"/>
      <c r="C65" s="614"/>
      <c r="D65" s="614"/>
      <c r="E65" s="614"/>
      <c r="F65" s="614"/>
      <c r="G65" s="614"/>
      <c r="H65" s="614"/>
      <c r="I65" s="614"/>
      <c r="J65" s="614"/>
      <c r="K65" s="614"/>
      <c r="L65" s="614"/>
      <c r="M65" s="614"/>
      <c r="N65" s="614"/>
      <c r="O65" s="614"/>
      <c r="P65" s="614"/>
      <c r="Q65" s="614"/>
      <c r="R65" s="614"/>
      <c r="S65" s="614"/>
      <c r="T65" s="614"/>
      <c r="U65" s="614"/>
      <c r="V65" s="614"/>
      <c r="W65" s="614"/>
      <c r="X65" s="614"/>
      <c r="Y65" s="614"/>
      <c r="Z65" s="614"/>
      <c r="AA65" s="614"/>
      <c r="AB65" s="614"/>
      <c r="AC65" s="614"/>
      <c r="AD65" s="614"/>
      <c r="AE65" s="614"/>
      <c r="AF65" s="614"/>
      <c r="AG65" s="614"/>
      <c r="AH65" s="614"/>
      <c r="AI65" s="614"/>
      <c r="AJ65" s="614"/>
      <c r="AK65" s="614"/>
      <c r="AL65" s="614"/>
      <c r="AM65" s="614"/>
      <c r="AN65" s="614"/>
      <c r="AO65" s="614"/>
      <c r="AP65" s="614"/>
      <c r="AQ65" s="614"/>
      <c r="AR65" s="614"/>
      <c r="AS65" s="614"/>
      <c r="AT65" s="614"/>
      <c r="AU65" s="614"/>
      <c r="AV65" s="614"/>
      <c r="AW65" s="614"/>
      <c r="AX65" s="614"/>
      <c r="AY65" s="614"/>
      <c r="AZ65" s="614"/>
      <c r="BA65" s="614"/>
      <c r="BB65" s="614"/>
      <c r="BC65" s="614"/>
      <c r="BD65" s="614"/>
      <c r="BE65" s="614"/>
      <c r="BF65" s="614"/>
      <c r="BG65" s="614"/>
      <c r="BH65" s="614"/>
      <c r="BI65" s="614"/>
      <c r="BJ65" s="614"/>
      <c r="BK65" s="614"/>
      <c r="BL65" s="614"/>
      <c r="BM65" s="614"/>
      <c r="BN65" s="614"/>
      <c r="BO65" s="614"/>
      <c r="BP65" s="614"/>
      <c r="BQ65" s="614"/>
      <c r="BR65" s="614"/>
      <c r="BS65" s="614"/>
      <c r="BT65" s="614"/>
      <c r="BU65" s="614"/>
      <c r="BV65" s="614"/>
      <c r="BW65" s="614"/>
      <c r="BX65" s="615" t="s">
        <v>193</v>
      </c>
      <c r="BY65" s="616"/>
      <c r="BZ65" s="616"/>
      <c r="CA65" s="616"/>
      <c r="CB65" s="616"/>
      <c r="CC65" s="616"/>
      <c r="CD65" s="616"/>
      <c r="CE65" s="617"/>
      <c r="CF65" s="618" t="s">
        <v>194</v>
      </c>
      <c r="CG65" s="616"/>
      <c r="CH65" s="616"/>
      <c r="CI65" s="616"/>
      <c r="CJ65" s="616"/>
      <c r="CK65" s="616"/>
      <c r="CL65" s="616"/>
      <c r="CM65" s="616"/>
      <c r="CN65" s="616"/>
      <c r="CO65" s="616"/>
      <c r="CP65" s="616"/>
      <c r="CQ65" s="616"/>
      <c r="CR65" s="617"/>
      <c r="CS65" s="669"/>
      <c r="CT65" s="670"/>
      <c r="CU65" s="670"/>
      <c r="CV65" s="670"/>
      <c r="CW65" s="670"/>
      <c r="CX65" s="670"/>
      <c r="CY65" s="670"/>
      <c r="CZ65" s="670"/>
      <c r="DA65" s="670"/>
      <c r="DB65" s="670"/>
      <c r="DC65" s="670"/>
      <c r="DD65" s="670"/>
      <c r="DE65" s="671"/>
      <c r="DF65" s="669"/>
      <c r="DG65" s="670"/>
      <c r="DH65" s="670"/>
      <c r="DI65" s="670"/>
      <c r="DJ65" s="670"/>
      <c r="DK65" s="670"/>
      <c r="DL65" s="670"/>
      <c r="DM65" s="670"/>
      <c r="DN65" s="670"/>
      <c r="DO65" s="670"/>
      <c r="DP65" s="670"/>
      <c r="DQ65" s="670"/>
      <c r="DR65" s="671"/>
      <c r="DS65" s="669"/>
      <c r="DT65" s="670"/>
      <c r="DU65" s="670"/>
      <c r="DV65" s="670"/>
      <c r="DW65" s="670"/>
      <c r="DX65" s="670"/>
      <c r="DY65" s="670"/>
      <c r="DZ65" s="670"/>
      <c r="EA65" s="670"/>
      <c r="EB65" s="670"/>
      <c r="EC65" s="670"/>
      <c r="ED65" s="670"/>
      <c r="EE65" s="671"/>
      <c r="EF65" s="669"/>
      <c r="EG65" s="670"/>
      <c r="EH65" s="670"/>
      <c r="EI65" s="670"/>
      <c r="EJ65" s="670"/>
      <c r="EK65" s="670"/>
      <c r="EL65" s="670"/>
      <c r="EM65" s="670"/>
      <c r="EN65" s="670"/>
      <c r="EO65" s="670"/>
      <c r="EP65" s="670"/>
      <c r="EQ65" s="670"/>
      <c r="ER65" s="671"/>
      <c r="ES65" s="680" t="s">
        <v>115</v>
      </c>
      <c r="ET65" s="681"/>
      <c r="EU65" s="681"/>
      <c r="EV65" s="681"/>
      <c r="EW65" s="681"/>
      <c r="EX65" s="681"/>
      <c r="EY65" s="681"/>
      <c r="EZ65" s="681"/>
      <c r="FA65" s="681"/>
      <c r="FB65" s="681"/>
      <c r="FC65" s="681"/>
      <c r="FD65" s="681"/>
      <c r="FE65" s="682"/>
    </row>
    <row r="66" spans="1:163" ht="33.75" customHeight="1" x14ac:dyDescent="0.2">
      <c r="A66" s="613" t="s">
        <v>195</v>
      </c>
      <c r="B66" s="614"/>
      <c r="C66" s="614"/>
      <c r="D66" s="614"/>
      <c r="E66" s="614"/>
      <c r="F66" s="614"/>
      <c r="G66" s="614"/>
      <c r="H66" s="614"/>
      <c r="I66" s="614"/>
      <c r="J66" s="614"/>
      <c r="K66" s="614"/>
      <c r="L66" s="614"/>
      <c r="M66" s="614"/>
      <c r="N66" s="614"/>
      <c r="O66" s="614"/>
      <c r="P66" s="614"/>
      <c r="Q66" s="614"/>
      <c r="R66" s="614"/>
      <c r="S66" s="614"/>
      <c r="T66" s="614"/>
      <c r="U66" s="614"/>
      <c r="V66" s="614"/>
      <c r="W66" s="614"/>
      <c r="X66" s="614"/>
      <c r="Y66" s="614"/>
      <c r="Z66" s="614"/>
      <c r="AA66" s="614"/>
      <c r="AB66" s="614"/>
      <c r="AC66" s="614"/>
      <c r="AD66" s="614"/>
      <c r="AE66" s="614"/>
      <c r="AF66" s="614"/>
      <c r="AG66" s="614"/>
      <c r="AH66" s="614"/>
      <c r="AI66" s="614"/>
      <c r="AJ66" s="614"/>
      <c r="AK66" s="614"/>
      <c r="AL66" s="614"/>
      <c r="AM66" s="614"/>
      <c r="AN66" s="614"/>
      <c r="AO66" s="614"/>
      <c r="AP66" s="614"/>
      <c r="AQ66" s="614"/>
      <c r="AR66" s="614"/>
      <c r="AS66" s="614"/>
      <c r="AT66" s="614"/>
      <c r="AU66" s="614"/>
      <c r="AV66" s="614"/>
      <c r="AW66" s="614"/>
      <c r="AX66" s="614"/>
      <c r="AY66" s="614"/>
      <c r="AZ66" s="614"/>
      <c r="BA66" s="614"/>
      <c r="BB66" s="614"/>
      <c r="BC66" s="614"/>
      <c r="BD66" s="614"/>
      <c r="BE66" s="614"/>
      <c r="BF66" s="614"/>
      <c r="BG66" s="614"/>
      <c r="BH66" s="614"/>
      <c r="BI66" s="614"/>
      <c r="BJ66" s="614"/>
      <c r="BK66" s="614"/>
      <c r="BL66" s="614"/>
      <c r="BM66" s="614"/>
      <c r="BN66" s="614"/>
      <c r="BO66" s="614"/>
      <c r="BP66" s="614"/>
      <c r="BQ66" s="614"/>
      <c r="BR66" s="614"/>
      <c r="BS66" s="614"/>
      <c r="BT66" s="614"/>
      <c r="BU66" s="614"/>
      <c r="BV66" s="614"/>
      <c r="BW66" s="614"/>
      <c r="BX66" s="615" t="s">
        <v>196</v>
      </c>
      <c r="BY66" s="616"/>
      <c r="BZ66" s="616"/>
      <c r="CA66" s="616"/>
      <c r="CB66" s="616"/>
      <c r="CC66" s="616"/>
      <c r="CD66" s="616"/>
      <c r="CE66" s="617"/>
      <c r="CF66" s="618" t="s">
        <v>197</v>
      </c>
      <c r="CG66" s="616"/>
      <c r="CH66" s="616"/>
      <c r="CI66" s="616"/>
      <c r="CJ66" s="616"/>
      <c r="CK66" s="616"/>
      <c r="CL66" s="616"/>
      <c r="CM66" s="616"/>
      <c r="CN66" s="616"/>
      <c r="CO66" s="616"/>
      <c r="CP66" s="616"/>
      <c r="CQ66" s="616"/>
      <c r="CR66" s="617"/>
      <c r="CS66" s="669"/>
      <c r="CT66" s="670"/>
      <c r="CU66" s="670"/>
      <c r="CV66" s="670"/>
      <c r="CW66" s="670"/>
      <c r="CX66" s="670"/>
      <c r="CY66" s="670"/>
      <c r="CZ66" s="670"/>
      <c r="DA66" s="670"/>
      <c r="DB66" s="670"/>
      <c r="DC66" s="670"/>
      <c r="DD66" s="670"/>
      <c r="DE66" s="671"/>
      <c r="DF66" s="669"/>
      <c r="DG66" s="670"/>
      <c r="DH66" s="670"/>
      <c r="DI66" s="670"/>
      <c r="DJ66" s="670"/>
      <c r="DK66" s="670"/>
      <c r="DL66" s="670"/>
      <c r="DM66" s="670"/>
      <c r="DN66" s="670"/>
      <c r="DO66" s="670"/>
      <c r="DP66" s="670"/>
      <c r="DQ66" s="670"/>
      <c r="DR66" s="671"/>
      <c r="DS66" s="669"/>
      <c r="DT66" s="670"/>
      <c r="DU66" s="670"/>
      <c r="DV66" s="670"/>
      <c r="DW66" s="670"/>
      <c r="DX66" s="670"/>
      <c r="DY66" s="670"/>
      <c r="DZ66" s="670"/>
      <c r="EA66" s="670"/>
      <c r="EB66" s="670"/>
      <c r="EC66" s="670"/>
      <c r="ED66" s="670"/>
      <c r="EE66" s="671"/>
      <c r="EF66" s="669"/>
      <c r="EG66" s="670"/>
      <c r="EH66" s="670"/>
      <c r="EI66" s="670"/>
      <c r="EJ66" s="670"/>
      <c r="EK66" s="670"/>
      <c r="EL66" s="670"/>
      <c r="EM66" s="670"/>
      <c r="EN66" s="670"/>
      <c r="EO66" s="670"/>
      <c r="EP66" s="670"/>
      <c r="EQ66" s="670"/>
      <c r="ER66" s="671"/>
      <c r="ES66" s="680" t="s">
        <v>115</v>
      </c>
      <c r="ET66" s="681"/>
      <c r="EU66" s="681"/>
      <c r="EV66" s="681"/>
      <c r="EW66" s="681"/>
      <c r="EX66" s="681"/>
      <c r="EY66" s="681"/>
      <c r="EZ66" s="681"/>
      <c r="FA66" s="681"/>
      <c r="FB66" s="681"/>
      <c r="FC66" s="681"/>
      <c r="FD66" s="681"/>
      <c r="FE66" s="682"/>
    </row>
    <row r="67" spans="1:163" ht="21.75" customHeight="1" x14ac:dyDescent="0.2">
      <c r="A67" s="613" t="s">
        <v>198</v>
      </c>
      <c r="B67" s="614"/>
      <c r="C67" s="614"/>
      <c r="D67" s="614"/>
      <c r="E67" s="614"/>
      <c r="F67" s="614"/>
      <c r="G67" s="614"/>
      <c r="H67" s="614"/>
      <c r="I67" s="614"/>
      <c r="J67" s="614"/>
      <c r="K67" s="614"/>
      <c r="L67" s="614"/>
      <c r="M67" s="614"/>
      <c r="N67" s="614"/>
      <c r="O67" s="614"/>
      <c r="P67" s="614"/>
      <c r="Q67" s="614"/>
      <c r="R67" s="614"/>
      <c r="S67" s="614"/>
      <c r="T67" s="614"/>
      <c r="U67" s="614"/>
      <c r="V67" s="614"/>
      <c r="W67" s="614"/>
      <c r="X67" s="614"/>
      <c r="Y67" s="614"/>
      <c r="Z67" s="614"/>
      <c r="AA67" s="614"/>
      <c r="AB67" s="614"/>
      <c r="AC67" s="614"/>
      <c r="AD67" s="614"/>
      <c r="AE67" s="614"/>
      <c r="AF67" s="614"/>
      <c r="AG67" s="614"/>
      <c r="AH67" s="614"/>
      <c r="AI67" s="614"/>
      <c r="AJ67" s="614"/>
      <c r="AK67" s="614"/>
      <c r="AL67" s="614"/>
      <c r="AM67" s="614"/>
      <c r="AN67" s="614"/>
      <c r="AO67" s="614"/>
      <c r="AP67" s="614"/>
      <c r="AQ67" s="614"/>
      <c r="AR67" s="614"/>
      <c r="AS67" s="614"/>
      <c r="AT67" s="614"/>
      <c r="AU67" s="614"/>
      <c r="AV67" s="614"/>
      <c r="AW67" s="614"/>
      <c r="AX67" s="614"/>
      <c r="AY67" s="614"/>
      <c r="AZ67" s="614"/>
      <c r="BA67" s="614"/>
      <c r="BB67" s="614"/>
      <c r="BC67" s="614"/>
      <c r="BD67" s="614"/>
      <c r="BE67" s="614"/>
      <c r="BF67" s="614"/>
      <c r="BG67" s="614"/>
      <c r="BH67" s="614"/>
      <c r="BI67" s="614"/>
      <c r="BJ67" s="614"/>
      <c r="BK67" s="614"/>
      <c r="BL67" s="614"/>
      <c r="BM67" s="614"/>
      <c r="BN67" s="614"/>
      <c r="BO67" s="614"/>
      <c r="BP67" s="614"/>
      <c r="BQ67" s="614"/>
      <c r="BR67" s="614"/>
      <c r="BS67" s="614"/>
      <c r="BT67" s="614"/>
      <c r="BU67" s="614"/>
      <c r="BV67" s="614"/>
      <c r="BW67" s="614"/>
      <c r="BX67" s="615" t="s">
        <v>199</v>
      </c>
      <c r="BY67" s="616"/>
      <c r="BZ67" s="616"/>
      <c r="CA67" s="616"/>
      <c r="CB67" s="616"/>
      <c r="CC67" s="616"/>
      <c r="CD67" s="616"/>
      <c r="CE67" s="617"/>
      <c r="CF67" s="618" t="s">
        <v>200</v>
      </c>
      <c r="CG67" s="616"/>
      <c r="CH67" s="616"/>
      <c r="CI67" s="616"/>
      <c r="CJ67" s="616"/>
      <c r="CK67" s="616"/>
      <c r="CL67" s="616"/>
      <c r="CM67" s="616"/>
      <c r="CN67" s="616"/>
      <c r="CO67" s="616"/>
      <c r="CP67" s="616"/>
      <c r="CQ67" s="616"/>
      <c r="CR67" s="617"/>
      <c r="CS67" s="669"/>
      <c r="CT67" s="670"/>
      <c r="CU67" s="670"/>
      <c r="CV67" s="670"/>
      <c r="CW67" s="670"/>
      <c r="CX67" s="670"/>
      <c r="CY67" s="670"/>
      <c r="CZ67" s="670"/>
      <c r="DA67" s="670"/>
      <c r="DB67" s="670"/>
      <c r="DC67" s="670"/>
      <c r="DD67" s="670"/>
      <c r="DE67" s="671"/>
      <c r="DF67" s="669"/>
      <c r="DG67" s="670"/>
      <c r="DH67" s="670"/>
      <c r="DI67" s="670"/>
      <c r="DJ67" s="670"/>
      <c r="DK67" s="670"/>
      <c r="DL67" s="670"/>
      <c r="DM67" s="670"/>
      <c r="DN67" s="670"/>
      <c r="DO67" s="670"/>
      <c r="DP67" s="670"/>
      <c r="DQ67" s="670"/>
      <c r="DR67" s="671"/>
      <c r="DS67" s="669"/>
      <c r="DT67" s="670"/>
      <c r="DU67" s="670"/>
      <c r="DV67" s="670"/>
      <c r="DW67" s="670"/>
      <c r="DX67" s="670"/>
      <c r="DY67" s="670"/>
      <c r="DZ67" s="670"/>
      <c r="EA67" s="670"/>
      <c r="EB67" s="670"/>
      <c r="EC67" s="670"/>
      <c r="ED67" s="670"/>
      <c r="EE67" s="671"/>
      <c r="EF67" s="669"/>
      <c r="EG67" s="670"/>
      <c r="EH67" s="670"/>
      <c r="EI67" s="670"/>
      <c r="EJ67" s="670"/>
      <c r="EK67" s="670"/>
      <c r="EL67" s="670"/>
      <c r="EM67" s="670"/>
      <c r="EN67" s="670"/>
      <c r="EO67" s="670"/>
      <c r="EP67" s="670"/>
      <c r="EQ67" s="670"/>
      <c r="ER67" s="671"/>
      <c r="ES67" s="680" t="s">
        <v>115</v>
      </c>
      <c r="ET67" s="681"/>
      <c r="EU67" s="681"/>
      <c r="EV67" s="681"/>
      <c r="EW67" s="681"/>
      <c r="EX67" s="681"/>
      <c r="EY67" s="681"/>
      <c r="EZ67" s="681"/>
      <c r="FA67" s="681"/>
      <c r="FB67" s="681"/>
      <c r="FC67" s="681"/>
      <c r="FD67" s="681"/>
      <c r="FE67" s="682"/>
    </row>
    <row r="68" spans="1:163" ht="33.75" customHeight="1" x14ac:dyDescent="0.2">
      <c r="A68" s="613" t="s">
        <v>201</v>
      </c>
      <c r="B68" s="614"/>
      <c r="C68" s="614"/>
      <c r="D68" s="614"/>
      <c r="E68" s="614"/>
      <c r="F68" s="614"/>
      <c r="G68" s="614"/>
      <c r="H68" s="614"/>
      <c r="I68" s="614"/>
      <c r="J68" s="614"/>
      <c r="K68" s="614"/>
      <c r="L68" s="614"/>
      <c r="M68" s="614"/>
      <c r="N68" s="614"/>
      <c r="O68" s="614"/>
      <c r="P68" s="614"/>
      <c r="Q68" s="614"/>
      <c r="R68" s="614"/>
      <c r="S68" s="614"/>
      <c r="T68" s="614"/>
      <c r="U68" s="614"/>
      <c r="V68" s="614"/>
      <c r="W68" s="614"/>
      <c r="X68" s="614"/>
      <c r="Y68" s="614"/>
      <c r="Z68" s="614"/>
      <c r="AA68" s="614"/>
      <c r="AB68" s="614"/>
      <c r="AC68" s="614"/>
      <c r="AD68" s="614"/>
      <c r="AE68" s="614"/>
      <c r="AF68" s="614"/>
      <c r="AG68" s="614"/>
      <c r="AH68" s="614"/>
      <c r="AI68" s="614"/>
      <c r="AJ68" s="614"/>
      <c r="AK68" s="614"/>
      <c r="AL68" s="614"/>
      <c r="AM68" s="614"/>
      <c r="AN68" s="614"/>
      <c r="AO68" s="614"/>
      <c r="AP68" s="614"/>
      <c r="AQ68" s="614"/>
      <c r="AR68" s="614"/>
      <c r="AS68" s="614"/>
      <c r="AT68" s="614"/>
      <c r="AU68" s="614"/>
      <c r="AV68" s="614"/>
      <c r="AW68" s="614"/>
      <c r="AX68" s="614"/>
      <c r="AY68" s="614"/>
      <c r="AZ68" s="614"/>
      <c r="BA68" s="614"/>
      <c r="BB68" s="614"/>
      <c r="BC68" s="614"/>
      <c r="BD68" s="614"/>
      <c r="BE68" s="614"/>
      <c r="BF68" s="614"/>
      <c r="BG68" s="614"/>
      <c r="BH68" s="614"/>
      <c r="BI68" s="614"/>
      <c r="BJ68" s="614"/>
      <c r="BK68" s="614"/>
      <c r="BL68" s="614"/>
      <c r="BM68" s="614"/>
      <c r="BN68" s="614"/>
      <c r="BO68" s="614"/>
      <c r="BP68" s="614"/>
      <c r="BQ68" s="614"/>
      <c r="BR68" s="614"/>
      <c r="BS68" s="614"/>
      <c r="BT68" s="614"/>
      <c r="BU68" s="614"/>
      <c r="BV68" s="614"/>
      <c r="BW68" s="614"/>
      <c r="BX68" s="615" t="s">
        <v>202</v>
      </c>
      <c r="BY68" s="616"/>
      <c r="BZ68" s="616"/>
      <c r="CA68" s="616"/>
      <c r="CB68" s="616"/>
      <c r="CC68" s="616"/>
      <c r="CD68" s="616"/>
      <c r="CE68" s="617"/>
      <c r="CF68" s="618" t="s">
        <v>203</v>
      </c>
      <c r="CG68" s="616"/>
      <c r="CH68" s="616"/>
      <c r="CI68" s="616"/>
      <c r="CJ68" s="616"/>
      <c r="CK68" s="616"/>
      <c r="CL68" s="616"/>
      <c r="CM68" s="616"/>
      <c r="CN68" s="616"/>
      <c r="CO68" s="616"/>
      <c r="CP68" s="616"/>
      <c r="CQ68" s="616"/>
      <c r="CR68" s="617"/>
      <c r="CS68" s="669"/>
      <c r="CT68" s="670"/>
      <c r="CU68" s="670"/>
      <c r="CV68" s="670"/>
      <c r="CW68" s="670"/>
      <c r="CX68" s="670"/>
      <c r="CY68" s="670"/>
      <c r="CZ68" s="670"/>
      <c r="DA68" s="670"/>
      <c r="DB68" s="670"/>
      <c r="DC68" s="670"/>
      <c r="DD68" s="670"/>
      <c r="DE68" s="671"/>
      <c r="DF68" s="669"/>
      <c r="DG68" s="670"/>
      <c r="DH68" s="670"/>
      <c r="DI68" s="670"/>
      <c r="DJ68" s="670"/>
      <c r="DK68" s="670"/>
      <c r="DL68" s="670"/>
      <c r="DM68" s="670"/>
      <c r="DN68" s="670"/>
      <c r="DO68" s="670"/>
      <c r="DP68" s="670"/>
      <c r="DQ68" s="670"/>
      <c r="DR68" s="671"/>
      <c r="DS68" s="669"/>
      <c r="DT68" s="670"/>
      <c r="DU68" s="670"/>
      <c r="DV68" s="670"/>
      <c r="DW68" s="670"/>
      <c r="DX68" s="670"/>
      <c r="DY68" s="670"/>
      <c r="DZ68" s="670"/>
      <c r="EA68" s="670"/>
      <c r="EB68" s="670"/>
      <c r="EC68" s="670"/>
      <c r="ED68" s="670"/>
      <c r="EE68" s="671"/>
      <c r="EF68" s="669"/>
      <c r="EG68" s="670"/>
      <c r="EH68" s="670"/>
      <c r="EI68" s="670"/>
      <c r="EJ68" s="670"/>
      <c r="EK68" s="670"/>
      <c r="EL68" s="670"/>
      <c r="EM68" s="670"/>
      <c r="EN68" s="670"/>
      <c r="EO68" s="670"/>
      <c r="EP68" s="670"/>
      <c r="EQ68" s="670"/>
      <c r="ER68" s="671"/>
      <c r="ES68" s="680" t="s">
        <v>115</v>
      </c>
      <c r="ET68" s="681"/>
      <c r="EU68" s="681"/>
      <c r="EV68" s="681"/>
      <c r="EW68" s="681"/>
      <c r="EX68" s="681"/>
      <c r="EY68" s="681"/>
      <c r="EZ68" s="681"/>
      <c r="FA68" s="681"/>
      <c r="FB68" s="681"/>
      <c r="FC68" s="681"/>
      <c r="FD68" s="681"/>
      <c r="FE68" s="682"/>
    </row>
    <row r="69" spans="1:163" ht="11.1" customHeight="1" x14ac:dyDescent="0.2">
      <c r="A69" s="613" t="s">
        <v>204</v>
      </c>
      <c r="B69" s="614"/>
      <c r="C69" s="614"/>
      <c r="D69" s="614"/>
      <c r="E69" s="614"/>
      <c r="F69" s="614"/>
      <c r="G69" s="614"/>
      <c r="H69" s="614"/>
      <c r="I69" s="614"/>
      <c r="J69" s="614"/>
      <c r="K69" s="614"/>
      <c r="L69" s="614"/>
      <c r="M69" s="614"/>
      <c r="N69" s="614"/>
      <c r="O69" s="614"/>
      <c r="P69" s="614"/>
      <c r="Q69" s="614"/>
      <c r="R69" s="614"/>
      <c r="S69" s="614"/>
      <c r="T69" s="614"/>
      <c r="U69" s="614"/>
      <c r="V69" s="614"/>
      <c r="W69" s="614"/>
      <c r="X69" s="614"/>
      <c r="Y69" s="614"/>
      <c r="Z69" s="614"/>
      <c r="AA69" s="614"/>
      <c r="AB69" s="614"/>
      <c r="AC69" s="614"/>
      <c r="AD69" s="614"/>
      <c r="AE69" s="614"/>
      <c r="AF69" s="614"/>
      <c r="AG69" s="614"/>
      <c r="AH69" s="614"/>
      <c r="AI69" s="614"/>
      <c r="AJ69" s="614"/>
      <c r="AK69" s="614"/>
      <c r="AL69" s="614"/>
      <c r="AM69" s="614"/>
      <c r="AN69" s="614"/>
      <c r="AO69" s="614"/>
      <c r="AP69" s="614"/>
      <c r="AQ69" s="614"/>
      <c r="AR69" s="614"/>
      <c r="AS69" s="614"/>
      <c r="AT69" s="614"/>
      <c r="AU69" s="614"/>
      <c r="AV69" s="614"/>
      <c r="AW69" s="614"/>
      <c r="AX69" s="614"/>
      <c r="AY69" s="614"/>
      <c r="AZ69" s="614"/>
      <c r="BA69" s="614"/>
      <c r="BB69" s="614"/>
      <c r="BC69" s="614"/>
      <c r="BD69" s="614"/>
      <c r="BE69" s="614"/>
      <c r="BF69" s="614"/>
      <c r="BG69" s="614"/>
      <c r="BH69" s="614"/>
      <c r="BI69" s="614"/>
      <c r="BJ69" s="614"/>
      <c r="BK69" s="614"/>
      <c r="BL69" s="614"/>
      <c r="BM69" s="614"/>
      <c r="BN69" s="614"/>
      <c r="BO69" s="614"/>
      <c r="BP69" s="614"/>
      <c r="BQ69" s="614"/>
      <c r="BR69" s="614"/>
      <c r="BS69" s="614"/>
      <c r="BT69" s="614"/>
      <c r="BU69" s="614"/>
      <c r="BV69" s="614"/>
      <c r="BW69" s="614"/>
      <c r="BX69" s="615" t="s">
        <v>205</v>
      </c>
      <c r="BY69" s="616"/>
      <c r="BZ69" s="616"/>
      <c r="CA69" s="616"/>
      <c r="CB69" s="616"/>
      <c r="CC69" s="616"/>
      <c r="CD69" s="616"/>
      <c r="CE69" s="617"/>
      <c r="CF69" s="618" t="s">
        <v>206</v>
      </c>
      <c r="CG69" s="616"/>
      <c r="CH69" s="616"/>
      <c r="CI69" s="616"/>
      <c r="CJ69" s="616"/>
      <c r="CK69" s="616"/>
      <c r="CL69" s="616"/>
      <c r="CM69" s="616"/>
      <c r="CN69" s="616"/>
      <c r="CO69" s="616"/>
      <c r="CP69" s="616"/>
      <c r="CQ69" s="616"/>
      <c r="CR69" s="617"/>
      <c r="CS69" s="669"/>
      <c r="CT69" s="670"/>
      <c r="CU69" s="670"/>
      <c r="CV69" s="670"/>
      <c r="CW69" s="670"/>
      <c r="CX69" s="670"/>
      <c r="CY69" s="670"/>
      <c r="CZ69" s="670"/>
      <c r="DA69" s="670"/>
      <c r="DB69" s="670"/>
      <c r="DC69" s="670"/>
      <c r="DD69" s="670"/>
      <c r="DE69" s="671"/>
      <c r="DF69" s="669"/>
      <c r="DG69" s="670"/>
      <c r="DH69" s="670"/>
      <c r="DI69" s="670"/>
      <c r="DJ69" s="670"/>
      <c r="DK69" s="670"/>
      <c r="DL69" s="670"/>
      <c r="DM69" s="670"/>
      <c r="DN69" s="670"/>
      <c r="DO69" s="670"/>
      <c r="DP69" s="670"/>
      <c r="DQ69" s="670"/>
      <c r="DR69" s="671"/>
      <c r="DS69" s="669"/>
      <c r="DT69" s="670"/>
      <c r="DU69" s="670"/>
      <c r="DV69" s="670"/>
      <c r="DW69" s="670"/>
      <c r="DX69" s="670"/>
      <c r="DY69" s="670"/>
      <c r="DZ69" s="670"/>
      <c r="EA69" s="670"/>
      <c r="EB69" s="670"/>
      <c r="EC69" s="670"/>
      <c r="ED69" s="670"/>
      <c r="EE69" s="671"/>
      <c r="EF69" s="669"/>
      <c r="EG69" s="670"/>
      <c r="EH69" s="670"/>
      <c r="EI69" s="670"/>
      <c r="EJ69" s="670"/>
      <c r="EK69" s="670"/>
      <c r="EL69" s="670"/>
      <c r="EM69" s="670"/>
      <c r="EN69" s="670"/>
      <c r="EO69" s="670"/>
      <c r="EP69" s="670"/>
      <c r="EQ69" s="670"/>
      <c r="ER69" s="671"/>
      <c r="ES69" s="680" t="s">
        <v>115</v>
      </c>
      <c r="ET69" s="681"/>
      <c r="EU69" s="681"/>
      <c r="EV69" s="681"/>
      <c r="EW69" s="681"/>
      <c r="EX69" s="681"/>
      <c r="EY69" s="681"/>
      <c r="EZ69" s="681"/>
      <c r="FA69" s="681"/>
      <c r="FB69" s="681"/>
      <c r="FC69" s="681"/>
      <c r="FD69" s="681"/>
      <c r="FE69" s="682"/>
    </row>
    <row r="70" spans="1:163" ht="11.1" customHeight="1" x14ac:dyDescent="0.2">
      <c r="A70" s="613" t="s">
        <v>207</v>
      </c>
      <c r="B70" s="614"/>
      <c r="C70" s="614"/>
      <c r="D70" s="614"/>
      <c r="E70" s="614"/>
      <c r="F70" s="614"/>
      <c r="G70" s="614"/>
      <c r="H70" s="614"/>
      <c r="I70" s="614"/>
      <c r="J70" s="614"/>
      <c r="K70" s="614"/>
      <c r="L70" s="614"/>
      <c r="M70" s="614"/>
      <c r="N70" s="614"/>
      <c r="O70" s="614"/>
      <c r="P70" s="614"/>
      <c r="Q70" s="614"/>
      <c r="R70" s="614"/>
      <c r="S70" s="614"/>
      <c r="T70" s="614"/>
      <c r="U70" s="614"/>
      <c r="V70" s="614"/>
      <c r="W70" s="614"/>
      <c r="X70" s="614"/>
      <c r="Y70" s="614"/>
      <c r="Z70" s="614"/>
      <c r="AA70" s="614"/>
      <c r="AB70" s="614"/>
      <c r="AC70" s="614"/>
      <c r="AD70" s="614"/>
      <c r="AE70" s="614"/>
      <c r="AF70" s="614"/>
      <c r="AG70" s="614"/>
      <c r="AH70" s="614"/>
      <c r="AI70" s="614"/>
      <c r="AJ70" s="614"/>
      <c r="AK70" s="614"/>
      <c r="AL70" s="614"/>
      <c r="AM70" s="614"/>
      <c r="AN70" s="614"/>
      <c r="AO70" s="614"/>
      <c r="AP70" s="614"/>
      <c r="AQ70" s="614"/>
      <c r="AR70" s="614"/>
      <c r="AS70" s="614"/>
      <c r="AT70" s="614"/>
      <c r="AU70" s="614"/>
      <c r="AV70" s="614"/>
      <c r="AW70" s="614"/>
      <c r="AX70" s="614"/>
      <c r="AY70" s="614"/>
      <c r="AZ70" s="614"/>
      <c r="BA70" s="614"/>
      <c r="BB70" s="614"/>
      <c r="BC70" s="614"/>
      <c r="BD70" s="614"/>
      <c r="BE70" s="614"/>
      <c r="BF70" s="614"/>
      <c r="BG70" s="614"/>
      <c r="BH70" s="614"/>
      <c r="BI70" s="614"/>
      <c r="BJ70" s="614"/>
      <c r="BK70" s="614"/>
      <c r="BL70" s="614"/>
      <c r="BM70" s="614"/>
      <c r="BN70" s="614"/>
      <c r="BO70" s="614"/>
      <c r="BP70" s="614"/>
      <c r="BQ70" s="614"/>
      <c r="BR70" s="614"/>
      <c r="BS70" s="614"/>
      <c r="BT70" s="614"/>
      <c r="BU70" s="614"/>
      <c r="BV70" s="614"/>
      <c r="BW70" s="614"/>
      <c r="BX70" s="615" t="s">
        <v>208</v>
      </c>
      <c r="BY70" s="616"/>
      <c r="BZ70" s="616"/>
      <c r="CA70" s="616"/>
      <c r="CB70" s="616"/>
      <c r="CC70" s="616"/>
      <c r="CD70" s="616"/>
      <c r="CE70" s="617"/>
      <c r="CF70" s="618" t="s">
        <v>209</v>
      </c>
      <c r="CG70" s="616"/>
      <c r="CH70" s="616"/>
      <c r="CI70" s="616"/>
      <c r="CJ70" s="616"/>
      <c r="CK70" s="616"/>
      <c r="CL70" s="616"/>
      <c r="CM70" s="616"/>
      <c r="CN70" s="616"/>
      <c r="CO70" s="616"/>
      <c r="CP70" s="616"/>
      <c r="CQ70" s="616"/>
      <c r="CR70" s="617"/>
      <c r="CS70" s="646"/>
      <c r="CT70" s="647"/>
      <c r="CU70" s="647"/>
      <c r="CV70" s="647"/>
      <c r="CW70" s="647"/>
      <c r="CX70" s="647"/>
      <c r="CY70" s="647"/>
      <c r="CZ70" s="647"/>
      <c r="DA70" s="647"/>
      <c r="DB70" s="647"/>
      <c r="DC70" s="647"/>
      <c r="DD70" s="647"/>
      <c r="DE70" s="648"/>
      <c r="DF70" s="623">
        <f>DF71+DF84+DF76</f>
        <v>0</v>
      </c>
      <c r="DG70" s="624"/>
      <c r="DH70" s="624"/>
      <c r="DI70" s="624"/>
      <c r="DJ70" s="624"/>
      <c r="DK70" s="624"/>
      <c r="DL70" s="624"/>
      <c r="DM70" s="624"/>
      <c r="DN70" s="624"/>
      <c r="DO70" s="624"/>
      <c r="DP70" s="624"/>
      <c r="DQ70" s="624"/>
      <c r="DR70" s="625"/>
      <c r="DS70" s="623">
        <f>DS71+DS79+DS84+DS76</f>
        <v>0</v>
      </c>
      <c r="DT70" s="624"/>
      <c r="DU70" s="624"/>
      <c r="DV70" s="624"/>
      <c r="DW70" s="624"/>
      <c r="DX70" s="624"/>
      <c r="DY70" s="624"/>
      <c r="DZ70" s="624"/>
      <c r="EA70" s="624"/>
      <c r="EB70" s="624"/>
      <c r="EC70" s="624"/>
      <c r="ED70" s="624"/>
      <c r="EE70" s="625"/>
      <c r="EF70" s="623">
        <f>EF71+EF79+EF84+EF76</f>
        <v>0</v>
      </c>
      <c r="EG70" s="624"/>
      <c r="EH70" s="624"/>
      <c r="EI70" s="624"/>
      <c r="EJ70" s="624"/>
      <c r="EK70" s="624"/>
      <c r="EL70" s="624"/>
      <c r="EM70" s="624"/>
      <c r="EN70" s="624"/>
      <c r="EO70" s="624"/>
      <c r="EP70" s="624"/>
      <c r="EQ70" s="624"/>
      <c r="ER70" s="625"/>
      <c r="ES70" s="680" t="s">
        <v>115</v>
      </c>
      <c r="ET70" s="681"/>
      <c r="EU70" s="681"/>
      <c r="EV70" s="681"/>
      <c r="EW70" s="681"/>
      <c r="EX70" s="681"/>
      <c r="EY70" s="681"/>
      <c r="EZ70" s="681"/>
      <c r="FA70" s="681"/>
      <c r="FB70" s="681"/>
      <c r="FC70" s="681"/>
      <c r="FD70" s="681"/>
      <c r="FE70" s="682"/>
    </row>
    <row r="71" spans="1:163" ht="23.25" customHeight="1" x14ac:dyDescent="0.2">
      <c r="A71" s="613" t="s">
        <v>210</v>
      </c>
      <c r="B71" s="614"/>
      <c r="C71" s="614"/>
      <c r="D71" s="614"/>
      <c r="E71" s="614"/>
      <c r="F71" s="614"/>
      <c r="G71" s="614"/>
      <c r="H71" s="614"/>
      <c r="I71" s="614"/>
      <c r="J71" s="614"/>
      <c r="K71" s="614"/>
      <c r="L71" s="614"/>
      <c r="M71" s="614"/>
      <c r="N71" s="614"/>
      <c r="O71" s="614"/>
      <c r="P71" s="614"/>
      <c r="Q71" s="614"/>
      <c r="R71" s="614"/>
      <c r="S71" s="614"/>
      <c r="T71" s="614"/>
      <c r="U71" s="614"/>
      <c r="V71" s="614"/>
      <c r="W71" s="614"/>
      <c r="X71" s="614"/>
      <c r="Y71" s="614"/>
      <c r="Z71" s="614"/>
      <c r="AA71" s="614"/>
      <c r="AB71" s="614"/>
      <c r="AC71" s="614"/>
      <c r="AD71" s="614"/>
      <c r="AE71" s="614"/>
      <c r="AF71" s="614"/>
      <c r="AG71" s="614"/>
      <c r="AH71" s="614"/>
      <c r="AI71" s="614"/>
      <c r="AJ71" s="614"/>
      <c r="AK71" s="614"/>
      <c r="AL71" s="614"/>
      <c r="AM71" s="614"/>
      <c r="AN71" s="614"/>
      <c r="AO71" s="614"/>
      <c r="AP71" s="614"/>
      <c r="AQ71" s="614"/>
      <c r="AR71" s="614"/>
      <c r="AS71" s="614"/>
      <c r="AT71" s="614"/>
      <c r="AU71" s="614"/>
      <c r="AV71" s="614"/>
      <c r="AW71" s="614"/>
      <c r="AX71" s="614"/>
      <c r="AY71" s="614"/>
      <c r="AZ71" s="614"/>
      <c r="BA71" s="614"/>
      <c r="BB71" s="614"/>
      <c r="BC71" s="614"/>
      <c r="BD71" s="614"/>
      <c r="BE71" s="614"/>
      <c r="BF71" s="614"/>
      <c r="BG71" s="614"/>
      <c r="BH71" s="614"/>
      <c r="BI71" s="614"/>
      <c r="BJ71" s="614"/>
      <c r="BK71" s="614"/>
      <c r="BL71" s="614"/>
      <c r="BM71" s="614"/>
      <c r="BN71" s="614"/>
      <c r="BO71" s="614"/>
      <c r="BP71" s="614"/>
      <c r="BQ71" s="614"/>
      <c r="BR71" s="614"/>
      <c r="BS71" s="614"/>
      <c r="BT71" s="614"/>
      <c r="BU71" s="614"/>
      <c r="BV71" s="614"/>
      <c r="BW71" s="614"/>
      <c r="BX71" s="615" t="s">
        <v>211</v>
      </c>
      <c r="BY71" s="616"/>
      <c r="BZ71" s="616"/>
      <c r="CA71" s="616"/>
      <c r="CB71" s="616"/>
      <c r="CC71" s="616"/>
      <c r="CD71" s="616"/>
      <c r="CE71" s="617"/>
      <c r="CF71" s="618" t="s">
        <v>212</v>
      </c>
      <c r="CG71" s="616"/>
      <c r="CH71" s="616"/>
      <c r="CI71" s="616"/>
      <c r="CJ71" s="616"/>
      <c r="CK71" s="616"/>
      <c r="CL71" s="616"/>
      <c r="CM71" s="616"/>
      <c r="CN71" s="616"/>
      <c r="CO71" s="616"/>
      <c r="CP71" s="616"/>
      <c r="CQ71" s="616"/>
      <c r="CR71" s="617"/>
      <c r="CS71" s="646"/>
      <c r="CT71" s="647"/>
      <c r="CU71" s="647"/>
      <c r="CV71" s="647"/>
      <c r="CW71" s="647"/>
      <c r="CX71" s="647"/>
      <c r="CY71" s="647"/>
      <c r="CZ71" s="647"/>
      <c r="DA71" s="647"/>
      <c r="DB71" s="647"/>
      <c r="DC71" s="647"/>
      <c r="DD71" s="647"/>
      <c r="DE71" s="648"/>
      <c r="DF71" s="636">
        <f>DF73+DF75+DF72+DF74</f>
        <v>0</v>
      </c>
      <c r="DG71" s="637"/>
      <c r="DH71" s="637"/>
      <c r="DI71" s="637"/>
      <c r="DJ71" s="637"/>
      <c r="DK71" s="637"/>
      <c r="DL71" s="637"/>
      <c r="DM71" s="637"/>
      <c r="DN71" s="637"/>
      <c r="DO71" s="637"/>
      <c r="DP71" s="637"/>
      <c r="DQ71" s="637"/>
      <c r="DR71" s="638"/>
      <c r="DS71" s="636">
        <f t="shared" ref="DS71" si="12">DS73+DS75+DS72+DS74</f>
        <v>0</v>
      </c>
      <c r="DT71" s="637"/>
      <c r="DU71" s="637"/>
      <c r="DV71" s="637"/>
      <c r="DW71" s="637"/>
      <c r="DX71" s="637"/>
      <c r="DY71" s="637"/>
      <c r="DZ71" s="637"/>
      <c r="EA71" s="637"/>
      <c r="EB71" s="637"/>
      <c r="EC71" s="637"/>
      <c r="ED71" s="637"/>
      <c r="EE71" s="638"/>
      <c r="EF71" s="636">
        <f t="shared" ref="EF71" si="13">EF73+EF75+EF72+EF74</f>
        <v>0</v>
      </c>
      <c r="EG71" s="637"/>
      <c r="EH71" s="637"/>
      <c r="EI71" s="637"/>
      <c r="EJ71" s="637"/>
      <c r="EK71" s="637"/>
      <c r="EL71" s="637"/>
      <c r="EM71" s="637"/>
      <c r="EN71" s="637"/>
      <c r="EO71" s="637"/>
      <c r="EP71" s="637"/>
      <c r="EQ71" s="637"/>
      <c r="ER71" s="638"/>
      <c r="ES71" s="680" t="s">
        <v>115</v>
      </c>
      <c r="ET71" s="681"/>
      <c r="EU71" s="681"/>
      <c r="EV71" s="681"/>
      <c r="EW71" s="681"/>
      <c r="EX71" s="681"/>
      <c r="EY71" s="681"/>
      <c r="EZ71" s="681"/>
      <c r="FA71" s="681"/>
      <c r="FB71" s="681"/>
      <c r="FC71" s="681"/>
      <c r="FD71" s="681"/>
      <c r="FE71" s="682"/>
    </row>
    <row r="72" spans="1:163" hidden="1" x14ac:dyDescent="0.2">
      <c r="A72" s="613" t="s">
        <v>380</v>
      </c>
      <c r="B72" s="614"/>
      <c r="C72" s="614"/>
      <c r="D72" s="614"/>
      <c r="E72" s="614"/>
      <c r="F72" s="614"/>
      <c r="G72" s="614"/>
      <c r="H72" s="614"/>
      <c r="I72" s="614"/>
      <c r="J72" s="614"/>
      <c r="K72" s="614"/>
      <c r="L72" s="614"/>
      <c r="M72" s="614"/>
      <c r="N72" s="614"/>
      <c r="O72" s="614"/>
      <c r="P72" s="614"/>
      <c r="Q72" s="614"/>
      <c r="R72" s="614"/>
      <c r="S72" s="614"/>
      <c r="T72" s="614"/>
      <c r="U72" s="614"/>
      <c r="V72" s="614"/>
      <c r="W72" s="614"/>
      <c r="X72" s="614"/>
      <c r="Y72" s="614"/>
      <c r="Z72" s="614"/>
      <c r="AA72" s="614"/>
      <c r="AB72" s="614"/>
      <c r="AC72" s="614"/>
      <c r="AD72" s="614"/>
      <c r="AE72" s="614"/>
      <c r="AF72" s="614"/>
      <c r="AG72" s="614"/>
      <c r="AH72" s="614"/>
      <c r="AI72" s="614"/>
      <c r="AJ72" s="614"/>
      <c r="AK72" s="614"/>
      <c r="AL72" s="614"/>
      <c r="AM72" s="614"/>
      <c r="AN72" s="614"/>
      <c r="AO72" s="614"/>
      <c r="AP72" s="614"/>
      <c r="AQ72" s="614"/>
      <c r="AR72" s="614"/>
      <c r="AS72" s="614"/>
      <c r="AT72" s="614"/>
      <c r="AU72" s="614"/>
      <c r="AV72" s="614"/>
      <c r="AW72" s="614"/>
      <c r="AX72" s="614"/>
      <c r="AY72" s="614"/>
      <c r="AZ72" s="614"/>
      <c r="BA72" s="614"/>
      <c r="BB72" s="614"/>
      <c r="BC72" s="614"/>
      <c r="BD72" s="614"/>
      <c r="BE72" s="614"/>
      <c r="BF72" s="614"/>
      <c r="BG72" s="614"/>
      <c r="BH72" s="614"/>
      <c r="BI72" s="614"/>
      <c r="BJ72" s="614"/>
      <c r="BK72" s="614"/>
      <c r="BL72" s="614"/>
      <c r="BM72" s="614"/>
      <c r="BN72" s="614"/>
      <c r="BO72" s="614"/>
      <c r="BP72" s="614"/>
      <c r="BQ72" s="614"/>
      <c r="BR72" s="614"/>
      <c r="BS72" s="614"/>
      <c r="BT72" s="614"/>
      <c r="BU72" s="614"/>
      <c r="BV72" s="614"/>
      <c r="BW72" s="614"/>
      <c r="BX72" s="615" t="s">
        <v>357</v>
      </c>
      <c r="BY72" s="616"/>
      <c r="BZ72" s="616"/>
      <c r="CA72" s="616"/>
      <c r="CB72" s="616"/>
      <c r="CC72" s="616"/>
      <c r="CD72" s="616"/>
      <c r="CE72" s="617"/>
      <c r="CF72" s="618" t="s">
        <v>212</v>
      </c>
      <c r="CG72" s="616"/>
      <c r="CH72" s="616"/>
      <c r="CI72" s="616"/>
      <c r="CJ72" s="616"/>
      <c r="CK72" s="616"/>
      <c r="CL72" s="616"/>
      <c r="CM72" s="616"/>
      <c r="CN72" s="616"/>
      <c r="CO72" s="616"/>
      <c r="CP72" s="616"/>
      <c r="CQ72" s="616"/>
      <c r="CR72" s="617"/>
      <c r="CS72" s="699" t="s">
        <v>386</v>
      </c>
      <c r="CT72" s="700"/>
      <c r="CU72" s="700"/>
      <c r="CV72" s="700"/>
      <c r="CW72" s="700"/>
      <c r="CX72" s="700"/>
      <c r="CY72" s="700"/>
      <c r="CZ72" s="700"/>
      <c r="DA72" s="700"/>
      <c r="DB72" s="700"/>
      <c r="DC72" s="700"/>
      <c r="DD72" s="700"/>
      <c r="DE72" s="701"/>
      <c r="DF72" s="636"/>
      <c r="DG72" s="637"/>
      <c r="DH72" s="637"/>
      <c r="DI72" s="637"/>
      <c r="DJ72" s="637"/>
      <c r="DK72" s="637"/>
      <c r="DL72" s="637"/>
      <c r="DM72" s="637"/>
      <c r="DN72" s="637"/>
      <c r="DO72" s="637"/>
      <c r="DP72" s="637"/>
      <c r="DQ72" s="637"/>
      <c r="DR72" s="638"/>
      <c r="DS72" s="636"/>
      <c r="DT72" s="637"/>
      <c r="DU72" s="637"/>
      <c r="DV72" s="637"/>
      <c r="DW72" s="637"/>
      <c r="DX72" s="637"/>
      <c r="DY72" s="637"/>
      <c r="DZ72" s="637"/>
      <c r="EA72" s="637"/>
      <c r="EB72" s="637"/>
      <c r="EC72" s="637"/>
      <c r="ED72" s="637"/>
      <c r="EE72" s="638"/>
      <c r="EF72" s="646"/>
      <c r="EG72" s="647"/>
      <c r="EH72" s="647"/>
      <c r="EI72" s="647"/>
      <c r="EJ72" s="647"/>
      <c r="EK72" s="647"/>
      <c r="EL72" s="647"/>
      <c r="EM72" s="647"/>
      <c r="EN72" s="647"/>
      <c r="EO72" s="647"/>
      <c r="EP72" s="647"/>
      <c r="EQ72" s="647"/>
      <c r="ER72" s="648"/>
      <c r="ES72" s="680" t="s">
        <v>115</v>
      </c>
      <c r="ET72" s="681"/>
      <c r="EU72" s="681"/>
      <c r="EV72" s="681"/>
      <c r="EW72" s="681"/>
      <c r="EX72" s="681"/>
      <c r="EY72" s="681"/>
      <c r="EZ72" s="681"/>
      <c r="FA72" s="681"/>
      <c r="FB72" s="681"/>
      <c r="FC72" s="681"/>
      <c r="FD72" s="681"/>
      <c r="FE72" s="682"/>
    </row>
    <row r="73" spans="1:163" hidden="1" x14ac:dyDescent="0.2">
      <c r="A73" s="613" t="s">
        <v>380</v>
      </c>
      <c r="B73" s="614"/>
      <c r="C73" s="614"/>
      <c r="D73" s="614"/>
      <c r="E73" s="614"/>
      <c r="F73" s="614"/>
      <c r="G73" s="614"/>
      <c r="H73" s="614"/>
      <c r="I73" s="614"/>
      <c r="J73" s="614"/>
      <c r="K73" s="614"/>
      <c r="L73" s="614"/>
      <c r="M73" s="614"/>
      <c r="N73" s="614"/>
      <c r="O73" s="614"/>
      <c r="P73" s="614"/>
      <c r="Q73" s="614"/>
      <c r="R73" s="614"/>
      <c r="S73" s="614"/>
      <c r="T73" s="614"/>
      <c r="U73" s="614"/>
      <c r="V73" s="614"/>
      <c r="W73" s="614"/>
      <c r="X73" s="614"/>
      <c r="Y73" s="614"/>
      <c r="Z73" s="614"/>
      <c r="AA73" s="614"/>
      <c r="AB73" s="614"/>
      <c r="AC73" s="614"/>
      <c r="AD73" s="614"/>
      <c r="AE73" s="614"/>
      <c r="AF73" s="614"/>
      <c r="AG73" s="614"/>
      <c r="AH73" s="614"/>
      <c r="AI73" s="614"/>
      <c r="AJ73" s="614"/>
      <c r="AK73" s="614"/>
      <c r="AL73" s="614"/>
      <c r="AM73" s="614"/>
      <c r="AN73" s="614"/>
      <c r="AO73" s="614"/>
      <c r="AP73" s="614"/>
      <c r="AQ73" s="614"/>
      <c r="AR73" s="614"/>
      <c r="AS73" s="614"/>
      <c r="AT73" s="614"/>
      <c r="AU73" s="614"/>
      <c r="AV73" s="614"/>
      <c r="AW73" s="614"/>
      <c r="AX73" s="614"/>
      <c r="AY73" s="614"/>
      <c r="AZ73" s="614"/>
      <c r="BA73" s="614"/>
      <c r="BB73" s="614"/>
      <c r="BC73" s="614"/>
      <c r="BD73" s="614"/>
      <c r="BE73" s="614"/>
      <c r="BF73" s="614"/>
      <c r="BG73" s="614"/>
      <c r="BH73" s="614"/>
      <c r="BI73" s="614"/>
      <c r="BJ73" s="614"/>
      <c r="BK73" s="614"/>
      <c r="BL73" s="614"/>
      <c r="BM73" s="614"/>
      <c r="BN73" s="614"/>
      <c r="BO73" s="614"/>
      <c r="BP73" s="614"/>
      <c r="BQ73" s="614"/>
      <c r="BR73" s="614"/>
      <c r="BS73" s="614"/>
      <c r="BT73" s="614"/>
      <c r="BU73" s="614"/>
      <c r="BV73" s="614"/>
      <c r="BW73" s="614"/>
      <c r="BX73" s="615" t="s">
        <v>357</v>
      </c>
      <c r="BY73" s="616"/>
      <c r="BZ73" s="616"/>
      <c r="CA73" s="616"/>
      <c r="CB73" s="616"/>
      <c r="CC73" s="616"/>
      <c r="CD73" s="616"/>
      <c r="CE73" s="617"/>
      <c r="CF73" s="618" t="s">
        <v>212</v>
      </c>
      <c r="CG73" s="616"/>
      <c r="CH73" s="616"/>
      <c r="CI73" s="616"/>
      <c r="CJ73" s="616"/>
      <c r="CK73" s="616"/>
      <c r="CL73" s="616"/>
      <c r="CM73" s="616"/>
      <c r="CN73" s="616"/>
      <c r="CO73" s="616"/>
      <c r="CP73" s="616"/>
      <c r="CQ73" s="616"/>
      <c r="CR73" s="617"/>
      <c r="CS73" s="699" t="s">
        <v>387</v>
      </c>
      <c r="CT73" s="700"/>
      <c r="CU73" s="700"/>
      <c r="CV73" s="700"/>
      <c r="CW73" s="700"/>
      <c r="CX73" s="700"/>
      <c r="CY73" s="700"/>
      <c r="CZ73" s="700"/>
      <c r="DA73" s="700"/>
      <c r="DB73" s="700"/>
      <c r="DC73" s="700"/>
      <c r="DD73" s="700"/>
      <c r="DE73" s="701"/>
      <c r="DF73" s="636"/>
      <c r="DG73" s="637"/>
      <c r="DH73" s="637"/>
      <c r="DI73" s="637"/>
      <c r="DJ73" s="637"/>
      <c r="DK73" s="637"/>
      <c r="DL73" s="637"/>
      <c r="DM73" s="637"/>
      <c r="DN73" s="637"/>
      <c r="DO73" s="637"/>
      <c r="DP73" s="637"/>
      <c r="DQ73" s="637"/>
      <c r="DR73" s="638"/>
      <c r="DS73" s="636"/>
      <c r="DT73" s="637"/>
      <c r="DU73" s="637"/>
      <c r="DV73" s="637"/>
      <c r="DW73" s="637"/>
      <c r="DX73" s="637"/>
      <c r="DY73" s="637"/>
      <c r="DZ73" s="637"/>
      <c r="EA73" s="637"/>
      <c r="EB73" s="637"/>
      <c r="EC73" s="637"/>
      <c r="ED73" s="637"/>
      <c r="EE73" s="638"/>
      <c r="EF73" s="646"/>
      <c r="EG73" s="647"/>
      <c r="EH73" s="647"/>
      <c r="EI73" s="647"/>
      <c r="EJ73" s="647"/>
      <c r="EK73" s="647"/>
      <c r="EL73" s="647"/>
      <c r="EM73" s="647"/>
      <c r="EN73" s="647"/>
      <c r="EO73" s="647"/>
      <c r="EP73" s="647"/>
      <c r="EQ73" s="647"/>
      <c r="ER73" s="648"/>
      <c r="ES73" s="680" t="s">
        <v>115</v>
      </c>
      <c r="ET73" s="681"/>
      <c r="EU73" s="681"/>
      <c r="EV73" s="681"/>
      <c r="EW73" s="681"/>
      <c r="EX73" s="681"/>
      <c r="EY73" s="681"/>
      <c r="EZ73" s="681"/>
      <c r="FA73" s="681"/>
      <c r="FB73" s="681"/>
      <c r="FC73" s="681"/>
      <c r="FD73" s="681"/>
      <c r="FE73" s="682"/>
    </row>
    <row r="74" spans="1:163" x14ac:dyDescent="0.2">
      <c r="A74" s="613" t="s">
        <v>359</v>
      </c>
      <c r="B74" s="614"/>
      <c r="C74" s="614"/>
      <c r="D74" s="614"/>
      <c r="E74" s="614"/>
      <c r="F74" s="614"/>
      <c r="G74" s="614"/>
      <c r="H74" s="614"/>
      <c r="I74" s="614"/>
      <c r="J74" s="614"/>
      <c r="K74" s="614"/>
      <c r="L74" s="614"/>
      <c r="M74" s="614"/>
      <c r="N74" s="614"/>
      <c r="O74" s="614"/>
      <c r="P74" s="614"/>
      <c r="Q74" s="614"/>
      <c r="R74" s="614"/>
      <c r="S74" s="614"/>
      <c r="T74" s="614"/>
      <c r="U74" s="614"/>
      <c r="V74" s="614"/>
      <c r="W74" s="614"/>
      <c r="X74" s="614"/>
      <c r="Y74" s="614"/>
      <c r="Z74" s="614"/>
      <c r="AA74" s="614"/>
      <c r="AB74" s="614"/>
      <c r="AC74" s="614"/>
      <c r="AD74" s="614"/>
      <c r="AE74" s="614"/>
      <c r="AF74" s="614"/>
      <c r="AG74" s="614"/>
      <c r="AH74" s="614"/>
      <c r="AI74" s="614"/>
      <c r="AJ74" s="614"/>
      <c r="AK74" s="614"/>
      <c r="AL74" s="614"/>
      <c r="AM74" s="614"/>
      <c r="AN74" s="614"/>
      <c r="AO74" s="614"/>
      <c r="AP74" s="614"/>
      <c r="AQ74" s="614"/>
      <c r="AR74" s="614"/>
      <c r="AS74" s="614"/>
      <c r="AT74" s="614"/>
      <c r="AU74" s="614"/>
      <c r="AV74" s="614"/>
      <c r="AW74" s="614"/>
      <c r="AX74" s="614"/>
      <c r="AY74" s="614"/>
      <c r="AZ74" s="614"/>
      <c r="BA74" s="614"/>
      <c r="BB74" s="614"/>
      <c r="BC74" s="614"/>
      <c r="BD74" s="614"/>
      <c r="BE74" s="614"/>
      <c r="BF74" s="614"/>
      <c r="BG74" s="614"/>
      <c r="BH74" s="614"/>
      <c r="BI74" s="614"/>
      <c r="BJ74" s="614"/>
      <c r="BK74" s="614"/>
      <c r="BL74" s="614"/>
      <c r="BM74" s="614"/>
      <c r="BN74" s="614"/>
      <c r="BO74" s="614"/>
      <c r="BP74" s="614"/>
      <c r="BQ74" s="614"/>
      <c r="BR74" s="614"/>
      <c r="BS74" s="614"/>
      <c r="BT74" s="614"/>
      <c r="BU74" s="614"/>
      <c r="BV74" s="614"/>
      <c r="BW74" s="614"/>
      <c r="BX74" s="615" t="s">
        <v>358</v>
      </c>
      <c r="BY74" s="616"/>
      <c r="BZ74" s="616"/>
      <c r="CA74" s="616"/>
      <c r="CB74" s="616"/>
      <c r="CC74" s="616"/>
      <c r="CD74" s="616"/>
      <c r="CE74" s="617"/>
      <c r="CF74" s="618" t="s">
        <v>212</v>
      </c>
      <c r="CG74" s="616"/>
      <c r="CH74" s="616"/>
      <c r="CI74" s="616"/>
      <c r="CJ74" s="616"/>
      <c r="CK74" s="616"/>
      <c r="CL74" s="616"/>
      <c r="CM74" s="616"/>
      <c r="CN74" s="616"/>
      <c r="CO74" s="616"/>
      <c r="CP74" s="616"/>
      <c r="CQ74" s="616"/>
      <c r="CR74" s="617"/>
      <c r="CS74" s="699"/>
      <c r="CT74" s="700"/>
      <c r="CU74" s="700"/>
      <c r="CV74" s="700"/>
      <c r="CW74" s="700"/>
      <c r="CX74" s="700"/>
      <c r="CY74" s="700"/>
      <c r="CZ74" s="700"/>
      <c r="DA74" s="700"/>
      <c r="DB74" s="700"/>
      <c r="DC74" s="700"/>
      <c r="DD74" s="700"/>
      <c r="DE74" s="701"/>
      <c r="DF74" s="636"/>
      <c r="DG74" s="637"/>
      <c r="DH74" s="637"/>
      <c r="DI74" s="637"/>
      <c r="DJ74" s="637"/>
      <c r="DK74" s="637"/>
      <c r="DL74" s="637"/>
      <c r="DM74" s="637"/>
      <c r="DN74" s="637"/>
      <c r="DO74" s="637"/>
      <c r="DP74" s="637"/>
      <c r="DQ74" s="637"/>
      <c r="DR74" s="638"/>
      <c r="DS74" s="636"/>
      <c r="DT74" s="637"/>
      <c r="DU74" s="637"/>
      <c r="DV74" s="637"/>
      <c r="DW74" s="637"/>
      <c r="DX74" s="637"/>
      <c r="DY74" s="637"/>
      <c r="DZ74" s="637"/>
      <c r="EA74" s="637"/>
      <c r="EB74" s="637"/>
      <c r="EC74" s="637"/>
      <c r="ED74" s="637"/>
      <c r="EE74" s="638"/>
      <c r="EF74" s="646"/>
      <c r="EG74" s="647"/>
      <c r="EH74" s="647"/>
      <c r="EI74" s="647"/>
      <c r="EJ74" s="647"/>
      <c r="EK74" s="647"/>
      <c r="EL74" s="647"/>
      <c r="EM74" s="647"/>
      <c r="EN74" s="647"/>
      <c r="EO74" s="647"/>
      <c r="EP74" s="647"/>
      <c r="EQ74" s="647"/>
      <c r="ER74" s="648"/>
      <c r="ES74" s="680" t="s">
        <v>115</v>
      </c>
      <c r="ET74" s="681"/>
      <c r="EU74" s="681"/>
      <c r="EV74" s="681"/>
      <c r="EW74" s="681"/>
      <c r="EX74" s="681"/>
      <c r="EY74" s="681"/>
      <c r="EZ74" s="681"/>
      <c r="FA74" s="681"/>
      <c r="FB74" s="681"/>
      <c r="FC74" s="681"/>
      <c r="FD74" s="681"/>
      <c r="FE74" s="682"/>
    </row>
    <row r="75" spans="1:163" x14ac:dyDescent="0.2">
      <c r="A75" s="613" t="s">
        <v>359</v>
      </c>
      <c r="B75" s="614"/>
      <c r="C75" s="614"/>
      <c r="D75" s="614"/>
      <c r="E75" s="614"/>
      <c r="F75" s="614"/>
      <c r="G75" s="614"/>
      <c r="H75" s="614"/>
      <c r="I75" s="614"/>
      <c r="J75" s="614"/>
      <c r="K75" s="614"/>
      <c r="L75" s="614"/>
      <c r="M75" s="614"/>
      <c r="N75" s="614"/>
      <c r="O75" s="614"/>
      <c r="P75" s="614"/>
      <c r="Q75" s="614"/>
      <c r="R75" s="614"/>
      <c r="S75" s="614"/>
      <c r="T75" s="614"/>
      <c r="U75" s="614"/>
      <c r="V75" s="614"/>
      <c r="W75" s="614"/>
      <c r="X75" s="614"/>
      <c r="Y75" s="614"/>
      <c r="Z75" s="614"/>
      <c r="AA75" s="614"/>
      <c r="AB75" s="614"/>
      <c r="AC75" s="614"/>
      <c r="AD75" s="614"/>
      <c r="AE75" s="614"/>
      <c r="AF75" s="614"/>
      <c r="AG75" s="614"/>
      <c r="AH75" s="614"/>
      <c r="AI75" s="614"/>
      <c r="AJ75" s="614"/>
      <c r="AK75" s="614"/>
      <c r="AL75" s="614"/>
      <c r="AM75" s="614"/>
      <c r="AN75" s="614"/>
      <c r="AO75" s="614"/>
      <c r="AP75" s="614"/>
      <c r="AQ75" s="614"/>
      <c r="AR75" s="614"/>
      <c r="AS75" s="614"/>
      <c r="AT75" s="614"/>
      <c r="AU75" s="614"/>
      <c r="AV75" s="614"/>
      <c r="AW75" s="614"/>
      <c r="AX75" s="614"/>
      <c r="AY75" s="614"/>
      <c r="AZ75" s="614"/>
      <c r="BA75" s="614"/>
      <c r="BB75" s="614"/>
      <c r="BC75" s="614"/>
      <c r="BD75" s="614"/>
      <c r="BE75" s="614"/>
      <c r="BF75" s="614"/>
      <c r="BG75" s="614"/>
      <c r="BH75" s="614"/>
      <c r="BI75" s="614"/>
      <c r="BJ75" s="614"/>
      <c r="BK75" s="614"/>
      <c r="BL75" s="614"/>
      <c r="BM75" s="614"/>
      <c r="BN75" s="614"/>
      <c r="BO75" s="614"/>
      <c r="BP75" s="614"/>
      <c r="BQ75" s="614"/>
      <c r="BR75" s="614"/>
      <c r="BS75" s="614"/>
      <c r="BT75" s="614"/>
      <c r="BU75" s="614"/>
      <c r="BV75" s="614"/>
      <c r="BW75" s="614"/>
      <c r="BX75" s="615" t="s">
        <v>543</v>
      </c>
      <c r="BY75" s="616"/>
      <c r="BZ75" s="616"/>
      <c r="CA75" s="616"/>
      <c r="CB75" s="616"/>
      <c r="CC75" s="616"/>
      <c r="CD75" s="616"/>
      <c r="CE75" s="617"/>
      <c r="CF75" s="618" t="s">
        <v>212</v>
      </c>
      <c r="CG75" s="616"/>
      <c r="CH75" s="616"/>
      <c r="CI75" s="616"/>
      <c r="CJ75" s="616"/>
      <c r="CK75" s="616"/>
      <c r="CL75" s="616"/>
      <c r="CM75" s="616"/>
      <c r="CN75" s="616"/>
      <c r="CO75" s="616"/>
      <c r="CP75" s="616"/>
      <c r="CQ75" s="616"/>
      <c r="CR75" s="617"/>
      <c r="CS75" s="699"/>
      <c r="CT75" s="700"/>
      <c r="CU75" s="700"/>
      <c r="CV75" s="700"/>
      <c r="CW75" s="700"/>
      <c r="CX75" s="700"/>
      <c r="CY75" s="700"/>
      <c r="CZ75" s="700"/>
      <c r="DA75" s="700"/>
      <c r="DB75" s="700"/>
      <c r="DC75" s="700"/>
      <c r="DD75" s="700"/>
      <c r="DE75" s="701"/>
      <c r="DF75" s="636"/>
      <c r="DG75" s="637"/>
      <c r="DH75" s="637"/>
      <c r="DI75" s="637"/>
      <c r="DJ75" s="637"/>
      <c r="DK75" s="637"/>
      <c r="DL75" s="637"/>
      <c r="DM75" s="637"/>
      <c r="DN75" s="637"/>
      <c r="DO75" s="637"/>
      <c r="DP75" s="637"/>
      <c r="DQ75" s="637"/>
      <c r="DR75" s="638"/>
      <c r="DS75" s="636"/>
      <c r="DT75" s="637"/>
      <c r="DU75" s="637"/>
      <c r="DV75" s="637"/>
      <c r="DW75" s="637"/>
      <c r="DX75" s="637"/>
      <c r="DY75" s="637"/>
      <c r="DZ75" s="637"/>
      <c r="EA75" s="637"/>
      <c r="EB75" s="637"/>
      <c r="EC75" s="637"/>
      <c r="ED75" s="637"/>
      <c r="EE75" s="638"/>
      <c r="EF75" s="646"/>
      <c r="EG75" s="647"/>
      <c r="EH75" s="647"/>
      <c r="EI75" s="647"/>
      <c r="EJ75" s="647"/>
      <c r="EK75" s="647"/>
      <c r="EL75" s="647"/>
      <c r="EM75" s="647"/>
      <c r="EN75" s="647"/>
      <c r="EO75" s="647"/>
      <c r="EP75" s="647"/>
      <c r="EQ75" s="647"/>
      <c r="ER75" s="648"/>
      <c r="ES75" s="680" t="s">
        <v>115</v>
      </c>
      <c r="ET75" s="681"/>
      <c r="EU75" s="681"/>
      <c r="EV75" s="681"/>
      <c r="EW75" s="681"/>
      <c r="EX75" s="681"/>
      <c r="EY75" s="681"/>
      <c r="EZ75" s="681"/>
      <c r="FA75" s="681"/>
      <c r="FB75" s="681"/>
      <c r="FC75" s="681"/>
      <c r="FD75" s="681"/>
      <c r="FE75" s="682"/>
    </row>
    <row r="76" spans="1:163" ht="21.75" customHeight="1" x14ac:dyDescent="0.2">
      <c r="A76" s="613" t="s">
        <v>213</v>
      </c>
      <c r="B76" s="614"/>
      <c r="C76" s="614"/>
      <c r="D76" s="614"/>
      <c r="E76" s="614"/>
      <c r="F76" s="614"/>
      <c r="G76" s="614"/>
      <c r="H76" s="614"/>
      <c r="I76" s="614"/>
      <c r="J76" s="614"/>
      <c r="K76" s="614"/>
      <c r="L76" s="614"/>
      <c r="M76" s="614"/>
      <c r="N76" s="614"/>
      <c r="O76" s="614"/>
      <c r="P76" s="614"/>
      <c r="Q76" s="614"/>
      <c r="R76" s="614"/>
      <c r="S76" s="614"/>
      <c r="T76" s="614"/>
      <c r="U76" s="614"/>
      <c r="V76" s="614"/>
      <c r="W76" s="614"/>
      <c r="X76" s="614"/>
      <c r="Y76" s="614"/>
      <c r="Z76" s="614"/>
      <c r="AA76" s="614"/>
      <c r="AB76" s="614"/>
      <c r="AC76" s="614"/>
      <c r="AD76" s="614"/>
      <c r="AE76" s="614"/>
      <c r="AF76" s="614"/>
      <c r="AG76" s="614"/>
      <c r="AH76" s="614"/>
      <c r="AI76" s="614"/>
      <c r="AJ76" s="614"/>
      <c r="AK76" s="614"/>
      <c r="AL76" s="614"/>
      <c r="AM76" s="614"/>
      <c r="AN76" s="614"/>
      <c r="AO76" s="614"/>
      <c r="AP76" s="614"/>
      <c r="AQ76" s="614"/>
      <c r="AR76" s="614"/>
      <c r="AS76" s="614"/>
      <c r="AT76" s="614"/>
      <c r="AU76" s="614"/>
      <c r="AV76" s="614"/>
      <c r="AW76" s="614"/>
      <c r="AX76" s="614"/>
      <c r="AY76" s="614"/>
      <c r="AZ76" s="614"/>
      <c r="BA76" s="614"/>
      <c r="BB76" s="614"/>
      <c r="BC76" s="614"/>
      <c r="BD76" s="614"/>
      <c r="BE76" s="614"/>
      <c r="BF76" s="614"/>
      <c r="BG76" s="614"/>
      <c r="BH76" s="614"/>
      <c r="BI76" s="614"/>
      <c r="BJ76" s="614"/>
      <c r="BK76" s="614"/>
      <c r="BL76" s="614"/>
      <c r="BM76" s="614"/>
      <c r="BN76" s="614"/>
      <c r="BO76" s="614"/>
      <c r="BP76" s="614"/>
      <c r="BQ76" s="614"/>
      <c r="BR76" s="614"/>
      <c r="BS76" s="614"/>
      <c r="BT76" s="614"/>
      <c r="BU76" s="614"/>
      <c r="BV76" s="614"/>
      <c r="BW76" s="614"/>
      <c r="BX76" s="615" t="s">
        <v>214</v>
      </c>
      <c r="BY76" s="616"/>
      <c r="BZ76" s="616"/>
      <c r="CA76" s="616"/>
      <c r="CB76" s="616"/>
      <c r="CC76" s="616"/>
      <c r="CD76" s="616"/>
      <c r="CE76" s="617"/>
      <c r="CF76" s="618" t="s">
        <v>215</v>
      </c>
      <c r="CG76" s="616"/>
      <c r="CH76" s="616"/>
      <c r="CI76" s="616"/>
      <c r="CJ76" s="616"/>
      <c r="CK76" s="616"/>
      <c r="CL76" s="616"/>
      <c r="CM76" s="616"/>
      <c r="CN76" s="616"/>
      <c r="CO76" s="616"/>
      <c r="CP76" s="616"/>
      <c r="CQ76" s="616"/>
      <c r="CR76" s="617"/>
      <c r="CS76" s="669"/>
      <c r="CT76" s="670"/>
      <c r="CU76" s="670"/>
      <c r="CV76" s="670"/>
      <c r="CW76" s="670"/>
      <c r="CX76" s="670"/>
      <c r="CY76" s="670"/>
      <c r="CZ76" s="670"/>
      <c r="DA76" s="670"/>
      <c r="DB76" s="670"/>
      <c r="DC76" s="670"/>
      <c r="DD76" s="670"/>
      <c r="DE76" s="671"/>
      <c r="DF76" s="669">
        <f>DF77+DF79+DF78</f>
        <v>0</v>
      </c>
      <c r="DG76" s="670"/>
      <c r="DH76" s="670"/>
      <c r="DI76" s="670"/>
      <c r="DJ76" s="670"/>
      <c r="DK76" s="670"/>
      <c r="DL76" s="670"/>
      <c r="DM76" s="670"/>
      <c r="DN76" s="670"/>
      <c r="DO76" s="670"/>
      <c r="DP76" s="670"/>
      <c r="DQ76" s="670"/>
      <c r="DR76" s="671"/>
      <c r="DS76" s="669">
        <f t="shared" ref="DS76" si="14">DS77+DS79+DS78</f>
        <v>0</v>
      </c>
      <c r="DT76" s="670"/>
      <c r="DU76" s="670"/>
      <c r="DV76" s="670"/>
      <c r="DW76" s="670"/>
      <c r="DX76" s="670"/>
      <c r="DY76" s="670"/>
      <c r="DZ76" s="670"/>
      <c r="EA76" s="670"/>
      <c r="EB76" s="670"/>
      <c r="EC76" s="670"/>
      <c r="ED76" s="670"/>
      <c r="EE76" s="671"/>
      <c r="EF76" s="669">
        <f t="shared" ref="EF76" si="15">EF77+EF79+EF78</f>
        <v>0</v>
      </c>
      <c r="EG76" s="670"/>
      <c r="EH76" s="670"/>
      <c r="EI76" s="670"/>
      <c r="EJ76" s="670"/>
      <c r="EK76" s="670"/>
      <c r="EL76" s="670"/>
      <c r="EM76" s="670"/>
      <c r="EN76" s="670"/>
      <c r="EO76" s="670"/>
      <c r="EP76" s="670"/>
      <c r="EQ76" s="670"/>
      <c r="ER76" s="671"/>
      <c r="ES76" s="680" t="s">
        <v>115</v>
      </c>
      <c r="ET76" s="681"/>
      <c r="EU76" s="681"/>
      <c r="EV76" s="681"/>
      <c r="EW76" s="681"/>
      <c r="EX76" s="681"/>
      <c r="EY76" s="681"/>
      <c r="EZ76" s="681"/>
      <c r="FA76" s="681"/>
      <c r="FB76" s="681"/>
      <c r="FC76" s="681"/>
      <c r="FD76" s="681"/>
      <c r="FE76" s="682"/>
    </row>
    <row r="77" spans="1:163" ht="21.75" customHeight="1" x14ac:dyDescent="0.2">
      <c r="A77" s="613" t="s">
        <v>213</v>
      </c>
      <c r="B77" s="614"/>
      <c r="C77" s="614"/>
      <c r="D77" s="614"/>
      <c r="E77" s="614"/>
      <c r="F77" s="614"/>
      <c r="G77" s="614"/>
      <c r="H77" s="614"/>
      <c r="I77" s="614"/>
      <c r="J77" s="614"/>
      <c r="K77" s="614"/>
      <c r="L77" s="614"/>
      <c r="M77" s="614"/>
      <c r="N77" s="614"/>
      <c r="O77" s="614"/>
      <c r="P77" s="614"/>
      <c r="Q77" s="614"/>
      <c r="R77" s="614"/>
      <c r="S77" s="614"/>
      <c r="T77" s="614"/>
      <c r="U77" s="614"/>
      <c r="V77" s="614"/>
      <c r="W77" s="614"/>
      <c r="X77" s="614"/>
      <c r="Y77" s="614"/>
      <c r="Z77" s="614"/>
      <c r="AA77" s="614"/>
      <c r="AB77" s="614"/>
      <c r="AC77" s="614"/>
      <c r="AD77" s="614"/>
      <c r="AE77" s="614"/>
      <c r="AF77" s="614"/>
      <c r="AG77" s="614"/>
      <c r="AH77" s="614"/>
      <c r="AI77" s="614"/>
      <c r="AJ77" s="614"/>
      <c r="AK77" s="614"/>
      <c r="AL77" s="614"/>
      <c r="AM77" s="614"/>
      <c r="AN77" s="614"/>
      <c r="AO77" s="614"/>
      <c r="AP77" s="614"/>
      <c r="AQ77" s="614"/>
      <c r="AR77" s="614"/>
      <c r="AS77" s="614"/>
      <c r="AT77" s="614"/>
      <c r="AU77" s="614"/>
      <c r="AV77" s="614"/>
      <c r="AW77" s="614"/>
      <c r="AX77" s="614"/>
      <c r="AY77" s="614"/>
      <c r="AZ77" s="614"/>
      <c r="BA77" s="614"/>
      <c r="BB77" s="614"/>
      <c r="BC77" s="614"/>
      <c r="BD77" s="614"/>
      <c r="BE77" s="614"/>
      <c r="BF77" s="614"/>
      <c r="BG77" s="614"/>
      <c r="BH77" s="614"/>
      <c r="BI77" s="614"/>
      <c r="BJ77" s="614"/>
      <c r="BK77" s="614"/>
      <c r="BL77" s="614"/>
      <c r="BM77" s="614"/>
      <c r="BN77" s="614"/>
      <c r="BO77" s="614"/>
      <c r="BP77" s="614"/>
      <c r="BQ77" s="614"/>
      <c r="BR77" s="614"/>
      <c r="BS77" s="614"/>
      <c r="BT77" s="614"/>
      <c r="BU77" s="614"/>
      <c r="BV77" s="614"/>
      <c r="BW77" s="614"/>
      <c r="BX77" s="615" t="s">
        <v>545</v>
      </c>
      <c r="BY77" s="616"/>
      <c r="BZ77" s="616"/>
      <c r="CA77" s="616"/>
      <c r="CB77" s="616"/>
      <c r="CC77" s="616"/>
      <c r="CD77" s="616"/>
      <c r="CE77" s="617"/>
      <c r="CF77" s="618" t="s">
        <v>215</v>
      </c>
      <c r="CG77" s="616"/>
      <c r="CH77" s="616"/>
      <c r="CI77" s="616"/>
      <c r="CJ77" s="616"/>
      <c r="CK77" s="616"/>
      <c r="CL77" s="616"/>
      <c r="CM77" s="616"/>
      <c r="CN77" s="616"/>
      <c r="CO77" s="616"/>
      <c r="CP77" s="616"/>
      <c r="CQ77" s="616"/>
      <c r="CR77" s="617"/>
      <c r="CS77" s="636"/>
      <c r="CT77" s="637"/>
      <c r="CU77" s="637"/>
      <c r="CV77" s="637"/>
      <c r="CW77" s="637"/>
      <c r="CX77" s="637"/>
      <c r="CY77" s="637"/>
      <c r="CZ77" s="637"/>
      <c r="DA77" s="637"/>
      <c r="DB77" s="637"/>
      <c r="DC77" s="637"/>
      <c r="DD77" s="637"/>
      <c r="DE77" s="638"/>
      <c r="DF77" s="636"/>
      <c r="DG77" s="637"/>
      <c r="DH77" s="637"/>
      <c r="DI77" s="637"/>
      <c r="DJ77" s="637"/>
      <c r="DK77" s="637"/>
      <c r="DL77" s="637"/>
      <c r="DM77" s="637"/>
      <c r="DN77" s="637"/>
      <c r="DO77" s="637"/>
      <c r="DP77" s="637"/>
      <c r="DQ77" s="637"/>
      <c r="DR77" s="638"/>
      <c r="DS77" s="636"/>
      <c r="DT77" s="637"/>
      <c r="DU77" s="637"/>
      <c r="DV77" s="637"/>
      <c r="DW77" s="637"/>
      <c r="DX77" s="637"/>
      <c r="DY77" s="637"/>
      <c r="DZ77" s="637"/>
      <c r="EA77" s="637"/>
      <c r="EB77" s="637"/>
      <c r="EC77" s="637"/>
      <c r="ED77" s="637"/>
      <c r="EE77" s="638"/>
      <c r="EF77" s="636"/>
      <c r="EG77" s="637"/>
      <c r="EH77" s="637"/>
      <c r="EI77" s="637"/>
      <c r="EJ77" s="637"/>
      <c r="EK77" s="637"/>
      <c r="EL77" s="637"/>
      <c r="EM77" s="637"/>
      <c r="EN77" s="637"/>
      <c r="EO77" s="637"/>
      <c r="EP77" s="637"/>
      <c r="EQ77" s="637"/>
      <c r="ER77" s="638"/>
      <c r="ES77" s="680" t="s">
        <v>115</v>
      </c>
      <c r="ET77" s="681"/>
      <c r="EU77" s="681"/>
      <c r="EV77" s="681"/>
      <c r="EW77" s="681"/>
      <c r="EX77" s="681"/>
      <c r="EY77" s="681"/>
      <c r="EZ77" s="681"/>
      <c r="FA77" s="681"/>
      <c r="FB77" s="681"/>
      <c r="FC77" s="681"/>
      <c r="FD77" s="681"/>
      <c r="FE77" s="682"/>
    </row>
    <row r="78" spans="1:163" s="223" customFormat="1" x14ac:dyDescent="0.2">
      <c r="A78" s="613" t="s">
        <v>216</v>
      </c>
      <c r="B78" s="614"/>
      <c r="C78" s="614"/>
      <c r="D78" s="614"/>
      <c r="E78" s="614"/>
      <c r="F78" s="614"/>
      <c r="G78" s="614"/>
      <c r="H78" s="614"/>
      <c r="I78" s="614"/>
      <c r="J78" s="614"/>
      <c r="K78" s="614"/>
      <c r="L78" s="614"/>
      <c r="M78" s="614"/>
      <c r="N78" s="614"/>
      <c r="O78" s="614"/>
      <c r="P78" s="614"/>
      <c r="Q78" s="614"/>
      <c r="R78" s="614"/>
      <c r="S78" s="614"/>
      <c r="T78" s="614"/>
      <c r="U78" s="614"/>
      <c r="V78" s="614"/>
      <c r="W78" s="614"/>
      <c r="X78" s="614"/>
      <c r="Y78" s="614"/>
      <c r="Z78" s="614"/>
      <c r="AA78" s="614"/>
      <c r="AB78" s="614"/>
      <c r="AC78" s="614"/>
      <c r="AD78" s="614"/>
      <c r="AE78" s="614"/>
      <c r="AF78" s="614"/>
      <c r="AG78" s="614"/>
      <c r="AH78" s="614"/>
      <c r="AI78" s="614"/>
      <c r="AJ78" s="614"/>
      <c r="AK78" s="614"/>
      <c r="AL78" s="614"/>
      <c r="AM78" s="614"/>
      <c r="AN78" s="614"/>
      <c r="AO78" s="614"/>
      <c r="AP78" s="614"/>
      <c r="AQ78" s="614"/>
      <c r="AR78" s="614"/>
      <c r="AS78" s="614"/>
      <c r="AT78" s="614"/>
      <c r="AU78" s="614"/>
      <c r="AV78" s="614"/>
      <c r="AW78" s="614"/>
      <c r="AX78" s="614"/>
      <c r="AY78" s="614"/>
      <c r="AZ78" s="614"/>
      <c r="BA78" s="614"/>
      <c r="BB78" s="614"/>
      <c r="BC78" s="614"/>
      <c r="BD78" s="614"/>
      <c r="BE78" s="614"/>
      <c r="BF78" s="614"/>
      <c r="BG78" s="614"/>
      <c r="BH78" s="614"/>
      <c r="BI78" s="614"/>
      <c r="BJ78" s="614"/>
      <c r="BK78" s="614"/>
      <c r="BL78" s="614"/>
      <c r="BM78" s="614"/>
      <c r="BN78" s="614"/>
      <c r="BO78" s="614"/>
      <c r="BP78" s="614"/>
      <c r="BQ78" s="614"/>
      <c r="BR78" s="614"/>
      <c r="BS78" s="614"/>
      <c r="BT78" s="614"/>
      <c r="BU78" s="614"/>
      <c r="BV78" s="614"/>
      <c r="BW78" s="614"/>
      <c r="BX78" s="615" t="s">
        <v>217</v>
      </c>
      <c r="BY78" s="616"/>
      <c r="BZ78" s="616"/>
      <c r="CA78" s="616"/>
      <c r="CB78" s="616"/>
      <c r="CC78" s="616"/>
      <c r="CD78" s="616"/>
      <c r="CE78" s="617"/>
      <c r="CF78" s="618" t="s">
        <v>218</v>
      </c>
      <c r="CG78" s="616"/>
      <c r="CH78" s="616"/>
      <c r="CI78" s="616"/>
      <c r="CJ78" s="616"/>
      <c r="CK78" s="616"/>
      <c r="CL78" s="616"/>
      <c r="CM78" s="616"/>
      <c r="CN78" s="616"/>
      <c r="CO78" s="616"/>
      <c r="CP78" s="616"/>
      <c r="CQ78" s="616"/>
      <c r="CR78" s="617"/>
      <c r="CS78" s="636"/>
      <c r="CT78" s="637"/>
      <c r="CU78" s="637"/>
      <c r="CV78" s="637"/>
      <c r="CW78" s="637"/>
      <c r="CX78" s="637"/>
      <c r="CY78" s="637"/>
      <c r="CZ78" s="637"/>
      <c r="DA78" s="637"/>
      <c r="DB78" s="637"/>
      <c r="DC78" s="637"/>
      <c r="DD78" s="637"/>
      <c r="DE78" s="638"/>
      <c r="DF78" s="636"/>
      <c r="DG78" s="637"/>
      <c r="DH78" s="637"/>
      <c r="DI78" s="637"/>
      <c r="DJ78" s="637"/>
      <c r="DK78" s="637"/>
      <c r="DL78" s="637"/>
      <c r="DM78" s="637"/>
      <c r="DN78" s="637"/>
      <c r="DO78" s="637"/>
      <c r="DP78" s="637"/>
      <c r="DQ78" s="637"/>
      <c r="DR78" s="638"/>
      <c r="DS78" s="636"/>
      <c r="DT78" s="637"/>
      <c r="DU78" s="637"/>
      <c r="DV78" s="637"/>
      <c r="DW78" s="637"/>
      <c r="DX78" s="637"/>
      <c r="DY78" s="637"/>
      <c r="DZ78" s="637"/>
      <c r="EA78" s="637"/>
      <c r="EB78" s="637"/>
      <c r="EC78" s="637"/>
      <c r="ED78" s="637"/>
      <c r="EE78" s="638"/>
      <c r="EF78" s="636"/>
      <c r="EG78" s="637"/>
      <c r="EH78" s="637"/>
      <c r="EI78" s="637"/>
      <c r="EJ78" s="637"/>
      <c r="EK78" s="637"/>
      <c r="EL78" s="637"/>
      <c r="EM78" s="637"/>
      <c r="EN78" s="637"/>
      <c r="EO78" s="637"/>
      <c r="EP78" s="637"/>
      <c r="EQ78" s="637"/>
      <c r="ER78" s="638"/>
      <c r="ES78" s="680" t="s">
        <v>115</v>
      </c>
      <c r="ET78" s="681"/>
      <c r="EU78" s="681"/>
      <c r="EV78" s="681"/>
      <c r="EW78" s="681"/>
      <c r="EX78" s="681"/>
      <c r="EY78" s="681"/>
      <c r="EZ78" s="681"/>
      <c r="FA78" s="681"/>
      <c r="FB78" s="681"/>
      <c r="FC78" s="681"/>
      <c r="FD78" s="681"/>
      <c r="FE78" s="682"/>
      <c r="FG78" s="110"/>
    </row>
    <row r="79" spans="1:163" x14ac:dyDescent="0.2">
      <c r="A79" s="613" t="s">
        <v>216</v>
      </c>
      <c r="B79" s="614"/>
      <c r="C79" s="614"/>
      <c r="D79" s="614"/>
      <c r="E79" s="614"/>
      <c r="F79" s="614"/>
      <c r="G79" s="614"/>
      <c r="H79" s="614"/>
      <c r="I79" s="614"/>
      <c r="J79" s="614"/>
      <c r="K79" s="614"/>
      <c r="L79" s="614"/>
      <c r="M79" s="614"/>
      <c r="N79" s="614"/>
      <c r="O79" s="614"/>
      <c r="P79" s="614"/>
      <c r="Q79" s="614"/>
      <c r="R79" s="614"/>
      <c r="S79" s="614"/>
      <c r="T79" s="614"/>
      <c r="U79" s="614"/>
      <c r="V79" s="614"/>
      <c r="W79" s="614"/>
      <c r="X79" s="614"/>
      <c r="Y79" s="614"/>
      <c r="Z79" s="614"/>
      <c r="AA79" s="614"/>
      <c r="AB79" s="614"/>
      <c r="AC79" s="614"/>
      <c r="AD79" s="614"/>
      <c r="AE79" s="614"/>
      <c r="AF79" s="614"/>
      <c r="AG79" s="614"/>
      <c r="AH79" s="614"/>
      <c r="AI79" s="614"/>
      <c r="AJ79" s="614"/>
      <c r="AK79" s="614"/>
      <c r="AL79" s="614"/>
      <c r="AM79" s="614"/>
      <c r="AN79" s="614"/>
      <c r="AO79" s="614"/>
      <c r="AP79" s="614"/>
      <c r="AQ79" s="614"/>
      <c r="AR79" s="614"/>
      <c r="AS79" s="614"/>
      <c r="AT79" s="614"/>
      <c r="AU79" s="614"/>
      <c r="AV79" s="614"/>
      <c r="AW79" s="614"/>
      <c r="AX79" s="614"/>
      <c r="AY79" s="614"/>
      <c r="AZ79" s="614"/>
      <c r="BA79" s="614"/>
      <c r="BB79" s="614"/>
      <c r="BC79" s="614"/>
      <c r="BD79" s="614"/>
      <c r="BE79" s="614"/>
      <c r="BF79" s="614"/>
      <c r="BG79" s="614"/>
      <c r="BH79" s="614"/>
      <c r="BI79" s="614"/>
      <c r="BJ79" s="614"/>
      <c r="BK79" s="614"/>
      <c r="BL79" s="614"/>
      <c r="BM79" s="614"/>
      <c r="BN79" s="614"/>
      <c r="BO79" s="614"/>
      <c r="BP79" s="614"/>
      <c r="BQ79" s="614"/>
      <c r="BR79" s="614"/>
      <c r="BS79" s="614"/>
      <c r="BT79" s="614"/>
      <c r="BU79" s="614"/>
      <c r="BV79" s="614"/>
      <c r="BW79" s="614"/>
      <c r="BX79" s="615" t="s">
        <v>217</v>
      </c>
      <c r="BY79" s="616"/>
      <c r="BZ79" s="616"/>
      <c r="CA79" s="616"/>
      <c r="CB79" s="616"/>
      <c r="CC79" s="616"/>
      <c r="CD79" s="616"/>
      <c r="CE79" s="617"/>
      <c r="CF79" s="618" t="s">
        <v>218</v>
      </c>
      <c r="CG79" s="616"/>
      <c r="CH79" s="616"/>
      <c r="CI79" s="616"/>
      <c r="CJ79" s="616"/>
      <c r="CK79" s="616"/>
      <c r="CL79" s="616"/>
      <c r="CM79" s="616"/>
      <c r="CN79" s="616"/>
      <c r="CO79" s="616"/>
      <c r="CP79" s="616"/>
      <c r="CQ79" s="616"/>
      <c r="CR79" s="617"/>
      <c r="CS79" s="636"/>
      <c r="CT79" s="637"/>
      <c r="CU79" s="637"/>
      <c r="CV79" s="637"/>
      <c r="CW79" s="637"/>
      <c r="CX79" s="637"/>
      <c r="CY79" s="637"/>
      <c r="CZ79" s="637"/>
      <c r="DA79" s="637"/>
      <c r="DB79" s="637"/>
      <c r="DC79" s="637"/>
      <c r="DD79" s="637"/>
      <c r="DE79" s="638"/>
      <c r="DF79" s="636"/>
      <c r="DG79" s="637"/>
      <c r="DH79" s="637"/>
      <c r="DI79" s="637"/>
      <c r="DJ79" s="637"/>
      <c r="DK79" s="637"/>
      <c r="DL79" s="637"/>
      <c r="DM79" s="637"/>
      <c r="DN79" s="637"/>
      <c r="DO79" s="637"/>
      <c r="DP79" s="637"/>
      <c r="DQ79" s="637"/>
      <c r="DR79" s="638"/>
      <c r="DS79" s="636"/>
      <c r="DT79" s="637"/>
      <c r="DU79" s="637"/>
      <c r="DV79" s="637"/>
      <c r="DW79" s="637"/>
      <c r="DX79" s="637"/>
      <c r="DY79" s="637"/>
      <c r="DZ79" s="637"/>
      <c r="EA79" s="637"/>
      <c r="EB79" s="637"/>
      <c r="EC79" s="637"/>
      <c r="ED79" s="637"/>
      <c r="EE79" s="638"/>
      <c r="EF79" s="636"/>
      <c r="EG79" s="637"/>
      <c r="EH79" s="637"/>
      <c r="EI79" s="637"/>
      <c r="EJ79" s="637"/>
      <c r="EK79" s="637"/>
      <c r="EL79" s="637"/>
      <c r="EM79" s="637"/>
      <c r="EN79" s="637"/>
      <c r="EO79" s="637"/>
      <c r="EP79" s="637"/>
      <c r="EQ79" s="637"/>
      <c r="ER79" s="638"/>
      <c r="ES79" s="680" t="s">
        <v>115</v>
      </c>
      <c r="ET79" s="681"/>
      <c r="EU79" s="681"/>
      <c r="EV79" s="681"/>
      <c r="EW79" s="681"/>
      <c r="EX79" s="681"/>
      <c r="EY79" s="681"/>
      <c r="EZ79" s="681"/>
      <c r="FA79" s="681"/>
      <c r="FB79" s="681"/>
      <c r="FC79" s="681"/>
      <c r="FD79" s="681"/>
      <c r="FE79" s="682"/>
    </row>
    <row r="80" spans="1:163" ht="11.1" customHeight="1" x14ac:dyDescent="0.2">
      <c r="A80" s="613" t="s">
        <v>219</v>
      </c>
      <c r="B80" s="614"/>
      <c r="C80" s="614"/>
      <c r="D80" s="614"/>
      <c r="E80" s="614"/>
      <c r="F80" s="614"/>
      <c r="G80" s="614"/>
      <c r="H80" s="614"/>
      <c r="I80" s="614"/>
      <c r="J80" s="614"/>
      <c r="K80" s="614"/>
      <c r="L80" s="614"/>
      <c r="M80" s="614"/>
      <c r="N80" s="614"/>
      <c r="O80" s="614"/>
      <c r="P80" s="614"/>
      <c r="Q80" s="614"/>
      <c r="R80" s="614"/>
      <c r="S80" s="614"/>
      <c r="T80" s="614"/>
      <c r="U80" s="614"/>
      <c r="V80" s="614"/>
      <c r="W80" s="614"/>
      <c r="X80" s="614"/>
      <c r="Y80" s="614"/>
      <c r="Z80" s="614"/>
      <c r="AA80" s="614"/>
      <c r="AB80" s="614"/>
      <c r="AC80" s="614"/>
      <c r="AD80" s="614"/>
      <c r="AE80" s="614"/>
      <c r="AF80" s="614"/>
      <c r="AG80" s="614"/>
      <c r="AH80" s="614"/>
      <c r="AI80" s="614"/>
      <c r="AJ80" s="614"/>
      <c r="AK80" s="614"/>
      <c r="AL80" s="614"/>
      <c r="AM80" s="614"/>
      <c r="AN80" s="614"/>
      <c r="AO80" s="614"/>
      <c r="AP80" s="614"/>
      <c r="AQ80" s="614"/>
      <c r="AR80" s="614"/>
      <c r="AS80" s="614"/>
      <c r="AT80" s="614"/>
      <c r="AU80" s="614"/>
      <c r="AV80" s="614"/>
      <c r="AW80" s="614"/>
      <c r="AX80" s="614"/>
      <c r="AY80" s="614"/>
      <c r="AZ80" s="614"/>
      <c r="BA80" s="614"/>
      <c r="BB80" s="614"/>
      <c r="BC80" s="614"/>
      <c r="BD80" s="614"/>
      <c r="BE80" s="614"/>
      <c r="BF80" s="614"/>
      <c r="BG80" s="614"/>
      <c r="BH80" s="614"/>
      <c r="BI80" s="614"/>
      <c r="BJ80" s="614"/>
      <c r="BK80" s="614"/>
      <c r="BL80" s="614"/>
      <c r="BM80" s="614"/>
      <c r="BN80" s="614"/>
      <c r="BO80" s="614"/>
      <c r="BP80" s="614"/>
      <c r="BQ80" s="614"/>
      <c r="BR80" s="614"/>
      <c r="BS80" s="614"/>
      <c r="BT80" s="614"/>
      <c r="BU80" s="614"/>
      <c r="BV80" s="614"/>
      <c r="BW80" s="614"/>
      <c r="BX80" s="615" t="s">
        <v>220</v>
      </c>
      <c r="BY80" s="616"/>
      <c r="BZ80" s="616"/>
      <c r="CA80" s="616"/>
      <c r="CB80" s="616"/>
      <c r="CC80" s="616"/>
      <c r="CD80" s="616"/>
      <c r="CE80" s="617"/>
      <c r="CF80" s="618" t="s">
        <v>115</v>
      </c>
      <c r="CG80" s="616"/>
      <c r="CH80" s="616"/>
      <c r="CI80" s="616"/>
      <c r="CJ80" s="616"/>
      <c r="CK80" s="616"/>
      <c r="CL80" s="616"/>
      <c r="CM80" s="616"/>
      <c r="CN80" s="616"/>
      <c r="CO80" s="616"/>
      <c r="CP80" s="616"/>
      <c r="CQ80" s="616"/>
      <c r="CR80" s="617"/>
      <c r="CS80" s="669"/>
      <c r="CT80" s="670"/>
      <c r="CU80" s="670"/>
      <c r="CV80" s="670"/>
      <c r="CW80" s="670"/>
      <c r="CX80" s="670"/>
      <c r="CY80" s="670"/>
      <c r="CZ80" s="670"/>
      <c r="DA80" s="670"/>
      <c r="DB80" s="670"/>
      <c r="DC80" s="670"/>
      <c r="DD80" s="670"/>
      <c r="DE80" s="671"/>
      <c r="DF80" s="669"/>
      <c r="DG80" s="670"/>
      <c r="DH80" s="670"/>
      <c r="DI80" s="670"/>
      <c r="DJ80" s="670"/>
      <c r="DK80" s="670"/>
      <c r="DL80" s="670"/>
      <c r="DM80" s="670"/>
      <c r="DN80" s="670"/>
      <c r="DO80" s="670"/>
      <c r="DP80" s="670"/>
      <c r="DQ80" s="670"/>
      <c r="DR80" s="671"/>
      <c r="DS80" s="669"/>
      <c r="DT80" s="670"/>
      <c r="DU80" s="670"/>
      <c r="DV80" s="670"/>
      <c r="DW80" s="670"/>
      <c r="DX80" s="670"/>
      <c r="DY80" s="670"/>
      <c r="DZ80" s="670"/>
      <c r="EA80" s="670"/>
      <c r="EB80" s="670"/>
      <c r="EC80" s="670"/>
      <c r="ED80" s="670"/>
      <c r="EE80" s="671"/>
      <c r="EF80" s="669"/>
      <c r="EG80" s="670"/>
      <c r="EH80" s="670"/>
      <c r="EI80" s="670"/>
      <c r="EJ80" s="670"/>
      <c r="EK80" s="670"/>
      <c r="EL80" s="670"/>
      <c r="EM80" s="670"/>
      <c r="EN80" s="670"/>
      <c r="EO80" s="670"/>
      <c r="EP80" s="670"/>
      <c r="EQ80" s="670"/>
      <c r="ER80" s="671"/>
      <c r="ES80" s="680" t="s">
        <v>115</v>
      </c>
      <c r="ET80" s="681"/>
      <c r="EU80" s="681"/>
      <c r="EV80" s="681"/>
      <c r="EW80" s="681"/>
      <c r="EX80" s="681"/>
      <c r="EY80" s="681"/>
      <c r="EZ80" s="681"/>
      <c r="FA80" s="681"/>
      <c r="FB80" s="681"/>
      <c r="FC80" s="681"/>
      <c r="FD80" s="681"/>
      <c r="FE80" s="682"/>
    </row>
    <row r="81" spans="1:165" ht="21.75" customHeight="1" x14ac:dyDescent="0.2">
      <c r="A81" s="613" t="s">
        <v>221</v>
      </c>
      <c r="B81" s="614"/>
      <c r="C81" s="614"/>
      <c r="D81" s="614"/>
      <c r="E81" s="614"/>
      <c r="F81" s="614"/>
      <c r="G81" s="614"/>
      <c r="H81" s="614"/>
      <c r="I81" s="614"/>
      <c r="J81" s="614"/>
      <c r="K81" s="614"/>
      <c r="L81" s="614"/>
      <c r="M81" s="614"/>
      <c r="N81" s="614"/>
      <c r="O81" s="614"/>
      <c r="P81" s="614"/>
      <c r="Q81" s="614"/>
      <c r="R81" s="614"/>
      <c r="S81" s="614"/>
      <c r="T81" s="614"/>
      <c r="U81" s="614"/>
      <c r="V81" s="614"/>
      <c r="W81" s="614"/>
      <c r="X81" s="614"/>
      <c r="Y81" s="614"/>
      <c r="Z81" s="614"/>
      <c r="AA81" s="614"/>
      <c r="AB81" s="614"/>
      <c r="AC81" s="614"/>
      <c r="AD81" s="614"/>
      <c r="AE81" s="614"/>
      <c r="AF81" s="614"/>
      <c r="AG81" s="614"/>
      <c r="AH81" s="614"/>
      <c r="AI81" s="614"/>
      <c r="AJ81" s="614"/>
      <c r="AK81" s="614"/>
      <c r="AL81" s="614"/>
      <c r="AM81" s="614"/>
      <c r="AN81" s="614"/>
      <c r="AO81" s="614"/>
      <c r="AP81" s="614"/>
      <c r="AQ81" s="614"/>
      <c r="AR81" s="614"/>
      <c r="AS81" s="614"/>
      <c r="AT81" s="614"/>
      <c r="AU81" s="614"/>
      <c r="AV81" s="614"/>
      <c r="AW81" s="614"/>
      <c r="AX81" s="614"/>
      <c r="AY81" s="614"/>
      <c r="AZ81" s="614"/>
      <c r="BA81" s="614"/>
      <c r="BB81" s="614"/>
      <c r="BC81" s="614"/>
      <c r="BD81" s="614"/>
      <c r="BE81" s="614"/>
      <c r="BF81" s="614"/>
      <c r="BG81" s="614"/>
      <c r="BH81" s="614"/>
      <c r="BI81" s="614"/>
      <c r="BJ81" s="614"/>
      <c r="BK81" s="614"/>
      <c r="BL81" s="614"/>
      <c r="BM81" s="614"/>
      <c r="BN81" s="614"/>
      <c r="BO81" s="614"/>
      <c r="BP81" s="614"/>
      <c r="BQ81" s="614"/>
      <c r="BR81" s="614"/>
      <c r="BS81" s="614"/>
      <c r="BT81" s="614"/>
      <c r="BU81" s="614"/>
      <c r="BV81" s="614"/>
      <c r="BW81" s="614"/>
      <c r="BX81" s="615" t="s">
        <v>222</v>
      </c>
      <c r="BY81" s="616"/>
      <c r="BZ81" s="616"/>
      <c r="CA81" s="616"/>
      <c r="CB81" s="616"/>
      <c r="CC81" s="616"/>
      <c r="CD81" s="616"/>
      <c r="CE81" s="617"/>
      <c r="CF81" s="618" t="s">
        <v>223</v>
      </c>
      <c r="CG81" s="616"/>
      <c r="CH81" s="616"/>
      <c r="CI81" s="616"/>
      <c r="CJ81" s="616"/>
      <c r="CK81" s="616"/>
      <c r="CL81" s="616"/>
      <c r="CM81" s="616"/>
      <c r="CN81" s="616"/>
      <c r="CO81" s="616"/>
      <c r="CP81" s="616"/>
      <c r="CQ81" s="616"/>
      <c r="CR81" s="617"/>
      <c r="CS81" s="669"/>
      <c r="CT81" s="670"/>
      <c r="CU81" s="670"/>
      <c r="CV81" s="670"/>
      <c r="CW81" s="670"/>
      <c r="CX81" s="670"/>
      <c r="CY81" s="670"/>
      <c r="CZ81" s="670"/>
      <c r="DA81" s="670"/>
      <c r="DB81" s="670"/>
      <c r="DC81" s="670"/>
      <c r="DD81" s="670"/>
      <c r="DE81" s="671"/>
      <c r="DF81" s="669"/>
      <c r="DG81" s="670"/>
      <c r="DH81" s="670"/>
      <c r="DI81" s="670"/>
      <c r="DJ81" s="670"/>
      <c r="DK81" s="670"/>
      <c r="DL81" s="670"/>
      <c r="DM81" s="670"/>
      <c r="DN81" s="670"/>
      <c r="DO81" s="670"/>
      <c r="DP81" s="670"/>
      <c r="DQ81" s="670"/>
      <c r="DR81" s="671"/>
      <c r="DS81" s="669"/>
      <c r="DT81" s="670"/>
      <c r="DU81" s="670"/>
      <c r="DV81" s="670"/>
      <c r="DW81" s="670"/>
      <c r="DX81" s="670"/>
      <c r="DY81" s="670"/>
      <c r="DZ81" s="670"/>
      <c r="EA81" s="670"/>
      <c r="EB81" s="670"/>
      <c r="EC81" s="670"/>
      <c r="ED81" s="670"/>
      <c r="EE81" s="671"/>
      <c r="EF81" s="669"/>
      <c r="EG81" s="670"/>
      <c r="EH81" s="670"/>
      <c r="EI81" s="670"/>
      <c r="EJ81" s="670"/>
      <c r="EK81" s="670"/>
      <c r="EL81" s="670"/>
      <c r="EM81" s="670"/>
      <c r="EN81" s="670"/>
      <c r="EO81" s="670"/>
      <c r="EP81" s="670"/>
      <c r="EQ81" s="670"/>
      <c r="ER81" s="671"/>
      <c r="ES81" s="680" t="s">
        <v>115</v>
      </c>
      <c r="ET81" s="681"/>
      <c r="EU81" s="681"/>
      <c r="EV81" s="681"/>
      <c r="EW81" s="681"/>
      <c r="EX81" s="681"/>
      <c r="EY81" s="681"/>
      <c r="EZ81" s="681"/>
      <c r="FA81" s="681"/>
      <c r="FB81" s="681"/>
      <c r="FC81" s="681"/>
      <c r="FD81" s="681"/>
      <c r="FE81" s="682"/>
    </row>
    <row r="82" spans="1:165" ht="11.1" customHeight="1" x14ac:dyDescent="0.2">
      <c r="A82" s="613" t="s">
        <v>224</v>
      </c>
      <c r="B82" s="614"/>
      <c r="C82" s="614"/>
      <c r="D82" s="614"/>
      <c r="E82" s="614"/>
      <c r="F82" s="614"/>
      <c r="G82" s="614"/>
      <c r="H82" s="614"/>
      <c r="I82" s="614"/>
      <c r="J82" s="614"/>
      <c r="K82" s="614"/>
      <c r="L82" s="614"/>
      <c r="M82" s="614"/>
      <c r="N82" s="614"/>
      <c r="O82" s="614"/>
      <c r="P82" s="614"/>
      <c r="Q82" s="614"/>
      <c r="R82" s="614"/>
      <c r="S82" s="614"/>
      <c r="T82" s="614"/>
      <c r="U82" s="614"/>
      <c r="V82" s="614"/>
      <c r="W82" s="614"/>
      <c r="X82" s="614"/>
      <c r="Y82" s="614"/>
      <c r="Z82" s="614"/>
      <c r="AA82" s="614"/>
      <c r="AB82" s="614"/>
      <c r="AC82" s="614"/>
      <c r="AD82" s="614"/>
      <c r="AE82" s="614"/>
      <c r="AF82" s="614"/>
      <c r="AG82" s="614"/>
      <c r="AH82" s="614"/>
      <c r="AI82" s="614"/>
      <c r="AJ82" s="614"/>
      <c r="AK82" s="614"/>
      <c r="AL82" s="614"/>
      <c r="AM82" s="614"/>
      <c r="AN82" s="614"/>
      <c r="AO82" s="614"/>
      <c r="AP82" s="614"/>
      <c r="AQ82" s="614"/>
      <c r="AR82" s="614"/>
      <c r="AS82" s="614"/>
      <c r="AT82" s="614"/>
      <c r="AU82" s="614"/>
      <c r="AV82" s="614"/>
      <c r="AW82" s="614"/>
      <c r="AX82" s="614"/>
      <c r="AY82" s="614"/>
      <c r="AZ82" s="614"/>
      <c r="BA82" s="614"/>
      <c r="BB82" s="614"/>
      <c r="BC82" s="614"/>
      <c r="BD82" s="614"/>
      <c r="BE82" s="614"/>
      <c r="BF82" s="614"/>
      <c r="BG82" s="614"/>
      <c r="BH82" s="614"/>
      <c r="BI82" s="614"/>
      <c r="BJ82" s="614"/>
      <c r="BK82" s="614"/>
      <c r="BL82" s="614"/>
      <c r="BM82" s="614"/>
      <c r="BN82" s="614"/>
      <c r="BO82" s="614"/>
      <c r="BP82" s="614"/>
      <c r="BQ82" s="614"/>
      <c r="BR82" s="614"/>
      <c r="BS82" s="614"/>
      <c r="BT82" s="614"/>
      <c r="BU82" s="614"/>
      <c r="BV82" s="614"/>
      <c r="BW82" s="614"/>
      <c r="BX82" s="615" t="s">
        <v>225</v>
      </c>
      <c r="BY82" s="616"/>
      <c r="BZ82" s="616"/>
      <c r="CA82" s="616"/>
      <c r="CB82" s="616"/>
      <c r="CC82" s="616"/>
      <c r="CD82" s="616"/>
      <c r="CE82" s="617"/>
      <c r="CF82" s="618" t="s">
        <v>226</v>
      </c>
      <c r="CG82" s="616"/>
      <c r="CH82" s="616"/>
      <c r="CI82" s="616"/>
      <c r="CJ82" s="616"/>
      <c r="CK82" s="616"/>
      <c r="CL82" s="616"/>
      <c r="CM82" s="616"/>
      <c r="CN82" s="616"/>
      <c r="CO82" s="616"/>
      <c r="CP82" s="616"/>
      <c r="CQ82" s="616"/>
      <c r="CR82" s="617"/>
      <c r="CS82" s="669"/>
      <c r="CT82" s="670"/>
      <c r="CU82" s="670"/>
      <c r="CV82" s="670"/>
      <c r="CW82" s="670"/>
      <c r="CX82" s="670"/>
      <c r="CY82" s="670"/>
      <c r="CZ82" s="670"/>
      <c r="DA82" s="670"/>
      <c r="DB82" s="670"/>
      <c r="DC82" s="670"/>
      <c r="DD82" s="670"/>
      <c r="DE82" s="671"/>
      <c r="DF82" s="669"/>
      <c r="DG82" s="670"/>
      <c r="DH82" s="670"/>
      <c r="DI82" s="670"/>
      <c r="DJ82" s="670"/>
      <c r="DK82" s="670"/>
      <c r="DL82" s="670"/>
      <c r="DM82" s="670"/>
      <c r="DN82" s="670"/>
      <c r="DO82" s="670"/>
      <c r="DP82" s="670"/>
      <c r="DQ82" s="670"/>
      <c r="DR82" s="671"/>
      <c r="DS82" s="669"/>
      <c r="DT82" s="670"/>
      <c r="DU82" s="670"/>
      <c r="DV82" s="670"/>
      <c r="DW82" s="670"/>
      <c r="DX82" s="670"/>
      <c r="DY82" s="670"/>
      <c r="DZ82" s="670"/>
      <c r="EA82" s="670"/>
      <c r="EB82" s="670"/>
      <c r="EC82" s="670"/>
      <c r="ED82" s="670"/>
      <c r="EE82" s="671"/>
      <c r="EF82" s="669"/>
      <c r="EG82" s="670"/>
      <c r="EH82" s="670"/>
      <c r="EI82" s="670"/>
      <c r="EJ82" s="670"/>
      <c r="EK82" s="670"/>
      <c r="EL82" s="670"/>
      <c r="EM82" s="670"/>
      <c r="EN82" s="670"/>
      <c r="EO82" s="670"/>
      <c r="EP82" s="670"/>
      <c r="EQ82" s="670"/>
      <c r="ER82" s="671"/>
      <c r="ES82" s="680" t="s">
        <v>115</v>
      </c>
      <c r="ET82" s="681"/>
      <c r="EU82" s="681"/>
      <c r="EV82" s="681"/>
      <c r="EW82" s="681"/>
      <c r="EX82" s="681"/>
      <c r="EY82" s="681"/>
      <c r="EZ82" s="681"/>
      <c r="FA82" s="681"/>
      <c r="FB82" s="681"/>
      <c r="FC82" s="681"/>
      <c r="FD82" s="681"/>
      <c r="FE82" s="682"/>
    </row>
    <row r="83" spans="1:165" ht="21.75" customHeight="1" x14ac:dyDescent="0.2">
      <c r="A83" s="613" t="s">
        <v>227</v>
      </c>
      <c r="B83" s="614"/>
      <c r="C83" s="614"/>
      <c r="D83" s="614"/>
      <c r="E83" s="614"/>
      <c r="F83" s="614"/>
      <c r="G83" s="614"/>
      <c r="H83" s="614"/>
      <c r="I83" s="614"/>
      <c r="J83" s="614"/>
      <c r="K83" s="614"/>
      <c r="L83" s="614"/>
      <c r="M83" s="614"/>
      <c r="N83" s="614"/>
      <c r="O83" s="614"/>
      <c r="P83" s="614"/>
      <c r="Q83" s="614"/>
      <c r="R83" s="614"/>
      <c r="S83" s="614"/>
      <c r="T83" s="614"/>
      <c r="U83" s="614"/>
      <c r="V83" s="614"/>
      <c r="W83" s="614"/>
      <c r="X83" s="614"/>
      <c r="Y83" s="614"/>
      <c r="Z83" s="614"/>
      <c r="AA83" s="614"/>
      <c r="AB83" s="614"/>
      <c r="AC83" s="614"/>
      <c r="AD83" s="614"/>
      <c r="AE83" s="614"/>
      <c r="AF83" s="614"/>
      <c r="AG83" s="614"/>
      <c r="AH83" s="614"/>
      <c r="AI83" s="614"/>
      <c r="AJ83" s="614"/>
      <c r="AK83" s="614"/>
      <c r="AL83" s="614"/>
      <c r="AM83" s="614"/>
      <c r="AN83" s="614"/>
      <c r="AO83" s="614"/>
      <c r="AP83" s="614"/>
      <c r="AQ83" s="614"/>
      <c r="AR83" s="614"/>
      <c r="AS83" s="614"/>
      <c r="AT83" s="614"/>
      <c r="AU83" s="614"/>
      <c r="AV83" s="614"/>
      <c r="AW83" s="614"/>
      <c r="AX83" s="614"/>
      <c r="AY83" s="614"/>
      <c r="AZ83" s="614"/>
      <c r="BA83" s="614"/>
      <c r="BB83" s="614"/>
      <c r="BC83" s="614"/>
      <c r="BD83" s="614"/>
      <c r="BE83" s="614"/>
      <c r="BF83" s="614"/>
      <c r="BG83" s="614"/>
      <c r="BH83" s="614"/>
      <c r="BI83" s="614"/>
      <c r="BJ83" s="614"/>
      <c r="BK83" s="614"/>
      <c r="BL83" s="614"/>
      <c r="BM83" s="614"/>
      <c r="BN83" s="614"/>
      <c r="BO83" s="614"/>
      <c r="BP83" s="614"/>
      <c r="BQ83" s="614"/>
      <c r="BR83" s="614"/>
      <c r="BS83" s="614"/>
      <c r="BT83" s="614"/>
      <c r="BU83" s="614"/>
      <c r="BV83" s="614"/>
      <c r="BW83" s="614"/>
      <c r="BX83" s="615" t="s">
        <v>228</v>
      </c>
      <c r="BY83" s="616"/>
      <c r="BZ83" s="616"/>
      <c r="CA83" s="616"/>
      <c r="CB83" s="616"/>
      <c r="CC83" s="616"/>
      <c r="CD83" s="616"/>
      <c r="CE83" s="617"/>
      <c r="CF83" s="618" t="s">
        <v>229</v>
      </c>
      <c r="CG83" s="616"/>
      <c r="CH83" s="616"/>
      <c r="CI83" s="616"/>
      <c r="CJ83" s="616"/>
      <c r="CK83" s="616"/>
      <c r="CL83" s="616"/>
      <c r="CM83" s="616"/>
      <c r="CN83" s="616"/>
      <c r="CO83" s="616"/>
      <c r="CP83" s="616"/>
      <c r="CQ83" s="616"/>
      <c r="CR83" s="617"/>
      <c r="CS83" s="669"/>
      <c r="CT83" s="670"/>
      <c r="CU83" s="670"/>
      <c r="CV83" s="670"/>
      <c r="CW83" s="670"/>
      <c r="CX83" s="670"/>
      <c r="CY83" s="670"/>
      <c r="CZ83" s="670"/>
      <c r="DA83" s="670"/>
      <c r="DB83" s="670"/>
      <c r="DC83" s="670"/>
      <c r="DD83" s="670"/>
      <c r="DE83" s="671"/>
      <c r="DF83" s="669"/>
      <c r="DG83" s="670"/>
      <c r="DH83" s="670"/>
      <c r="DI83" s="670"/>
      <c r="DJ83" s="670"/>
      <c r="DK83" s="670"/>
      <c r="DL83" s="670"/>
      <c r="DM83" s="670"/>
      <c r="DN83" s="670"/>
      <c r="DO83" s="670"/>
      <c r="DP83" s="670"/>
      <c r="DQ83" s="670"/>
      <c r="DR83" s="671"/>
      <c r="DS83" s="669"/>
      <c r="DT83" s="670"/>
      <c r="DU83" s="670"/>
      <c r="DV83" s="670"/>
      <c r="DW83" s="670"/>
      <c r="DX83" s="670"/>
      <c r="DY83" s="670"/>
      <c r="DZ83" s="670"/>
      <c r="EA83" s="670"/>
      <c r="EB83" s="670"/>
      <c r="EC83" s="670"/>
      <c r="ED83" s="670"/>
      <c r="EE83" s="671"/>
      <c r="EF83" s="669"/>
      <c r="EG83" s="670"/>
      <c r="EH83" s="670"/>
      <c r="EI83" s="670"/>
      <c r="EJ83" s="670"/>
      <c r="EK83" s="670"/>
      <c r="EL83" s="670"/>
      <c r="EM83" s="670"/>
      <c r="EN83" s="670"/>
      <c r="EO83" s="670"/>
      <c r="EP83" s="670"/>
      <c r="EQ83" s="670"/>
      <c r="ER83" s="671"/>
      <c r="ES83" s="680" t="s">
        <v>115</v>
      </c>
      <c r="ET83" s="681"/>
      <c r="EU83" s="681"/>
      <c r="EV83" s="681"/>
      <c r="EW83" s="681"/>
      <c r="EX83" s="681"/>
      <c r="EY83" s="681"/>
      <c r="EZ83" s="681"/>
      <c r="FA83" s="681"/>
      <c r="FB83" s="681"/>
      <c r="FC83" s="681"/>
      <c r="FD83" s="681"/>
      <c r="FE83" s="682"/>
    </row>
    <row r="84" spans="1:165" ht="11.1" customHeight="1" x14ac:dyDescent="0.2">
      <c r="A84" s="613" t="s">
        <v>230</v>
      </c>
      <c r="B84" s="614"/>
      <c r="C84" s="614"/>
      <c r="D84" s="614"/>
      <c r="E84" s="614"/>
      <c r="F84" s="614"/>
      <c r="G84" s="614"/>
      <c r="H84" s="614"/>
      <c r="I84" s="614"/>
      <c r="J84" s="614"/>
      <c r="K84" s="614"/>
      <c r="L84" s="614"/>
      <c r="M84" s="614"/>
      <c r="N84" s="614"/>
      <c r="O84" s="614"/>
      <c r="P84" s="614"/>
      <c r="Q84" s="614"/>
      <c r="R84" s="614"/>
      <c r="S84" s="614"/>
      <c r="T84" s="614"/>
      <c r="U84" s="614"/>
      <c r="V84" s="614"/>
      <c r="W84" s="614"/>
      <c r="X84" s="614"/>
      <c r="Y84" s="614"/>
      <c r="Z84" s="614"/>
      <c r="AA84" s="614"/>
      <c r="AB84" s="614"/>
      <c r="AC84" s="614"/>
      <c r="AD84" s="614"/>
      <c r="AE84" s="614"/>
      <c r="AF84" s="614"/>
      <c r="AG84" s="614"/>
      <c r="AH84" s="614"/>
      <c r="AI84" s="614"/>
      <c r="AJ84" s="614"/>
      <c r="AK84" s="614"/>
      <c r="AL84" s="614"/>
      <c r="AM84" s="614"/>
      <c r="AN84" s="614"/>
      <c r="AO84" s="614"/>
      <c r="AP84" s="614"/>
      <c r="AQ84" s="614"/>
      <c r="AR84" s="614"/>
      <c r="AS84" s="614"/>
      <c r="AT84" s="614"/>
      <c r="AU84" s="614"/>
      <c r="AV84" s="614"/>
      <c r="AW84" s="614"/>
      <c r="AX84" s="614"/>
      <c r="AY84" s="614"/>
      <c r="AZ84" s="614"/>
      <c r="BA84" s="614"/>
      <c r="BB84" s="614"/>
      <c r="BC84" s="614"/>
      <c r="BD84" s="614"/>
      <c r="BE84" s="614"/>
      <c r="BF84" s="614"/>
      <c r="BG84" s="614"/>
      <c r="BH84" s="614"/>
      <c r="BI84" s="614"/>
      <c r="BJ84" s="614"/>
      <c r="BK84" s="614"/>
      <c r="BL84" s="614"/>
      <c r="BM84" s="614"/>
      <c r="BN84" s="614"/>
      <c r="BO84" s="614"/>
      <c r="BP84" s="614"/>
      <c r="BQ84" s="614"/>
      <c r="BR84" s="614"/>
      <c r="BS84" s="614"/>
      <c r="BT84" s="614"/>
      <c r="BU84" s="614"/>
      <c r="BV84" s="614"/>
      <c r="BW84" s="614"/>
      <c r="BX84" s="615" t="s">
        <v>231</v>
      </c>
      <c r="BY84" s="616"/>
      <c r="BZ84" s="616"/>
      <c r="CA84" s="616"/>
      <c r="CB84" s="616"/>
      <c r="CC84" s="616"/>
      <c r="CD84" s="616"/>
      <c r="CE84" s="617"/>
      <c r="CF84" s="618" t="s">
        <v>115</v>
      </c>
      <c r="CG84" s="616"/>
      <c r="CH84" s="616"/>
      <c r="CI84" s="616"/>
      <c r="CJ84" s="616"/>
      <c r="CK84" s="616"/>
      <c r="CL84" s="616"/>
      <c r="CM84" s="616"/>
      <c r="CN84" s="616"/>
      <c r="CO84" s="616"/>
      <c r="CP84" s="616"/>
      <c r="CQ84" s="616"/>
      <c r="CR84" s="617"/>
      <c r="CS84" s="646"/>
      <c r="CT84" s="647"/>
      <c r="CU84" s="647"/>
      <c r="CV84" s="647"/>
      <c r="CW84" s="647"/>
      <c r="CX84" s="647"/>
      <c r="CY84" s="647"/>
      <c r="CZ84" s="647"/>
      <c r="DA84" s="647"/>
      <c r="DB84" s="647"/>
      <c r="DC84" s="647"/>
      <c r="DD84" s="647"/>
      <c r="DE84" s="648"/>
      <c r="DF84" s="702">
        <f>SUM(DF85:DR86)</f>
        <v>0</v>
      </c>
      <c r="DG84" s="703"/>
      <c r="DH84" s="703"/>
      <c r="DI84" s="703"/>
      <c r="DJ84" s="703"/>
      <c r="DK84" s="703"/>
      <c r="DL84" s="703"/>
      <c r="DM84" s="703"/>
      <c r="DN84" s="703"/>
      <c r="DO84" s="703"/>
      <c r="DP84" s="703"/>
      <c r="DQ84" s="703"/>
      <c r="DR84" s="704"/>
      <c r="DS84" s="702"/>
      <c r="DT84" s="703"/>
      <c r="DU84" s="703"/>
      <c r="DV84" s="703"/>
      <c r="DW84" s="703"/>
      <c r="DX84" s="703"/>
      <c r="DY84" s="703"/>
      <c r="DZ84" s="703"/>
      <c r="EA84" s="703"/>
      <c r="EB84" s="703"/>
      <c r="EC84" s="703"/>
      <c r="ED84" s="703"/>
      <c r="EE84" s="704"/>
      <c r="EF84" s="702"/>
      <c r="EG84" s="703"/>
      <c r="EH84" s="703"/>
      <c r="EI84" s="703"/>
      <c r="EJ84" s="703"/>
      <c r="EK84" s="703"/>
      <c r="EL84" s="703"/>
      <c r="EM84" s="703"/>
      <c r="EN84" s="703"/>
      <c r="EO84" s="703"/>
      <c r="EP84" s="703"/>
      <c r="EQ84" s="703"/>
      <c r="ER84" s="704"/>
      <c r="ES84" s="680" t="s">
        <v>115</v>
      </c>
      <c r="ET84" s="681"/>
      <c r="EU84" s="681"/>
      <c r="EV84" s="681"/>
      <c r="EW84" s="681"/>
      <c r="EX84" s="681"/>
      <c r="EY84" s="681"/>
      <c r="EZ84" s="681"/>
      <c r="FA84" s="681"/>
      <c r="FB84" s="681"/>
      <c r="FC84" s="681"/>
      <c r="FD84" s="681"/>
      <c r="FE84" s="682"/>
    </row>
    <row r="85" spans="1:165" ht="21.75" customHeight="1" x14ac:dyDescent="0.2">
      <c r="A85" s="613" t="s">
        <v>232</v>
      </c>
      <c r="B85" s="614"/>
      <c r="C85" s="614"/>
      <c r="D85" s="614"/>
      <c r="E85" s="614"/>
      <c r="F85" s="614"/>
      <c r="G85" s="614"/>
      <c r="H85" s="614"/>
      <c r="I85" s="614"/>
      <c r="J85" s="614"/>
      <c r="K85" s="614"/>
      <c r="L85" s="614"/>
      <c r="M85" s="614"/>
      <c r="N85" s="614"/>
      <c r="O85" s="614"/>
      <c r="P85" s="614"/>
      <c r="Q85" s="614"/>
      <c r="R85" s="614"/>
      <c r="S85" s="614"/>
      <c r="T85" s="614"/>
      <c r="U85" s="614"/>
      <c r="V85" s="614"/>
      <c r="W85" s="614"/>
      <c r="X85" s="614"/>
      <c r="Y85" s="614"/>
      <c r="Z85" s="614"/>
      <c r="AA85" s="614"/>
      <c r="AB85" s="614"/>
      <c r="AC85" s="614"/>
      <c r="AD85" s="614"/>
      <c r="AE85" s="614"/>
      <c r="AF85" s="614"/>
      <c r="AG85" s="614"/>
      <c r="AH85" s="614"/>
      <c r="AI85" s="614"/>
      <c r="AJ85" s="614"/>
      <c r="AK85" s="614"/>
      <c r="AL85" s="614"/>
      <c r="AM85" s="614"/>
      <c r="AN85" s="614"/>
      <c r="AO85" s="614"/>
      <c r="AP85" s="614"/>
      <c r="AQ85" s="614"/>
      <c r="AR85" s="614"/>
      <c r="AS85" s="614"/>
      <c r="AT85" s="614"/>
      <c r="AU85" s="614"/>
      <c r="AV85" s="614"/>
      <c r="AW85" s="614"/>
      <c r="AX85" s="614"/>
      <c r="AY85" s="614"/>
      <c r="AZ85" s="614"/>
      <c r="BA85" s="614"/>
      <c r="BB85" s="614"/>
      <c r="BC85" s="614"/>
      <c r="BD85" s="614"/>
      <c r="BE85" s="614"/>
      <c r="BF85" s="614"/>
      <c r="BG85" s="614"/>
      <c r="BH85" s="614"/>
      <c r="BI85" s="614"/>
      <c r="BJ85" s="614"/>
      <c r="BK85" s="614"/>
      <c r="BL85" s="614"/>
      <c r="BM85" s="614"/>
      <c r="BN85" s="614"/>
      <c r="BO85" s="614"/>
      <c r="BP85" s="614"/>
      <c r="BQ85" s="614"/>
      <c r="BR85" s="614"/>
      <c r="BS85" s="614"/>
      <c r="BT85" s="614"/>
      <c r="BU85" s="614"/>
      <c r="BV85" s="614"/>
      <c r="BW85" s="614"/>
      <c r="BX85" s="615" t="s">
        <v>233</v>
      </c>
      <c r="BY85" s="616"/>
      <c r="BZ85" s="616"/>
      <c r="CA85" s="616"/>
      <c r="CB85" s="616"/>
      <c r="CC85" s="616"/>
      <c r="CD85" s="616"/>
      <c r="CE85" s="617"/>
      <c r="CF85" s="618" t="s">
        <v>234</v>
      </c>
      <c r="CG85" s="616"/>
      <c r="CH85" s="616"/>
      <c r="CI85" s="616"/>
      <c r="CJ85" s="616"/>
      <c r="CK85" s="616"/>
      <c r="CL85" s="616"/>
      <c r="CM85" s="616"/>
      <c r="CN85" s="616"/>
      <c r="CO85" s="616"/>
      <c r="CP85" s="616"/>
      <c r="CQ85" s="616"/>
      <c r="CR85" s="617"/>
      <c r="CS85" s="699" t="s">
        <v>697</v>
      </c>
      <c r="CT85" s="700"/>
      <c r="CU85" s="700"/>
      <c r="CV85" s="700"/>
      <c r="CW85" s="700"/>
      <c r="CX85" s="700"/>
      <c r="CY85" s="700"/>
      <c r="CZ85" s="700"/>
      <c r="DA85" s="700"/>
      <c r="DB85" s="700"/>
      <c r="DC85" s="700"/>
      <c r="DD85" s="700"/>
      <c r="DE85" s="701"/>
      <c r="DF85" s="636"/>
      <c r="DG85" s="637"/>
      <c r="DH85" s="637"/>
      <c r="DI85" s="637"/>
      <c r="DJ85" s="637"/>
      <c r="DK85" s="637"/>
      <c r="DL85" s="637"/>
      <c r="DM85" s="637"/>
      <c r="DN85" s="637"/>
      <c r="DO85" s="637"/>
      <c r="DP85" s="637"/>
      <c r="DQ85" s="637"/>
      <c r="DR85" s="638"/>
      <c r="DS85" s="646"/>
      <c r="DT85" s="647"/>
      <c r="DU85" s="647"/>
      <c r="DV85" s="647"/>
      <c r="DW85" s="647"/>
      <c r="DX85" s="647"/>
      <c r="DY85" s="647"/>
      <c r="DZ85" s="647"/>
      <c r="EA85" s="647"/>
      <c r="EB85" s="647"/>
      <c r="EC85" s="647"/>
      <c r="ED85" s="647"/>
      <c r="EE85" s="648"/>
      <c r="EF85" s="646"/>
      <c r="EG85" s="647"/>
      <c r="EH85" s="647"/>
      <c r="EI85" s="647"/>
      <c r="EJ85" s="647"/>
      <c r="EK85" s="647"/>
      <c r="EL85" s="647"/>
      <c r="EM85" s="647"/>
      <c r="EN85" s="647"/>
      <c r="EO85" s="647"/>
      <c r="EP85" s="647"/>
      <c r="EQ85" s="647"/>
      <c r="ER85" s="648"/>
      <c r="ES85" s="680" t="s">
        <v>115</v>
      </c>
      <c r="ET85" s="681"/>
      <c r="EU85" s="681"/>
      <c r="EV85" s="681"/>
      <c r="EW85" s="681"/>
      <c r="EX85" s="681"/>
      <c r="EY85" s="681"/>
      <c r="EZ85" s="681"/>
      <c r="FA85" s="681"/>
      <c r="FB85" s="681"/>
      <c r="FC85" s="681"/>
      <c r="FD85" s="681"/>
      <c r="FE85" s="682"/>
    </row>
    <row r="86" spans="1:165" s="417" customFormat="1" ht="21.75" customHeight="1" x14ac:dyDescent="0.2">
      <c r="A86" s="613" t="s">
        <v>698</v>
      </c>
      <c r="B86" s="614"/>
      <c r="C86" s="614"/>
      <c r="D86" s="614"/>
      <c r="E86" s="614"/>
      <c r="F86" s="614"/>
      <c r="G86" s="614"/>
      <c r="H86" s="614"/>
      <c r="I86" s="614"/>
      <c r="J86" s="614"/>
      <c r="K86" s="614"/>
      <c r="L86" s="614"/>
      <c r="M86" s="614"/>
      <c r="N86" s="614"/>
      <c r="O86" s="614"/>
      <c r="P86" s="614"/>
      <c r="Q86" s="614"/>
      <c r="R86" s="614"/>
      <c r="S86" s="614"/>
      <c r="T86" s="614"/>
      <c r="U86" s="614"/>
      <c r="V86" s="614"/>
      <c r="W86" s="614"/>
      <c r="X86" s="614"/>
      <c r="Y86" s="614"/>
      <c r="Z86" s="614"/>
      <c r="AA86" s="614"/>
      <c r="AB86" s="614"/>
      <c r="AC86" s="614"/>
      <c r="AD86" s="614"/>
      <c r="AE86" s="614"/>
      <c r="AF86" s="614"/>
      <c r="AG86" s="614"/>
      <c r="AH86" s="614"/>
      <c r="AI86" s="614"/>
      <c r="AJ86" s="614"/>
      <c r="AK86" s="614"/>
      <c r="AL86" s="614"/>
      <c r="AM86" s="614"/>
      <c r="AN86" s="614"/>
      <c r="AO86" s="614"/>
      <c r="AP86" s="614"/>
      <c r="AQ86" s="614"/>
      <c r="AR86" s="614"/>
      <c r="AS86" s="614"/>
      <c r="AT86" s="614"/>
      <c r="AU86" s="614"/>
      <c r="AV86" s="614"/>
      <c r="AW86" s="614"/>
      <c r="AX86" s="614"/>
      <c r="AY86" s="614"/>
      <c r="AZ86" s="614"/>
      <c r="BA86" s="614"/>
      <c r="BB86" s="614"/>
      <c r="BC86" s="614"/>
      <c r="BD86" s="614"/>
      <c r="BE86" s="614"/>
      <c r="BF86" s="614"/>
      <c r="BG86" s="614"/>
      <c r="BH86" s="614"/>
      <c r="BI86" s="614"/>
      <c r="BJ86" s="614"/>
      <c r="BK86" s="614"/>
      <c r="BL86" s="614"/>
      <c r="BM86" s="614"/>
      <c r="BN86" s="614"/>
      <c r="BO86" s="614"/>
      <c r="BP86" s="614"/>
      <c r="BQ86" s="614"/>
      <c r="BR86" s="614"/>
      <c r="BS86" s="614"/>
      <c r="BT86" s="614"/>
      <c r="BU86" s="614"/>
      <c r="BV86" s="614"/>
      <c r="BW86" s="614"/>
      <c r="BX86" s="615" t="s">
        <v>699</v>
      </c>
      <c r="BY86" s="616"/>
      <c r="BZ86" s="616"/>
      <c r="CA86" s="616"/>
      <c r="CB86" s="616"/>
      <c r="CC86" s="616"/>
      <c r="CD86" s="616"/>
      <c r="CE86" s="617"/>
      <c r="CF86" s="618" t="s">
        <v>234</v>
      </c>
      <c r="CG86" s="616"/>
      <c r="CH86" s="616"/>
      <c r="CI86" s="616"/>
      <c r="CJ86" s="616"/>
      <c r="CK86" s="616"/>
      <c r="CL86" s="616"/>
      <c r="CM86" s="616"/>
      <c r="CN86" s="616"/>
      <c r="CO86" s="616"/>
      <c r="CP86" s="616"/>
      <c r="CQ86" s="616"/>
      <c r="CR86" s="617"/>
      <c r="CS86" s="699" t="s">
        <v>687</v>
      </c>
      <c r="CT86" s="700"/>
      <c r="CU86" s="700"/>
      <c r="CV86" s="700"/>
      <c r="CW86" s="700"/>
      <c r="CX86" s="700"/>
      <c r="CY86" s="700"/>
      <c r="CZ86" s="700"/>
      <c r="DA86" s="700"/>
      <c r="DB86" s="700"/>
      <c r="DC86" s="700"/>
      <c r="DD86" s="700"/>
      <c r="DE86" s="701"/>
      <c r="DF86" s="636">
        <f>обоснования!G163</f>
        <v>0</v>
      </c>
      <c r="DG86" s="637"/>
      <c r="DH86" s="637"/>
      <c r="DI86" s="637"/>
      <c r="DJ86" s="637"/>
      <c r="DK86" s="637"/>
      <c r="DL86" s="637"/>
      <c r="DM86" s="637"/>
      <c r="DN86" s="637"/>
      <c r="DO86" s="637"/>
      <c r="DP86" s="637"/>
      <c r="DQ86" s="637"/>
      <c r="DR86" s="638"/>
      <c r="DS86" s="646"/>
      <c r="DT86" s="647"/>
      <c r="DU86" s="647"/>
      <c r="DV86" s="647"/>
      <c r="DW86" s="647"/>
      <c r="DX86" s="647"/>
      <c r="DY86" s="647"/>
      <c r="DZ86" s="647"/>
      <c r="EA86" s="647"/>
      <c r="EB86" s="647"/>
      <c r="EC86" s="647"/>
      <c r="ED86" s="647"/>
      <c r="EE86" s="648"/>
      <c r="EF86" s="646"/>
      <c r="EG86" s="647"/>
      <c r="EH86" s="647"/>
      <c r="EI86" s="647"/>
      <c r="EJ86" s="647"/>
      <c r="EK86" s="647"/>
      <c r="EL86" s="647"/>
      <c r="EM86" s="647"/>
      <c r="EN86" s="647"/>
      <c r="EO86" s="647"/>
      <c r="EP86" s="647"/>
      <c r="EQ86" s="647"/>
      <c r="ER86" s="648"/>
      <c r="ES86" s="680" t="s">
        <v>115</v>
      </c>
      <c r="ET86" s="681"/>
      <c r="EU86" s="681"/>
      <c r="EV86" s="681"/>
      <c r="EW86" s="681"/>
      <c r="EX86" s="681"/>
      <c r="EY86" s="681"/>
      <c r="EZ86" s="681"/>
      <c r="FA86" s="681"/>
      <c r="FB86" s="681"/>
      <c r="FC86" s="681"/>
      <c r="FD86" s="681"/>
      <c r="FE86" s="682"/>
      <c r="FG86" s="110"/>
    </row>
    <row r="87" spans="1:165" ht="12.75" customHeight="1" x14ac:dyDescent="0.2">
      <c r="A87" s="613" t="s">
        <v>235</v>
      </c>
      <c r="B87" s="614"/>
      <c r="C87" s="614"/>
      <c r="D87" s="614"/>
      <c r="E87" s="614"/>
      <c r="F87" s="614"/>
      <c r="G87" s="614"/>
      <c r="H87" s="614"/>
      <c r="I87" s="614"/>
      <c r="J87" s="614"/>
      <c r="K87" s="614"/>
      <c r="L87" s="614"/>
      <c r="M87" s="614"/>
      <c r="N87" s="614"/>
      <c r="O87" s="614"/>
      <c r="P87" s="614"/>
      <c r="Q87" s="614"/>
      <c r="R87" s="614"/>
      <c r="S87" s="614"/>
      <c r="T87" s="614"/>
      <c r="U87" s="614"/>
      <c r="V87" s="614"/>
      <c r="W87" s="614"/>
      <c r="X87" s="614"/>
      <c r="Y87" s="614"/>
      <c r="Z87" s="614"/>
      <c r="AA87" s="614"/>
      <c r="AB87" s="614"/>
      <c r="AC87" s="614"/>
      <c r="AD87" s="614"/>
      <c r="AE87" s="614"/>
      <c r="AF87" s="614"/>
      <c r="AG87" s="614"/>
      <c r="AH87" s="614"/>
      <c r="AI87" s="614"/>
      <c r="AJ87" s="614"/>
      <c r="AK87" s="614"/>
      <c r="AL87" s="614"/>
      <c r="AM87" s="614"/>
      <c r="AN87" s="614"/>
      <c r="AO87" s="614"/>
      <c r="AP87" s="614"/>
      <c r="AQ87" s="614"/>
      <c r="AR87" s="614"/>
      <c r="AS87" s="614"/>
      <c r="AT87" s="614"/>
      <c r="AU87" s="614"/>
      <c r="AV87" s="614"/>
      <c r="AW87" s="614"/>
      <c r="AX87" s="614"/>
      <c r="AY87" s="614"/>
      <c r="AZ87" s="614"/>
      <c r="BA87" s="614"/>
      <c r="BB87" s="614"/>
      <c r="BC87" s="614"/>
      <c r="BD87" s="614"/>
      <c r="BE87" s="614"/>
      <c r="BF87" s="614"/>
      <c r="BG87" s="614"/>
      <c r="BH87" s="614"/>
      <c r="BI87" s="614"/>
      <c r="BJ87" s="614"/>
      <c r="BK87" s="614"/>
      <c r="BL87" s="614"/>
      <c r="BM87" s="614"/>
      <c r="BN87" s="614"/>
      <c r="BO87" s="614"/>
      <c r="BP87" s="614"/>
      <c r="BQ87" s="614"/>
      <c r="BR87" s="614"/>
      <c r="BS87" s="614"/>
      <c r="BT87" s="614"/>
      <c r="BU87" s="614"/>
      <c r="BV87" s="614"/>
      <c r="BW87" s="614"/>
      <c r="BX87" s="615" t="s">
        <v>236</v>
      </c>
      <c r="BY87" s="616"/>
      <c r="BZ87" s="616"/>
      <c r="CA87" s="616"/>
      <c r="CB87" s="616"/>
      <c r="CC87" s="616"/>
      <c r="CD87" s="616"/>
      <c r="CE87" s="617"/>
      <c r="CF87" s="618" t="s">
        <v>115</v>
      </c>
      <c r="CG87" s="616"/>
      <c r="CH87" s="616"/>
      <c r="CI87" s="616"/>
      <c r="CJ87" s="616"/>
      <c r="CK87" s="616"/>
      <c r="CL87" s="616"/>
      <c r="CM87" s="616"/>
      <c r="CN87" s="616"/>
      <c r="CO87" s="616"/>
      <c r="CP87" s="616"/>
      <c r="CQ87" s="616"/>
      <c r="CR87" s="617"/>
      <c r="CS87" s="646"/>
      <c r="CT87" s="647"/>
      <c r="CU87" s="647"/>
      <c r="CV87" s="647"/>
      <c r="CW87" s="647"/>
      <c r="CX87" s="647"/>
      <c r="CY87" s="647"/>
      <c r="CZ87" s="647"/>
      <c r="DA87" s="647"/>
      <c r="DB87" s="647"/>
      <c r="DC87" s="647"/>
      <c r="DD87" s="647"/>
      <c r="DE87" s="648"/>
      <c r="DF87" s="691">
        <f>SUM(DF91:DR95)</f>
        <v>1205869.32</v>
      </c>
      <c r="DG87" s="692"/>
      <c r="DH87" s="692"/>
      <c r="DI87" s="692"/>
      <c r="DJ87" s="692"/>
      <c r="DK87" s="692"/>
      <c r="DL87" s="692"/>
      <c r="DM87" s="692"/>
      <c r="DN87" s="692"/>
      <c r="DO87" s="692"/>
      <c r="DP87" s="692"/>
      <c r="DQ87" s="692"/>
      <c r="DR87" s="693"/>
      <c r="DS87" s="691">
        <f>SUM(DS91:EE94)</f>
        <v>0</v>
      </c>
      <c r="DT87" s="692"/>
      <c r="DU87" s="692"/>
      <c r="DV87" s="692"/>
      <c r="DW87" s="692"/>
      <c r="DX87" s="692"/>
      <c r="DY87" s="692"/>
      <c r="DZ87" s="692"/>
      <c r="EA87" s="692"/>
      <c r="EB87" s="692"/>
      <c r="EC87" s="692"/>
      <c r="ED87" s="692"/>
      <c r="EE87" s="693"/>
      <c r="EF87" s="691">
        <f>SUM(EF91:ER94)</f>
        <v>0</v>
      </c>
      <c r="EG87" s="692"/>
      <c r="EH87" s="692"/>
      <c r="EI87" s="692"/>
      <c r="EJ87" s="692"/>
      <c r="EK87" s="692"/>
      <c r="EL87" s="692"/>
      <c r="EM87" s="692"/>
      <c r="EN87" s="692"/>
      <c r="EO87" s="692"/>
      <c r="EP87" s="692"/>
      <c r="EQ87" s="692"/>
      <c r="ER87" s="693"/>
      <c r="ES87" s="626"/>
      <c r="ET87" s="627"/>
      <c r="EU87" s="627"/>
      <c r="EV87" s="627"/>
      <c r="EW87" s="627"/>
      <c r="EX87" s="627"/>
      <c r="EY87" s="627"/>
      <c r="EZ87" s="627"/>
      <c r="FA87" s="627"/>
      <c r="FB87" s="627"/>
      <c r="FC87" s="627"/>
      <c r="FD87" s="627"/>
      <c r="FE87" s="628"/>
      <c r="FI87" s="206" t="s">
        <v>237</v>
      </c>
    </row>
    <row r="88" spans="1:165" ht="21.75" customHeight="1" x14ac:dyDescent="0.2">
      <c r="A88" s="613" t="s">
        <v>238</v>
      </c>
      <c r="B88" s="614"/>
      <c r="C88" s="614"/>
      <c r="D88" s="614"/>
      <c r="E88" s="614"/>
      <c r="F88" s="614"/>
      <c r="G88" s="614"/>
      <c r="H88" s="614"/>
      <c r="I88" s="614"/>
      <c r="J88" s="614"/>
      <c r="K88" s="614"/>
      <c r="L88" s="614"/>
      <c r="M88" s="614"/>
      <c r="N88" s="614"/>
      <c r="O88" s="614"/>
      <c r="P88" s="614"/>
      <c r="Q88" s="614"/>
      <c r="R88" s="614"/>
      <c r="S88" s="614"/>
      <c r="T88" s="614"/>
      <c r="U88" s="614"/>
      <c r="V88" s="614"/>
      <c r="W88" s="614"/>
      <c r="X88" s="614"/>
      <c r="Y88" s="614"/>
      <c r="Z88" s="614"/>
      <c r="AA88" s="614"/>
      <c r="AB88" s="614"/>
      <c r="AC88" s="614"/>
      <c r="AD88" s="614"/>
      <c r="AE88" s="614"/>
      <c r="AF88" s="614"/>
      <c r="AG88" s="614"/>
      <c r="AH88" s="614"/>
      <c r="AI88" s="614"/>
      <c r="AJ88" s="614"/>
      <c r="AK88" s="614"/>
      <c r="AL88" s="614"/>
      <c r="AM88" s="614"/>
      <c r="AN88" s="614"/>
      <c r="AO88" s="614"/>
      <c r="AP88" s="614"/>
      <c r="AQ88" s="614"/>
      <c r="AR88" s="614"/>
      <c r="AS88" s="614"/>
      <c r="AT88" s="614"/>
      <c r="AU88" s="614"/>
      <c r="AV88" s="614"/>
      <c r="AW88" s="614"/>
      <c r="AX88" s="614"/>
      <c r="AY88" s="614"/>
      <c r="AZ88" s="614"/>
      <c r="BA88" s="614"/>
      <c r="BB88" s="614"/>
      <c r="BC88" s="614"/>
      <c r="BD88" s="614"/>
      <c r="BE88" s="614"/>
      <c r="BF88" s="614"/>
      <c r="BG88" s="614"/>
      <c r="BH88" s="614"/>
      <c r="BI88" s="614"/>
      <c r="BJ88" s="614"/>
      <c r="BK88" s="614"/>
      <c r="BL88" s="614"/>
      <c r="BM88" s="614"/>
      <c r="BN88" s="614"/>
      <c r="BO88" s="614"/>
      <c r="BP88" s="614"/>
      <c r="BQ88" s="614"/>
      <c r="BR88" s="614"/>
      <c r="BS88" s="614"/>
      <c r="BT88" s="614"/>
      <c r="BU88" s="614"/>
      <c r="BV88" s="614"/>
      <c r="BW88" s="614"/>
      <c r="BX88" s="615" t="s">
        <v>239</v>
      </c>
      <c r="BY88" s="616"/>
      <c r="BZ88" s="616"/>
      <c r="CA88" s="616"/>
      <c r="CB88" s="616"/>
      <c r="CC88" s="616"/>
      <c r="CD88" s="616"/>
      <c r="CE88" s="617"/>
      <c r="CF88" s="618" t="s">
        <v>240</v>
      </c>
      <c r="CG88" s="616"/>
      <c r="CH88" s="616"/>
      <c r="CI88" s="616"/>
      <c r="CJ88" s="616"/>
      <c r="CK88" s="616"/>
      <c r="CL88" s="616"/>
      <c r="CM88" s="616"/>
      <c r="CN88" s="616"/>
      <c r="CO88" s="616"/>
      <c r="CP88" s="616"/>
      <c r="CQ88" s="616"/>
      <c r="CR88" s="617"/>
      <c r="CS88" s="669"/>
      <c r="CT88" s="670"/>
      <c r="CU88" s="670"/>
      <c r="CV88" s="670"/>
      <c r="CW88" s="670"/>
      <c r="CX88" s="670"/>
      <c r="CY88" s="670"/>
      <c r="CZ88" s="670"/>
      <c r="DA88" s="670"/>
      <c r="DB88" s="670"/>
      <c r="DC88" s="670"/>
      <c r="DD88" s="670"/>
      <c r="DE88" s="671"/>
      <c r="DF88" s="669"/>
      <c r="DG88" s="670"/>
      <c r="DH88" s="670"/>
      <c r="DI88" s="670"/>
      <c r="DJ88" s="670"/>
      <c r="DK88" s="670"/>
      <c r="DL88" s="670"/>
      <c r="DM88" s="670"/>
      <c r="DN88" s="670"/>
      <c r="DO88" s="670"/>
      <c r="DP88" s="670"/>
      <c r="DQ88" s="670"/>
      <c r="DR88" s="671"/>
      <c r="DS88" s="669"/>
      <c r="DT88" s="670"/>
      <c r="DU88" s="670"/>
      <c r="DV88" s="670"/>
      <c r="DW88" s="670"/>
      <c r="DX88" s="670"/>
      <c r="DY88" s="670"/>
      <c r="DZ88" s="670"/>
      <c r="EA88" s="670"/>
      <c r="EB88" s="670"/>
      <c r="EC88" s="670"/>
      <c r="ED88" s="670"/>
      <c r="EE88" s="671"/>
      <c r="EF88" s="669"/>
      <c r="EG88" s="670"/>
      <c r="EH88" s="670"/>
      <c r="EI88" s="670"/>
      <c r="EJ88" s="670"/>
      <c r="EK88" s="670"/>
      <c r="EL88" s="670"/>
      <c r="EM88" s="670"/>
      <c r="EN88" s="670"/>
      <c r="EO88" s="670"/>
      <c r="EP88" s="670"/>
      <c r="EQ88" s="670"/>
      <c r="ER88" s="671"/>
      <c r="ES88" s="626"/>
      <c r="ET88" s="627"/>
      <c r="EU88" s="627"/>
      <c r="EV88" s="627"/>
      <c r="EW88" s="627"/>
      <c r="EX88" s="627"/>
      <c r="EY88" s="627"/>
      <c r="EZ88" s="627"/>
      <c r="FA88" s="627"/>
      <c r="FB88" s="627"/>
      <c r="FC88" s="627"/>
      <c r="FD88" s="627"/>
      <c r="FE88" s="628"/>
    </row>
    <row r="89" spans="1:165" ht="11.1" customHeight="1" thickBot="1" x14ac:dyDescent="0.25">
      <c r="A89" s="613" t="s">
        <v>241</v>
      </c>
      <c r="B89" s="614"/>
      <c r="C89" s="614"/>
      <c r="D89" s="614"/>
      <c r="E89" s="614"/>
      <c r="F89" s="614"/>
      <c r="G89" s="614"/>
      <c r="H89" s="614"/>
      <c r="I89" s="614"/>
      <c r="J89" s="614"/>
      <c r="K89" s="614"/>
      <c r="L89" s="614"/>
      <c r="M89" s="614"/>
      <c r="N89" s="614"/>
      <c r="O89" s="614"/>
      <c r="P89" s="614"/>
      <c r="Q89" s="614"/>
      <c r="R89" s="614"/>
      <c r="S89" s="614"/>
      <c r="T89" s="614"/>
      <c r="U89" s="614"/>
      <c r="V89" s="614"/>
      <c r="W89" s="614"/>
      <c r="X89" s="614"/>
      <c r="Y89" s="614"/>
      <c r="Z89" s="614"/>
      <c r="AA89" s="614"/>
      <c r="AB89" s="614"/>
      <c r="AC89" s="614"/>
      <c r="AD89" s="614"/>
      <c r="AE89" s="614"/>
      <c r="AF89" s="614"/>
      <c r="AG89" s="614"/>
      <c r="AH89" s="614"/>
      <c r="AI89" s="614"/>
      <c r="AJ89" s="614"/>
      <c r="AK89" s="614"/>
      <c r="AL89" s="614"/>
      <c r="AM89" s="614"/>
      <c r="AN89" s="614"/>
      <c r="AO89" s="614"/>
      <c r="AP89" s="614"/>
      <c r="AQ89" s="614"/>
      <c r="AR89" s="614"/>
      <c r="AS89" s="614"/>
      <c r="AT89" s="614"/>
      <c r="AU89" s="614"/>
      <c r="AV89" s="614"/>
      <c r="AW89" s="614"/>
      <c r="AX89" s="614"/>
      <c r="AY89" s="614"/>
      <c r="AZ89" s="614"/>
      <c r="BA89" s="614"/>
      <c r="BB89" s="614"/>
      <c r="BC89" s="614"/>
      <c r="BD89" s="614"/>
      <c r="BE89" s="614"/>
      <c r="BF89" s="614"/>
      <c r="BG89" s="614"/>
      <c r="BH89" s="614"/>
      <c r="BI89" s="614"/>
      <c r="BJ89" s="614"/>
      <c r="BK89" s="614"/>
      <c r="BL89" s="614"/>
      <c r="BM89" s="614"/>
      <c r="BN89" s="614"/>
      <c r="BO89" s="614"/>
      <c r="BP89" s="614"/>
      <c r="BQ89" s="614"/>
      <c r="BR89" s="614"/>
      <c r="BS89" s="614"/>
      <c r="BT89" s="614"/>
      <c r="BU89" s="614"/>
      <c r="BV89" s="614"/>
      <c r="BW89" s="614"/>
      <c r="BX89" s="542" t="s">
        <v>242</v>
      </c>
      <c r="BY89" s="543"/>
      <c r="BZ89" s="543"/>
      <c r="CA89" s="543"/>
      <c r="CB89" s="543"/>
      <c r="CC89" s="543"/>
      <c r="CD89" s="543"/>
      <c r="CE89" s="544"/>
      <c r="CF89" s="605" t="s">
        <v>243</v>
      </c>
      <c r="CG89" s="543"/>
      <c r="CH89" s="543"/>
      <c r="CI89" s="543"/>
      <c r="CJ89" s="543"/>
      <c r="CK89" s="543"/>
      <c r="CL89" s="543"/>
      <c r="CM89" s="543"/>
      <c r="CN89" s="543"/>
      <c r="CO89" s="543"/>
      <c r="CP89" s="543"/>
      <c r="CQ89" s="543"/>
      <c r="CR89" s="544"/>
      <c r="CS89" s="674"/>
      <c r="CT89" s="675"/>
      <c r="CU89" s="675"/>
      <c r="CV89" s="675"/>
      <c r="CW89" s="675"/>
      <c r="CX89" s="675"/>
      <c r="CY89" s="675"/>
      <c r="CZ89" s="675"/>
      <c r="DA89" s="675"/>
      <c r="DB89" s="675"/>
      <c r="DC89" s="675"/>
      <c r="DD89" s="675"/>
      <c r="DE89" s="676"/>
      <c r="DF89" s="674"/>
      <c r="DG89" s="675"/>
      <c r="DH89" s="675"/>
      <c r="DI89" s="675"/>
      <c r="DJ89" s="675"/>
      <c r="DK89" s="675"/>
      <c r="DL89" s="675"/>
      <c r="DM89" s="675"/>
      <c r="DN89" s="675"/>
      <c r="DO89" s="675"/>
      <c r="DP89" s="675"/>
      <c r="DQ89" s="675"/>
      <c r="DR89" s="676"/>
      <c r="DS89" s="674"/>
      <c r="DT89" s="675"/>
      <c r="DU89" s="675"/>
      <c r="DV89" s="675"/>
      <c r="DW89" s="675"/>
      <c r="DX89" s="675"/>
      <c r="DY89" s="675"/>
      <c r="DZ89" s="675"/>
      <c r="EA89" s="675"/>
      <c r="EB89" s="675"/>
      <c r="EC89" s="675"/>
      <c r="ED89" s="675"/>
      <c r="EE89" s="676"/>
      <c r="EF89" s="674"/>
      <c r="EG89" s="675"/>
      <c r="EH89" s="675"/>
      <c r="EI89" s="675"/>
      <c r="EJ89" s="675"/>
      <c r="EK89" s="675"/>
      <c r="EL89" s="675"/>
      <c r="EM89" s="675"/>
      <c r="EN89" s="675"/>
      <c r="EO89" s="675"/>
      <c r="EP89" s="675"/>
      <c r="EQ89" s="675"/>
      <c r="ER89" s="676"/>
      <c r="ES89" s="548"/>
      <c r="ET89" s="549"/>
      <c r="EU89" s="549"/>
      <c r="EV89" s="549"/>
      <c r="EW89" s="549"/>
      <c r="EX89" s="549"/>
      <c r="EY89" s="549"/>
      <c r="EZ89" s="549"/>
      <c r="FA89" s="549"/>
      <c r="FB89" s="549"/>
      <c r="FC89" s="549"/>
      <c r="FD89" s="549"/>
      <c r="FE89" s="550"/>
    </row>
    <row r="90" spans="1:165" ht="21.75" customHeight="1" x14ac:dyDescent="0.2">
      <c r="A90" s="613" t="s">
        <v>244</v>
      </c>
      <c r="B90" s="614"/>
      <c r="C90" s="614"/>
      <c r="D90" s="614"/>
      <c r="E90" s="614"/>
      <c r="F90" s="614"/>
      <c r="G90" s="614"/>
      <c r="H90" s="614"/>
      <c r="I90" s="614"/>
      <c r="J90" s="614"/>
      <c r="K90" s="614"/>
      <c r="L90" s="614"/>
      <c r="M90" s="614"/>
      <c r="N90" s="614"/>
      <c r="O90" s="614"/>
      <c r="P90" s="614"/>
      <c r="Q90" s="614"/>
      <c r="R90" s="614"/>
      <c r="S90" s="614"/>
      <c r="T90" s="614"/>
      <c r="U90" s="614"/>
      <c r="V90" s="614"/>
      <c r="W90" s="614"/>
      <c r="X90" s="614"/>
      <c r="Y90" s="614"/>
      <c r="Z90" s="614"/>
      <c r="AA90" s="614"/>
      <c r="AB90" s="614"/>
      <c r="AC90" s="614"/>
      <c r="AD90" s="614"/>
      <c r="AE90" s="614"/>
      <c r="AF90" s="614"/>
      <c r="AG90" s="614"/>
      <c r="AH90" s="614"/>
      <c r="AI90" s="614"/>
      <c r="AJ90" s="614"/>
      <c r="AK90" s="614"/>
      <c r="AL90" s="614"/>
      <c r="AM90" s="614"/>
      <c r="AN90" s="614"/>
      <c r="AO90" s="614"/>
      <c r="AP90" s="614"/>
      <c r="AQ90" s="614"/>
      <c r="AR90" s="614"/>
      <c r="AS90" s="614"/>
      <c r="AT90" s="614"/>
      <c r="AU90" s="614"/>
      <c r="AV90" s="614"/>
      <c r="AW90" s="614"/>
      <c r="AX90" s="614"/>
      <c r="AY90" s="614"/>
      <c r="AZ90" s="614"/>
      <c r="BA90" s="614"/>
      <c r="BB90" s="614"/>
      <c r="BC90" s="614"/>
      <c r="BD90" s="614"/>
      <c r="BE90" s="614"/>
      <c r="BF90" s="614"/>
      <c r="BG90" s="614"/>
      <c r="BH90" s="614"/>
      <c r="BI90" s="614"/>
      <c r="BJ90" s="614"/>
      <c r="BK90" s="614"/>
      <c r="BL90" s="614"/>
      <c r="BM90" s="614"/>
      <c r="BN90" s="614"/>
      <c r="BO90" s="614"/>
      <c r="BP90" s="614"/>
      <c r="BQ90" s="614"/>
      <c r="BR90" s="614"/>
      <c r="BS90" s="614"/>
      <c r="BT90" s="614"/>
      <c r="BU90" s="614"/>
      <c r="BV90" s="614"/>
      <c r="BW90" s="614"/>
      <c r="BX90" s="527" t="s">
        <v>245</v>
      </c>
      <c r="BY90" s="528"/>
      <c r="BZ90" s="528"/>
      <c r="CA90" s="528"/>
      <c r="CB90" s="528"/>
      <c r="CC90" s="528"/>
      <c r="CD90" s="528"/>
      <c r="CE90" s="529"/>
      <c r="CF90" s="594" t="s">
        <v>246</v>
      </c>
      <c r="CG90" s="528"/>
      <c r="CH90" s="528"/>
      <c r="CI90" s="528"/>
      <c r="CJ90" s="528"/>
      <c r="CK90" s="528"/>
      <c r="CL90" s="528"/>
      <c r="CM90" s="528"/>
      <c r="CN90" s="528"/>
      <c r="CO90" s="528"/>
      <c r="CP90" s="528"/>
      <c r="CQ90" s="528"/>
      <c r="CR90" s="529"/>
      <c r="CS90" s="714"/>
      <c r="CT90" s="715"/>
      <c r="CU90" s="715"/>
      <c r="CV90" s="715"/>
      <c r="CW90" s="715"/>
      <c r="CX90" s="715"/>
      <c r="CY90" s="715"/>
      <c r="CZ90" s="715"/>
      <c r="DA90" s="715"/>
      <c r="DB90" s="715"/>
      <c r="DC90" s="715"/>
      <c r="DD90" s="715"/>
      <c r="DE90" s="716"/>
      <c r="DF90" s="714"/>
      <c r="DG90" s="715"/>
      <c r="DH90" s="715"/>
      <c r="DI90" s="715"/>
      <c r="DJ90" s="715"/>
      <c r="DK90" s="715"/>
      <c r="DL90" s="715"/>
      <c r="DM90" s="715"/>
      <c r="DN90" s="715"/>
      <c r="DO90" s="715"/>
      <c r="DP90" s="715"/>
      <c r="DQ90" s="715"/>
      <c r="DR90" s="716"/>
      <c r="DS90" s="714"/>
      <c r="DT90" s="715"/>
      <c r="DU90" s="715"/>
      <c r="DV90" s="715"/>
      <c r="DW90" s="715"/>
      <c r="DX90" s="715"/>
      <c r="DY90" s="715"/>
      <c r="DZ90" s="715"/>
      <c r="EA90" s="715"/>
      <c r="EB90" s="715"/>
      <c r="EC90" s="715"/>
      <c r="ED90" s="715"/>
      <c r="EE90" s="716"/>
      <c r="EF90" s="714"/>
      <c r="EG90" s="715"/>
      <c r="EH90" s="715"/>
      <c r="EI90" s="715"/>
      <c r="EJ90" s="715"/>
      <c r="EK90" s="715"/>
      <c r="EL90" s="715"/>
      <c r="EM90" s="715"/>
      <c r="EN90" s="715"/>
      <c r="EO90" s="715"/>
      <c r="EP90" s="715"/>
      <c r="EQ90" s="715"/>
      <c r="ER90" s="716"/>
      <c r="ES90" s="539"/>
      <c r="ET90" s="540"/>
      <c r="EU90" s="540"/>
      <c r="EV90" s="540"/>
      <c r="EW90" s="540"/>
      <c r="EX90" s="540"/>
      <c r="EY90" s="540"/>
      <c r="EZ90" s="540"/>
      <c r="FA90" s="540"/>
      <c r="FB90" s="540"/>
      <c r="FC90" s="540"/>
      <c r="FD90" s="540"/>
      <c r="FE90" s="541"/>
    </row>
    <row r="91" spans="1:165" s="219" customFormat="1" ht="11.25" customHeight="1" x14ac:dyDescent="0.2">
      <c r="A91" s="659" t="s">
        <v>247</v>
      </c>
      <c r="B91" s="660"/>
      <c r="C91" s="660"/>
      <c r="D91" s="660"/>
      <c r="E91" s="660"/>
      <c r="F91" s="660"/>
      <c r="G91" s="660"/>
      <c r="H91" s="660"/>
      <c r="I91" s="660"/>
      <c r="J91" s="660"/>
      <c r="K91" s="660"/>
      <c r="L91" s="660"/>
      <c r="M91" s="660"/>
      <c r="N91" s="660"/>
      <c r="O91" s="660"/>
      <c r="P91" s="660"/>
      <c r="Q91" s="660"/>
      <c r="R91" s="660"/>
      <c r="S91" s="660"/>
      <c r="T91" s="660"/>
      <c r="U91" s="660"/>
      <c r="V91" s="660"/>
      <c r="W91" s="660"/>
      <c r="X91" s="660"/>
      <c r="Y91" s="660"/>
      <c r="Z91" s="660"/>
      <c r="AA91" s="660"/>
      <c r="AB91" s="660"/>
      <c r="AC91" s="660"/>
      <c r="AD91" s="660"/>
      <c r="AE91" s="660"/>
      <c r="AF91" s="660"/>
      <c r="AG91" s="660"/>
      <c r="AH91" s="660"/>
      <c r="AI91" s="660"/>
      <c r="AJ91" s="660"/>
      <c r="AK91" s="660"/>
      <c r="AL91" s="660"/>
      <c r="AM91" s="660"/>
      <c r="AN91" s="660"/>
      <c r="AO91" s="660"/>
      <c r="AP91" s="660"/>
      <c r="AQ91" s="660"/>
      <c r="AR91" s="660"/>
      <c r="AS91" s="660"/>
      <c r="AT91" s="660"/>
      <c r="AU91" s="660"/>
      <c r="AV91" s="660"/>
      <c r="AW91" s="660"/>
      <c r="AX91" s="660"/>
      <c r="AY91" s="660"/>
      <c r="AZ91" s="660"/>
      <c r="BA91" s="660"/>
      <c r="BB91" s="660"/>
      <c r="BC91" s="660"/>
      <c r="BD91" s="660"/>
      <c r="BE91" s="660"/>
      <c r="BF91" s="660"/>
      <c r="BG91" s="660"/>
      <c r="BH91" s="660"/>
      <c r="BI91" s="660"/>
      <c r="BJ91" s="660"/>
      <c r="BK91" s="660"/>
      <c r="BL91" s="660"/>
      <c r="BM91" s="660"/>
      <c r="BN91" s="660"/>
      <c r="BO91" s="660"/>
      <c r="BP91" s="660"/>
      <c r="BQ91" s="660"/>
      <c r="BR91" s="660"/>
      <c r="BS91" s="660"/>
      <c r="BT91" s="660"/>
      <c r="BU91" s="660"/>
      <c r="BV91" s="660"/>
      <c r="BW91" s="661"/>
      <c r="BX91" s="615" t="s">
        <v>552</v>
      </c>
      <c r="BY91" s="616"/>
      <c r="BZ91" s="616"/>
      <c r="CA91" s="616"/>
      <c r="CB91" s="616"/>
      <c r="CC91" s="616"/>
      <c r="CD91" s="616"/>
      <c r="CE91" s="617"/>
      <c r="CF91" s="562" t="s">
        <v>248</v>
      </c>
      <c r="CG91" s="560"/>
      <c r="CH91" s="560"/>
      <c r="CI91" s="560"/>
      <c r="CJ91" s="560"/>
      <c r="CK91" s="560"/>
      <c r="CL91" s="560"/>
      <c r="CM91" s="560"/>
      <c r="CN91" s="560"/>
      <c r="CO91" s="560"/>
      <c r="CP91" s="560"/>
      <c r="CQ91" s="560"/>
      <c r="CR91" s="561"/>
      <c r="CS91" s="699"/>
      <c r="CT91" s="700"/>
      <c r="CU91" s="700"/>
      <c r="CV91" s="700"/>
      <c r="CW91" s="700"/>
      <c r="CX91" s="700"/>
      <c r="CY91" s="700"/>
      <c r="CZ91" s="700"/>
      <c r="DA91" s="700"/>
      <c r="DB91" s="700"/>
      <c r="DC91" s="700"/>
      <c r="DD91" s="700"/>
      <c r="DE91" s="701"/>
      <c r="DF91" s="649"/>
      <c r="DG91" s="650"/>
      <c r="DH91" s="650"/>
      <c r="DI91" s="650"/>
      <c r="DJ91" s="650"/>
      <c r="DK91" s="650"/>
      <c r="DL91" s="650"/>
      <c r="DM91" s="650"/>
      <c r="DN91" s="650"/>
      <c r="DO91" s="650"/>
      <c r="DP91" s="650"/>
      <c r="DQ91" s="650"/>
      <c r="DR91" s="651"/>
      <c r="DS91" s="636"/>
      <c r="DT91" s="637"/>
      <c r="DU91" s="637"/>
      <c r="DV91" s="637"/>
      <c r="DW91" s="637"/>
      <c r="DX91" s="637"/>
      <c r="DY91" s="637"/>
      <c r="DZ91" s="637"/>
      <c r="EA91" s="637"/>
      <c r="EB91" s="637"/>
      <c r="EC91" s="637"/>
      <c r="ED91" s="637"/>
      <c r="EE91" s="638"/>
      <c r="EF91" s="646"/>
      <c r="EG91" s="647"/>
      <c r="EH91" s="647"/>
      <c r="EI91" s="647"/>
      <c r="EJ91" s="647"/>
      <c r="EK91" s="647"/>
      <c r="EL91" s="647"/>
      <c r="EM91" s="647"/>
      <c r="EN91" s="647"/>
      <c r="EO91" s="647"/>
      <c r="EP91" s="647"/>
      <c r="EQ91" s="647"/>
      <c r="ER91" s="648"/>
      <c r="ES91" s="626"/>
      <c r="ET91" s="627"/>
      <c r="EU91" s="627"/>
      <c r="EV91" s="627"/>
      <c r="EW91" s="627"/>
      <c r="EX91" s="627"/>
      <c r="EY91" s="627"/>
      <c r="EZ91" s="627"/>
      <c r="FA91" s="627"/>
      <c r="FB91" s="627"/>
      <c r="FC91" s="627"/>
      <c r="FD91" s="627"/>
      <c r="FE91" s="628"/>
      <c r="FG91" s="110"/>
    </row>
    <row r="92" spans="1:165" ht="11.25" customHeight="1" x14ac:dyDescent="0.2">
      <c r="A92" s="659" t="s">
        <v>247</v>
      </c>
      <c r="B92" s="660"/>
      <c r="C92" s="660"/>
      <c r="D92" s="660"/>
      <c r="E92" s="660"/>
      <c r="F92" s="660"/>
      <c r="G92" s="660"/>
      <c r="H92" s="660"/>
      <c r="I92" s="660"/>
      <c r="J92" s="660"/>
      <c r="K92" s="660"/>
      <c r="L92" s="660"/>
      <c r="M92" s="660"/>
      <c r="N92" s="660"/>
      <c r="O92" s="660"/>
      <c r="P92" s="660"/>
      <c r="Q92" s="660"/>
      <c r="R92" s="660"/>
      <c r="S92" s="660"/>
      <c r="T92" s="660"/>
      <c r="U92" s="660"/>
      <c r="V92" s="660"/>
      <c r="W92" s="660"/>
      <c r="X92" s="660"/>
      <c r="Y92" s="660"/>
      <c r="Z92" s="660"/>
      <c r="AA92" s="660"/>
      <c r="AB92" s="660"/>
      <c r="AC92" s="660"/>
      <c r="AD92" s="660"/>
      <c r="AE92" s="660"/>
      <c r="AF92" s="660"/>
      <c r="AG92" s="660"/>
      <c r="AH92" s="660"/>
      <c r="AI92" s="660"/>
      <c r="AJ92" s="660"/>
      <c r="AK92" s="660"/>
      <c r="AL92" s="660"/>
      <c r="AM92" s="660"/>
      <c r="AN92" s="660"/>
      <c r="AO92" s="660"/>
      <c r="AP92" s="660"/>
      <c r="AQ92" s="660"/>
      <c r="AR92" s="660"/>
      <c r="AS92" s="660"/>
      <c r="AT92" s="660"/>
      <c r="AU92" s="660"/>
      <c r="AV92" s="660"/>
      <c r="AW92" s="660"/>
      <c r="AX92" s="660"/>
      <c r="AY92" s="660"/>
      <c r="AZ92" s="660"/>
      <c r="BA92" s="660"/>
      <c r="BB92" s="660"/>
      <c r="BC92" s="660"/>
      <c r="BD92" s="660"/>
      <c r="BE92" s="660"/>
      <c r="BF92" s="660"/>
      <c r="BG92" s="660"/>
      <c r="BH92" s="660"/>
      <c r="BI92" s="660"/>
      <c r="BJ92" s="660"/>
      <c r="BK92" s="660"/>
      <c r="BL92" s="660"/>
      <c r="BM92" s="660"/>
      <c r="BN92" s="660"/>
      <c r="BO92" s="660"/>
      <c r="BP92" s="660"/>
      <c r="BQ92" s="660"/>
      <c r="BR92" s="660"/>
      <c r="BS92" s="660"/>
      <c r="BT92" s="660"/>
      <c r="BU92" s="660"/>
      <c r="BV92" s="660"/>
      <c r="BW92" s="661"/>
      <c r="BX92" s="615" t="s">
        <v>552</v>
      </c>
      <c r="BY92" s="616"/>
      <c r="BZ92" s="616"/>
      <c r="CA92" s="616"/>
      <c r="CB92" s="616"/>
      <c r="CC92" s="616"/>
      <c r="CD92" s="616"/>
      <c r="CE92" s="617"/>
      <c r="CF92" s="562" t="s">
        <v>248</v>
      </c>
      <c r="CG92" s="560"/>
      <c r="CH92" s="560"/>
      <c r="CI92" s="560"/>
      <c r="CJ92" s="560"/>
      <c r="CK92" s="560"/>
      <c r="CL92" s="560"/>
      <c r="CM92" s="560"/>
      <c r="CN92" s="560"/>
      <c r="CO92" s="560"/>
      <c r="CP92" s="560"/>
      <c r="CQ92" s="560"/>
      <c r="CR92" s="561"/>
      <c r="CS92" s="699" t="s">
        <v>675</v>
      </c>
      <c r="CT92" s="700"/>
      <c r="CU92" s="700"/>
      <c r="CV92" s="700"/>
      <c r="CW92" s="700"/>
      <c r="CX92" s="700"/>
      <c r="CY92" s="700"/>
      <c r="CZ92" s="700"/>
      <c r="DA92" s="700"/>
      <c r="DB92" s="700"/>
      <c r="DC92" s="700"/>
      <c r="DD92" s="700"/>
      <c r="DE92" s="701"/>
      <c r="DF92" s="649">
        <f>обоснования!I455</f>
        <v>0</v>
      </c>
      <c r="DG92" s="650"/>
      <c r="DH92" s="650"/>
      <c r="DI92" s="650"/>
      <c r="DJ92" s="650"/>
      <c r="DK92" s="650"/>
      <c r="DL92" s="650"/>
      <c r="DM92" s="650"/>
      <c r="DN92" s="650"/>
      <c r="DO92" s="650"/>
      <c r="DP92" s="650"/>
      <c r="DQ92" s="650"/>
      <c r="DR92" s="651"/>
      <c r="DS92" s="636"/>
      <c r="DT92" s="637"/>
      <c r="DU92" s="637"/>
      <c r="DV92" s="637"/>
      <c r="DW92" s="637"/>
      <c r="DX92" s="637"/>
      <c r="DY92" s="637"/>
      <c r="DZ92" s="637"/>
      <c r="EA92" s="637"/>
      <c r="EB92" s="637"/>
      <c r="EC92" s="637"/>
      <c r="ED92" s="637"/>
      <c r="EE92" s="638"/>
      <c r="EF92" s="646"/>
      <c r="EG92" s="647"/>
      <c r="EH92" s="647"/>
      <c r="EI92" s="647"/>
      <c r="EJ92" s="647"/>
      <c r="EK92" s="647"/>
      <c r="EL92" s="647"/>
      <c r="EM92" s="647"/>
      <c r="EN92" s="647"/>
      <c r="EO92" s="647"/>
      <c r="EP92" s="647"/>
      <c r="EQ92" s="647"/>
      <c r="ER92" s="648"/>
      <c r="ES92" s="626"/>
      <c r="ET92" s="627"/>
      <c r="EU92" s="627"/>
      <c r="EV92" s="627"/>
      <c r="EW92" s="627"/>
      <c r="EX92" s="627"/>
      <c r="EY92" s="627"/>
      <c r="EZ92" s="627"/>
      <c r="FA92" s="627"/>
      <c r="FB92" s="627"/>
      <c r="FC92" s="627"/>
      <c r="FD92" s="627"/>
      <c r="FE92" s="628"/>
    </row>
    <row r="93" spans="1:165" s="404" customFormat="1" ht="11.25" customHeight="1" x14ac:dyDescent="0.2">
      <c r="A93" s="659" t="s">
        <v>247</v>
      </c>
      <c r="B93" s="660"/>
      <c r="C93" s="660"/>
      <c r="D93" s="660"/>
      <c r="E93" s="660"/>
      <c r="F93" s="660"/>
      <c r="G93" s="660"/>
      <c r="H93" s="660"/>
      <c r="I93" s="660"/>
      <c r="J93" s="660"/>
      <c r="K93" s="660"/>
      <c r="L93" s="660"/>
      <c r="M93" s="660"/>
      <c r="N93" s="660"/>
      <c r="O93" s="660"/>
      <c r="P93" s="660"/>
      <c r="Q93" s="660"/>
      <c r="R93" s="660"/>
      <c r="S93" s="660"/>
      <c r="T93" s="660"/>
      <c r="U93" s="660"/>
      <c r="V93" s="660"/>
      <c r="W93" s="660"/>
      <c r="X93" s="660"/>
      <c r="Y93" s="660"/>
      <c r="Z93" s="660"/>
      <c r="AA93" s="660"/>
      <c r="AB93" s="660"/>
      <c r="AC93" s="660"/>
      <c r="AD93" s="660"/>
      <c r="AE93" s="660"/>
      <c r="AF93" s="660"/>
      <c r="AG93" s="660"/>
      <c r="AH93" s="660"/>
      <c r="AI93" s="660"/>
      <c r="AJ93" s="660"/>
      <c r="AK93" s="660"/>
      <c r="AL93" s="660"/>
      <c r="AM93" s="660"/>
      <c r="AN93" s="660"/>
      <c r="AO93" s="660"/>
      <c r="AP93" s="660"/>
      <c r="AQ93" s="660"/>
      <c r="AR93" s="660"/>
      <c r="AS93" s="660"/>
      <c r="AT93" s="660"/>
      <c r="AU93" s="660"/>
      <c r="AV93" s="660"/>
      <c r="AW93" s="660"/>
      <c r="AX93" s="660"/>
      <c r="AY93" s="660"/>
      <c r="AZ93" s="660"/>
      <c r="BA93" s="660"/>
      <c r="BB93" s="660"/>
      <c r="BC93" s="660"/>
      <c r="BD93" s="660"/>
      <c r="BE93" s="660"/>
      <c r="BF93" s="660"/>
      <c r="BG93" s="660"/>
      <c r="BH93" s="660"/>
      <c r="BI93" s="660"/>
      <c r="BJ93" s="660"/>
      <c r="BK93" s="660"/>
      <c r="BL93" s="660"/>
      <c r="BM93" s="660"/>
      <c r="BN93" s="660"/>
      <c r="BO93" s="660"/>
      <c r="BP93" s="660"/>
      <c r="BQ93" s="660"/>
      <c r="BR93" s="660"/>
      <c r="BS93" s="660"/>
      <c r="BT93" s="660"/>
      <c r="BU93" s="660"/>
      <c r="BV93" s="660"/>
      <c r="BW93" s="661"/>
      <c r="BX93" s="615" t="s">
        <v>552</v>
      </c>
      <c r="BY93" s="616"/>
      <c r="BZ93" s="616"/>
      <c r="CA93" s="616"/>
      <c r="CB93" s="616"/>
      <c r="CC93" s="616"/>
      <c r="CD93" s="616"/>
      <c r="CE93" s="617"/>
      <c r="CF93" s="562" t="s">
        <v>248</v>
      </c>
      <c r="CG93" s="560"/>
      <c r="CH93" s="560"/>
      <c r="CI93" s="560"/>
      <c r="CJ93" s="560"/>
      <c r="CK93" s="560"/>
      <c r="CL93" s="560"/>
      <c r="CM93" s="560"/>
      <c r="CN93" s="560"/>
      <c r="CO93" s="560"/>
      <c r="CP93" s="560"/>
      <c r="CQ93" s="560"/>
      <c r="CR93" s="561"/>
      <c r="CS93" s="699" t="s">
        <v>676</v>
      </c>
      <c r="CT93" s="700"/>
      <c r="CU93" s="700"/>
      <c r="CV93" s="700"/>
      <c r="CW93" s="700"/>
      <c r="CX93" s="700"/>
      <c r="CY93" s="700"/>
      <c r="CZ93" s="700"/>
      <c r="DA93" s="700"/>
      <c r="DB93" s="700"/>
      <c r="DC93" s="700"/>
      <c r="DD93" s="700"/>
      <c r="DE93" s="701"/>
      <c r="DF93" s="649">
        <f>обоснования!I456+обоснования!I457+обоснования!I458</f>
        <v>18162</v>
      </c>
      <c r="DG93" s="650"/>
      <c r="DH93" s="650"/>
      <c r="DI93" s="650"/>
      <c r="DJ93" s="650"/>
      <c r="DK93" s="650"/>
      <c r="DL93" s="650"/>
      <c r="DM93" s="650"/>
      <c r="DN93" s="650"/>
      <c r="DO93" s="650"/>
      <c r="DP93" s="650"/>
      <c r="DQ93" s="650"/>
      <c r="DR93" s="651"/>
      <c r="DS93" s="636"/>
      <c r="DT93" s="637"/>
      <c r="DU93" s="637"/>
      <c r="DV93" s="637"/>
      <c r="DW93" s="637"/>
      <c r="DX93" s="637"/>
      <c r="DY93" s="637"/>
      <c r="DZ93" s="637"/>
      <c r="EA93" s="637"/>
      <c r="EB93" s="637"/>
      <c r="EC93" s="637"/>
      <c r="ED93" s="637"/>
      <c r="EE93" s="638"/>
      <c r="EF93" s="646"/>
      <c r="EG93" s="647"/>
      <c r="EH93" s="647"/>
      <c r="EI93" s="647"/>
      <c r="EJ93" s="647"/>
      <c r="EK93" s="647"/>
      <c r="EL93" s="647"/>
      <c r="EM93" s="647"/>
      <c r="EN93" s="647"/>
      <c r="EO93" s="647"/>
      <c r="EP93" s="647"/>
      <c r="EQ93" s="647"/>
      <c r="ER93" s="648"/>
      <c r="ES93" s="626"/>
      <c r="ET93" s="627"/>
      <c r="EU93" s="627"/>
      <c r="EV93" s="627"/>
      <c r="EW93" s="627"/>
      <c r="EX93" s="627"/>
      <c r="EY93" s="627"/>
      <c r="EZ93" s="627"/>
      <c r="FA93" s="627"/>
      <c r="FB93" s="627"/>
      <c r="FC93" s="627"/>
      <c r="FD93" s="627"/>
      <c r="FE93" s="628"/>
      <c r="FG93" s="110"/>
    </row>
    <row r="94" spans="1:165" ht="11.25" customHeight="1" x14ac:dyDescent="0.2">
      <c r="A94" s="659" t="s">
        <v>247</v>
      </c>
      <c r="B94" s="660"/>
      <c r="C94" s="660"/>
      <c r="D94" s="660"/>
      <c r="E94" s="660"/>
      <c r="F94" s="660"/>
      <c r="G94" s="660"/>
      <c r="H94" s="660"/>
      <c r="I94" s="660"/>
      <c r="J94" s="660"/>
      <c r="K94" s="660"/>
      <c r="L94" s="660"/>
      <c r="M94" s="660"/>
      <c r="N94" s="660"/>
      <c r="O94" s="660"/>
      <c r="P94" s="660"/>
      <c r="Q94" s="660"/>
      <c r="R94" s="660"/>
      <c r="S94" s="660"/>
      <c r="T94" s="660"/>
      <c r="U94" s="660"/>
      <c r="V94" s="660"/>
      <c r="W94" s="660"/>
      <c r="X94" s="660"/>
      <c r="Y94" s="660"/>
      <c r="Z94" s="660"/>
      <c r="AA94" s="660"/>
      <c r="AB94" s="660"/>
      <c r="AC94" s="660"/>
      <c r="AD94" s="660"/>
      <c r="AE94" s="660"/>
      <c r="AF94" s="660"/>
      <c r="AG94" s="660"/>
      <c r="AH94" s="660"/>
      <c r="AI94" s="660"/>
      <c r="AJ94" s="660"/>
      <c r="AK94" s="660"/>
      <c r="AL94" s="660"/>
      <c r="AM94" s="660"/>
      <c r="AN94" s="660"/>
      <c r="AO94" s="660"/>
      <c r="AP94" s="660"/>
      <c r="AQ94" s="660"/>
      <c r="AR94" s="660"/>
      <c r="AS94" s="660"/>
      <c r="AT94" s="660"/>
      <c r="AU94" s="660"/>
      <c r="AV94" s="660"/>
      <c r="AW94" s="660"/>
      <c r="AX94" s="660"/>
      <c r="AY94" s="660"/>
      <c r="AZ94" s="660"/>
      <c r="BA94" s="660"/>
      <c r="BB94" s="660"/>
      <c r="BC94" s="660"/>
      <c r="BD94" s="660"/>
      <c r="BE94" s="660"/>
      <c r="BF94" s="660"/>
      <c r="BG94" s="660"/>
      <c r="BH94" s="660"/>
      <c r="BI94" s="660"/>
      <c r="BJ94" s="660"/>
      <c r="BK94" s="660"/>
      <c r="BL94" s="660"/>
      <c r="BM94" s="660"/>
      <c r="BN94" s="660"/>
      <c r="BO94" s="660"/>
      <c r="BP94" s="660"/>
      <c r="BQ94" s="660"/>
      <c r="BR94" s="660"/>
      <c r="BS94" s="660"/>
      <c r="BT94" s="660"/>
      <c r="BU94" s="660"/>
      <c r="BV94" s="660"/>
      <c r="BW94" s="661"/>
      <c r="BX94" s="615" t="s">
        <v>553</v>
      </c>
      <c r="BY94" s="616"/>
      <c r="BZ94" s="616"/>
      <c r="CA94" s="616"/>
      <c r="CB94" s="616"/>
      <c r="CC94" s="616"/>
      <c r="CD94" s="616"/>
      <c r="CE94" s="617"/>
      <c r="CF94" s="562" t="s">
        <v>248</v>
      </c>
      <c r="CG94" s="560"/>
      <c r="CH94" s="560"/>
      <c r="CI94" s="560"/>
      <c r="CJ94" s="560"/>
      <c r="CK94" s="560"/>
      <c r="CL94" s="560"/>
      <c r="CM94" s="560"/>
      <c r="CN94" s="560"/>
      <c r="CO94" s="560"/>
      <c r="CP94" s="560"/>
      <c r="CQ94" s="560"/>
      <c r="CR94" s="561"/>
      <c r="CS94" s="699" t="s">
        <v>677</v>
      </c>
      <c r="CT94" s="700"/>
      <c r="CU94" s="700"/>
      <c r="CV94" s="700"/>
      <c r="CW94" s="700"/>
      <c r="CX94" s="700"/>
      <c r="CY94" s="700"/>
      <c r="CZ94" s="700"/>
      <c r="DA94" s="700"/>
      <c r="DB94" s="700"/>
      <c r="DC94" s="700"/>
      <c r="DD94" s="700"/>
      <c r="DE94" s="701"/>
      <c r="DF94" s="649">
        <f>обоснования!L391</f>
        <v>730407.32</v>
      </c>
      <c r="DG94" s="650"/>
      <c r="DH94" s="650"/>
      <c r="DI94" s="650"/>
      <c r="DJ94" s="650"/>
      <c r="DK94" s="650"/>
      <c r="DL94" s="650"/>
      <c r="DM94" s="650"/>
      <c r="DN94" s="650"/>
      <c r="DO94" s="650"/>
      <c r="DP94" s="650"/>
      <c r="DQ94" s="650"/>
      <c r="DR94" s="651"/>
      <c r="DS94" s="636"/>
      <c r="DT94" s="637"/>
      <c r="DU94" s="637"/>
      <c r="DV94" s="637"/>
      <c r="DW94" s="637"/>
      <c r="DX94" s="637"/>
      <c r="DY94" s="637"/>
      <c r="DZ94" s="637"/>
      <c r="EA94" s="637"/>
      <c r="EB94" s="637"/>
      <c r="EC94" s="637"/>
      <c r="ED94" s="637"/>
      <c r="EE94" s="638"/>
      <c r="EF94" s="646"/>
      <c r="EG94" s="647"/>
      <c r="EH94" s="647"/>
      <c r="EI94" s="647"/>
      <c r="EJ94" s="647"/>
      <c r="EK94" s="647"/>
      <c r="EL94" s="647"/>
      <c r="EM94" s="647"/>
      <c r="EN94" s="647"/>
      <c r="EO94" s="647"/>
      <c r="EP94" s="647"/>
      <c r="EQ94" s="647"/>
      <c r="ER94" s="648"/>
      <c r="ES94" s="626"/>
      <c r="ET94" s="627"/>
      <c r="EU94" s="627"/>
      <c r="EV94" s="627"/>
      <c r="EW94" s="627"/>
      <c r="EX94" s="627"/>
      <c r="EY94" s="627"/>
      <c r="EZ94" s="627"/>
      <c r="FA94" s="627"/>
      <c r="FB94" s="627"/>
      <c r="FC94" s="627"/>
      <c r="FD94" s="627"/>
      <c r="FE94" s="628"/>
    </row>
    <row r="95" spans="1:165" ht="11.25" customHeight="1" x14ac:dyDescent="0.2">
      <c r="A95" s="659" t="s">
        <v>247</v>
      </c>
      <c r="B95" s="660"/>
      <c r="C95" s="660"/>
      <c r="D95" s="660"/>
      <c r="E95" s="660"/>
      <c r="F95" s="660"/>
      <c r="G95" s="660"/>
      <c r="H95" s="660"/>
      <c r="I95" s="660"/>
      <c r="J95" s="660"/>
      <c r="K95" s="660"/>
      <c r="L95" s="660"/>
      <c r="M95" s="660"/>
      <c r="N95" s="660"/>
      <c r="O95" s="660"/>
      <c r="P95" s="660"/>
      <c r="Q95" s="660"/>
      <c r="R95" s="660"/>
      <c r="S95" s="660"/>
      <c r="T95" s="660"/>
      <c r="U95" s="660"/>
      <c r="V95" s="660"/>
      <c r="W95" s="660"/>
      <c r="X95" s="660"/>
      <c r="Y95" s="660"/>
      <c r="Z95" s="660"/>
      <c r="AA95" s="660"/>
      <c r="AB95" s="660"/>
      <c r="AC95" s="660"/>
      <c r="AD95" s="660"/>
      <c r="AE95" s="660"/>
      <c r="AF95" s="660"/>
      <c r="AG95" s="660"/>
      <c r="AH95" s="660"/>
      <c r="AI95" s="660"/>
      <c r="AJ95" s="660"/>
      <c r="AK95" s="660"/>
      <c r="AL95" s="660"/>
      <c r="AM95" s="660"/>
      <c r="AN95" s="660"/>
      <c r="AO95" s="660"/>
      <c r="AP95" s="660"/>
      <c r="AQ95" s="660"/>
      <c r="AR95" s="660"/>
      <c r="AS95" s="660"/>
      <c r="AT95" s="660"/>
      <c r="AU95" s="660"/>
      <c r="AV95" s="660"/>
      <c r="AW95" s="660"/>
      <c r="AX95" s="660"/>
      <c r="AY95" s="660"/>
      <c r="AZ95" s="660"/>
      <c r="BA95" s="660"/>
      <c r="BB95" s="660"/>
      <c r="BC95" s="660"/>
      <c r="BD95" s="660"/>
      <c r="BE95" s="660"/>
      <c r="BF95" s="660"/>
      <c r="BG95" s="660"/>
      <c r="BH95" s="660"/>
      <c r="BI95" s="660"/>
      <c r="BJ95" s="660"/>
      <c r="BK95" s="660"/>
      <c r="BL95" s="660"/>
      <c r="BM95" s="660"/>
      <c r="BN95" s="660"/>
      <c r="BO95" s="660"/>
      <c r="BP95" s="660"/>
      <c r="BQ95" s="660"/>
      <c r="BR95" s="660"/>
      <c r="BS95" s="660"/>
      <c r="BT95" s="660"/>
      <c r="BU95" s="660"/>
      <c r="BV95" s="660"/>
      <c r="BW95" s="661"/>
      <c r="BX95" s="615" t="s">
        <v>554</v>
      </c>
      <c r="BY95" s="616"/>
      <c r="BZ95" s="616"/>
      <c r="CA95" s="616"/>
      <c r="CB95" s="616"/>
      <c r="CC95" s="616"/>
      <c r="CD95" s="616"/>
      <c r="CE95" s="617"/>
      <c r="CF95" s="562" t="s">
        <v>248</v>
      </c>
      <c r="CG95" s="560"/>
      <c r="CH95" s="560"/>
      <c r="CI95" s="560"/>
      <c r="CJ95" s="560"/>
      <c r="CK95" s="560"/>
      <c r="CL95" s="560"/>
      <c r="CM95" s="560"/>
      <c r="CN95" s="560"/>
      <c r="CO95" s="560"/>
      <c r="CP95" s="560"/>
      <c r="CQ95" s="560"/>
      <c r="CR95" s="561"/>
      <c r="CS95" s="699" t="s">
        <v>678</v>
      </c>
      <c r="CT95" s="700"/>
      <c r="CU95" s="700"/>
      <c r="CV95" s="700"/>
      <c r="CW95" s="700"/>
      <c r="CX95" s="700"/>
      <c r="CY95" s="700"/>
      <c r="CZ95" s="700"/>
      <c r="DA95" s="700"/>
      <c r="DB95" s="700"/>
      <c r="DC95" s="700"/>
      <c r="DD95" s="700"/>
      <c r="DE95" s="701"/>
      <c r="DF95" s="649">
        <f>обоснования!L413</f>
        <v>457300</v>
      </c>
      <c r="DG95" s="650"/>
      <c r="DH95" s="650"/>
      <c r="DI95" s="650"/>
      <c r="DJ95" s="650"/>
      <c r="DK95" s="650"/>
      <c r="DL95" s="650"/>
      <c r="DM95" s="650"/>
      <c r="DN95" s="650"/>
      <c r="DO95" s="650"/>
      <c r="DP95" s="650"/>
      <c r="DQ95" s="650"/>
      <c r="DR95" s="651"/>
      <c r="DS95" s="636"/>
      <c r="DT95" s="637"/>
      <c r="DU95" s="637"/>
      <c r="DV95" s="637"/>
      <c r="DW95" s="637"/>
      <c r="DX95" s="637"/>
      <c r="DY95" s="637"/>
      <c r="DZ95" s="637"/>
      <c r="EA95" s="637"/>
      <c r="EB95" s="637"/>
      <c r="EC95" s="637"/>
      <c r="ED95" s="637"/>
      <c r="EE95" s="638"/>
      <c r="EF95" s="646"/>
      <c r="EG95" s="647"/>
      <c r="EH95" s="647"/>
      <c r="EI95" s="647"/>
      <c r="EJ95" s="647"/>
      <c r="EK95" s="647"/>
      <c r="EL95" s="647"/>
      <c r="EM95" s="647"/>
      <c r="EN95" s="647"/>
      <c r="EO95" s="647"/>
      <c r="EP95" s="647"/>
      <c r="EQ95" s="647"/>
      <c r="ER95" s="648"/>
      <c r="ES95" s="199"/>
      <c r="ET95" s="200"/>
      <c r="EU95" s="200"/>
      <c r="EV95" s="200"/>
      <c r="EW95" s="200"/>
      <c r="EX95" s="200"/>
      <c r="EY95" s="200"/>
      <c r="EZ95" s="200"/>
      <c r="FA95" s="200"/>
      <c r="FB95" s="200"/>
      <c r="FC95" s="200"/>
      <c r="FD95" s="200"/>
      <c r="FE95" s="201"/>
    </row>
    <row r="96" spans="1:165" ht="11.25" customHeight="1" x14ac:dyDescent="0.2">
      <c r="A96" s="613" t="s">
        <v>249</v>
      </c>
      <c r="B96" s="614"/>
      <c r="C96" s="614"/>
      <c r="D96" s="614"/>
      <c r="E96" s="614"/>
      <c r="F96" s="614"/>
      <c r="G96" s="614"/>
      <c r="H96" s="614"/>
      <c r="I96" s="614"/>
      <c r="J96" s="614"/>
      <c r="K96" s="614"/>
      <c r="L96" s="614"/>
      <c r="M96" s="614"/>
      <c r="N96" s="614"/>
      <c r="O96" s="614"/>
      <c r="P96" s="614"/>
      <c r="Q96" s="614"/>
      <c r="R96" s="614"/>
      <c r="S96" s="614"/>
      <c r="T96" s="614"/>
      <c r="U96" s="614"/>
      <c r="V96" s="614"/>
      <c r="W96" s="614"/>
      <c r="X96" s="614"/>
      <c r="Y96" s="614"/>
      <c r="Z96" s="614"/>
      <c r="AA96" s="614"/>
      <c r="AB96" s="614"/>
      <c r="AC96" s="614"/>
      <c r="AD96" s="614"/>
      <c r="AE96" s="614"/>
      <c r="AF96" s="614"/>
      <c r="AG96" s="614"/>
      <c r="AH96" s="614"/>
      <c r="AI96" s="614"/>
      <c r="AJ96" s="614"/>
      <c r="AK96" s="614"/>
      <c r="AL96" s="614"/>
      <c r="AM96" s="614"/>
      <c r="AN96" s="614"/>
      <c r="AO96" s="614"/>
      <c r="AP96" s="614"/>
      <c r="AQ96" s="614"/>
      <c r="AR96" s="614"/>
      <c r="AS96" s="614"/>
      <c r="AT96" s="614"/>
      <c r="AU96" s="614"/>
      <c r="AV96" s="614"/>
      <c r="AW96" s="614"/>
      <c r="AX96" s="614"/>
      <c r="AY96" s="614"/>
      <c r="AZ96" s="614"/>
      <c r="BA96" s="614"/>
      <c r="BB96" s="614"/>
      <c r="BC96" s="614"/>
      <c r="BD96" s="614"/>
      <c r="BE96" s="614"/>
      <c r="BF96" s="614"/>
      <c r="BG96" s="614"/>
      <c r="BH96" s="614"/>
      <c r="BI96" s="614"/>
      <c r="BJ96" s="614"/>
      <c r="BK96" s="614"/>
      <c r="BL96" s="614"/>
      <c r="BM96" s="614"/>
      <c r="BN96" s="614"/>
      <c r="BO96" s="614"/>
      <c r="BP96" s="614"/>
      <c r="BQ96" s="614"/>
      <c r="BR96" s="614"/>
      <c r="BS96" s="614"/>
      <c r="BT96" s="614"/>
      <c r="BU96" s="614"/>
      <c r="BV96" s="614"/>
      <c r="BW96" s="614"/>
      <c r="BX96" s="615" t="s">
        <v>360</v>
      </c>
      <c r="BY96" s="616"/>
      <c r="BZ96" s="616"/>
      <c r="CA96" s="616"/>
      <c r="CB96" s="616"/>
      <c r="CC96" s="616"/>
      <c r="CD96" s="616"/>
      <c r="CE96" s="617"/>
      <c r="CF96" s="618" t="s">
        <v>250</v>
      </c>
      <c r="CG96" s="616"/>
      <c r="CH96" s="616"/>
      <c r="CI96" s="616"/>
      <c r="CJ96" s="616"/>
      <c r="CK96" s="616"/>
      <c r="CL96" s="616"/>
      <c r="CM96" s="616"/>
      <c r="CN96" s="616"/>
      <c r="CO96" s="616"/>
      <c r="CP96" s="616"/>
      <c r="CQ96" s="616"/>
      <c r="CR96" s="617"/>
      <c r="CS96" s="669"/>
      <c r="CT96" s="670"/>
      <c r="CU96" s="670"/>
      <c r="CV96" s="670"/>
      <c r="CW96" s="670"/>
      <c r="CX96" s="670"/>
      <c r="CY96" s="670"/>
      <c r="CZ96" s="670"/>
      <c r="DA96" s="670"/>
      <c r="DB96" s="670"/>
      <c r="DC96" s="670"/>
      <c r="DD96" s="670"/>
      <c r="DE96" s="671"/>
      <c r="DF96" s="669"/>
      <c r="DG96" s="670"/>
      <c r="DH96" s="670"/>
      <c r="DI96" s="670"/>
      <c r="DJ96" s="670"/>
      <c r="DK96" s="670"/>
      <c r="DL96" s="670"/>
      <c r="DM96" s="670"/>
      <c r="DN96" s="670"/>
      <c r="DO96" s="670"/>
      <c r="DP96" s="670"/>
      <c r="DQ96" s="670"/>
      <c r="DR96" s="671"/>
      <c r="DS96" s="669"/>
      <c r="DT96" s="670"/>
      <c r="DU96" s="670"/>
      <c r="DV96" s="670"/>
      <c r="DW96" s="670"/>
      <c r="DX96" s="670"/>
      <c r="DY96" s="670"/>
      <c r="DZ96" s="670"/>
      <c r="EA96" s="670"/>
      <c r="EB96" s="670"/>
      <c r="EC96" s="670"/>
      <c r="ED96" s="670"/>
      <c r="EE96" s="671"/>
      <c r="EF96" s="669"/>
      <c r="EG96" s="670"/>
      <c r="EH96" s="670"/>
      <c r="EI96" s="670"/>
      <c r="EJ96" s="670"/>
      <c r="EK96" s="670"/>
      <c r="EL96" s="670"/>
      <c r="EM96" s="670"/>
      <c r="EN96" s="670"/>
      <c r="EO96" s="670"/>
      <c r="EP96" s="670"/>
      <c r="EQ96" s="670"/>
      <c r="ER96" s="671"/>
      <c r="ES96" s="626"/>
      <c r="ET96" s="627"/>
      <c r="EU96" s="627"/>
      <c r="EV96" s="627"/>
      <c r="EW96" s="627"/>
      <c r="EX96" s="627"/>
      <c r="EY96" s="627"/>
      <c r="EZ96" s="627"/>
      <c r="FA96" s="627"/>
      <c r="FB96" s="627"/>
      <c r="FC96" s="627"/>
      <c r="FD96" s="627"/>
      <c r="FE96" s="628"/>
    </row>
    <row r="97" spans="1:163" ht="22.5" customHeight="1" x14ac:dyDescent="0.2">
      <c r="A97" s="613" t="s">
        <v>370</v>
      </c>
      <c r="B97" s="614"/>
      <c r="C97" s="614"/>
      <c r="D97" s="614"/>
      <c r="E97" s="614"/>
      <c r="F97" s="614"/>
      <c r="G97" s="614"/>
      <c r="H97" s="614"/>
      <c r="I97" s="614"/>
      <c r="J97" s="614"/>
      <c r="K97" s="614"/>
      <c r="L97" s="614"/>
      <c r="M97" s="614"/>
      <c r="N97" s="614"/>
      <c r="O97" s="614"/>
      <c r="P97" s="614"/>
      <c r="Q97" s="614"/>
      <c r="R97" s="614"/>
      <c r="S97" s="614"/>
      <c r="T97" s="614"/>
      <c r="U97" s="614"/>
      <c r="V97" s="614"/>
      <c r="W97" s="614"/>
      <c r="X97" s="614"/>
      <c r="Y97" s="614"/>
      <c r="Z97" s="614"/>
      <c r="AA97" s="614"/>
      <c r="AB97" s="614"/>
      <c r="AC97" s="614"/>
      <c r="AD97" s="614"/>
      <c r="AE97" s="614"/>
      <c r="AF97" s="614"/>
      <c r="AG97" s="614"/>
      <c r="AH97" s="614"/>
      <c r="AI97" s="614"/>
      <c r="AJ97" s="614"/>
      <c r="AK97" s="614"/>
      <c r="AL97" s="614"/>
      <c r="AM97" s="614"/>
      <c r="AN97" s="614"/>
      <c r="AO97" s="614"/>
      <c r="AP97" s="614"/>
      <c r="AQ97" s="614"/>
      <c r="AR97" s="614"/>
      <c r="AS97" s="614"/>
      <c r="AT97" s="614"/>
      <c r="AU97" s="614"/>
      <c r="AV97" s="614"/>
      <c r="AW97" s="614"/>
      <c r="AX97" s="614"/>
      <c r="AY97" s="614"/>
      <c r="AZ97" s="614"/>
      <c r="BA97" s="614"/>
      <c r="BB97" s="614"/>
      <c r="BC97" s="614"/>
      <c r="BD97" s="614"/>
      <c r="BE97" s="614"/>
      <c r="BF97" s="614"/>
      <c r="BG97" s="614"/>
      <c r="BH97" s="614"/>
      <c r="BI97" s="614"/>
      <c r="BJ97" s="614"/>
      <c r="BK97" s="614"/>
      <c r="BL97" s="614"/>
      <c r="BM97" s="614"/>
      <c r="BN97" s="614"/>
      <c r="BO97" s="614"/>
      <c r="BP97" s="614"/>
      <c r="BQ97" s="614"/>
      <c r="BR97" s="614"/>
      <c r="BS97" s="614"/>
      <c r="BT97" s="614"/>
      <c r="BU97" s="614"/>
      <c r="BV97" s="614"/>
      <c r="BW97" s="614"/>
      <c r="BX97" s="615" t="s">
        <v>361</v>
      </c>
      <c r="BY97" s="616"/>
      <c r="BZ97" s="616"/>
      <c r="CA97" s="616"/>
      <c r="CB97" s="616"/>
      <c r="CC97" s="616"/>
      <c r="CD97" s="616"/>
      <c r="CE97" s="617"/>
      <c r="CF97" s="618" t="s">
        <v>251</v>
      </c>
      <c r="CG97" s="616"/>
      <c r="CH97" s="616"/>
      <c r="CI97" s="616"/>
      <c r="CJ97" s="616"/>
      <c r="CK97" s="616"/>
      <c r="CL97" s="616"/>
      <c r="CM97" s="616"/>
      <c r="CN97" s="616"/>
      <c r="CO97" s="616"/>
      <c r="CP97" s="616"/>
      <c r="CQ97" s="616"/>
      <c r="CR97" s="617"/>
      <c r="CS97" s="669"/>
      <c r="CT97" s="670"/>
      <c r="CU97" s="670"/>
      <c r="CV97" s="670"/>
      <c r="CW97" s="670"/>
      <c r="CX97" s="670"/>
      <c r="CY97" s="670"/>
      <c r="CZ97" s="670"/>
      <c r="DA97" s="670"/>
      <c r="DB97" s="670"/>
      <c r="DC97" s="670"/>
      <c r="DD97" s="670"/>
      <c r="DE97" s="671"/>
      <c r="DF97" s="669"/>
      <c r="DG97" s="670"/>
      <c r="DH97" s="670"/>
      <c r="DI97" s="670"/>
      <c r="DJ97" s="670"/>
      <c r="DK97" s="670"/>
      <c r="DL97" s="670"/>
      <c r="DM97" s="670"/>
      <c r="DN97" s="670"/>
      <c r="DO97" s="670"/>
      <c r="DP97" s="670"/>
      <c r="DQ97" s="670"/>
      <c r="DR97" s="671"/>
      <c r="DS97" s="669"/>
      <c r="DT97" s="670"/>
      <c r="DU97" s="670"/>
      <c r="DV97" s="670"/>
      <c r="DW97" s="670"/>
      <c r="DX97" s="670"/>
      <c r="DY97" s="670"/>
      <c r="DZ97" s="670"/>
      <c r="EA97" s="670"/>
      <c r="EB97" s="670"/>
      <c r="EC97" s="670"/>
      <c r="ED97" s="670"/>
      <c r="EE97" s="671"/>
      <c r="EF97" s="669"/>
      <c r="EG97" s="670"/>
      <c r="EH97" s="670"/>
      <c r="EI97" s="670"/>
      <c r="EJ97" s="670"/>
      <c r="EK97" s="670"/>
      <c r="EL97" s="670"/>
      <c r="EM97" s="670"/>
      <c r="EN97" s="670"/>
      <c r="EO97" s="670"/>
      <c r="EP97" s="670"/>
      <c r="EQ97" s="670"/>
      <c r="ER97" s="671"/>
      <c r="ES97" s="626"/>
      <c r="ET97" s="627"/>
      <c r="EU97" s="627"/>
      <c r="EV97" s="627"/>
      <c r="EW97" s="627"/>
      <c r="EX97" s="627"/>
      <c r="EY97" s="627"/>
      <c r="EZ97" s="627"/>
      <c r="FA97" s="627"/>
      <c r="FB97" s="627"/>
      <c r="FC97" s="627"/>
      <c r="FD97" s="627"/>
      <c r="FE97" s="628"/>
    </row>
    <row r="98" spans="1:163" ht="22.5" customHeight="1" thickBot="1" x14ac:dyDescent="0.25">
      <c r="A98" s="613" t="s">
        <v>252</v>
      </c>
      <c r="B98" s="614"/>
      <c r="C98" s="614"/>
      <c r="D98" s="614"/>
      <c r="E98" s="614"/>
      <c r="F98" s="614"/>
      <c r="G98" s="614"/>
      <c r="H98" s="614"/>
      <c r="I98" s="614"/>
      <c r="J98" s="614"/>
      <c r="K98" s="614"/>
      <c r="L98" s="614"/>
      <c r="M98" s="614"/>
      <c r="N98" s="614"/>
      <c r="O98" s="614"/>
      <c r="P98" s="614"/>
      <c r="Q98" s="614"/>
      <c r="R98" s="614"/>
      <c r="S98" s="614"/>
      <c r="T98" s="614"/>
      <c r="U98" s="614"/>
      <c r="V98" s="614"/>
      <c r="W98" s="614"/>
      <c r="X98" s="614"/>
      <c r="Y98" s="614"/>
      <c r="Z98" s="614"/>
      <c r="AA98" s="614"/>
      <c r="AB98" s="614"/>
      <c r="AC98" s="614"/>
      <c r="AD98" s="614"/>
      <c r="AE98" s="614"/>
      <c r="AF98" s="614"/>
      <c r="AG98" s="614"/>
      <c r="AH98" s="614"/>
      <c r="AI98" s="614"/>
      <c r="AJ98" s="614"/>
      <c r="AK98" s="614"/>
      <c r="AL98" s="614"/>
      <c r="AM98" s="614"/>
      <c r="AN98" s="614"/>
      <c r="AO98" s="614"/>
      <c r="AP98" s="614"/>
      <c r="AQ98" s="614"/>
      <c r="AR98" s="614"/>
      <c r="AS98" s="614"/>
      <c r="AT98" s="614"/>
      <c r="AU98" s="614"/>
      <c r="AV98" s="614"/>
      <c r="AW98" s="614"/>
      <c r="AX98" s="614"/>
      <c r="AY98" s="614"/>
      <c r="AZ98" s="614"/>
      <c r="BA98" s="614"/>
      <c r="BB98" s="614"/>
      <c r="BC98" s="614"/>
      <c r="BD98" s="614"/>
      <c r="BE98" s="614"/>
      <c r="BF98" s="614"/>
      <c r="BG98" s="614"/>
      <c r="BH98" s="614"/>
      <c r="BI98" s="614"/>
      <c r="BJ98" s="614"/>
      <c r="BK98" s="614"/>
      <c r="BL98" s="614"/>
      <c r="BM98" s="614"/>
      <c r="BN98" s="614"/>
      <c r="BO98" s="614"/>
      <c r="BP98" s="614"/>
      <c r="BQ98" s="614"/>
      <c r="BR98" s="614"/>
      <c r="BS98" s="614"/>
      <c r="BT98" s="614"/>
      <c r="BU98" s="614"/>
      <c r="BV98" s="614"/>
      <c r="BW98" s="614"/>
      <c r="BX98" s="615" t="s">
        <v>362</v>
      </c>
      <c r="BY98" s="616"/>
      <c r="BZ98" s="616"/>
      <c r="CA98" s="616"/>
      <c r="CB98" s="616"/>
      <c r="CC98" s="616"/>
      <c r="CD98" s="616"/>
      <c r="CE98" s="617"/>
      <c r="CF98" s="605" t="s">
        <v>253</v>
      </c>
      <c r="CG98" s="543"/>
      <c r="CH98" s="543"/>
      <c r="CI98" s="543"/>
      <c r="CJ98" s="543"/>
      <c r="CK98" s="543"/>
      <c r="CL98" s="543"/>
      <c r="CM98" s="543"/>
      <c r="CN98" s="543"/>
      <c r="CO98" s="543"/>
      <c r="CP98" s="543"/>
      <c r="CQ98" s="543"/>
      <c r="CR98" s="544"/>
      <c r="CS98" s="674"/>
      <c r="CT98" s="675"/>
      <c r="CU98" s="675"/>
      <c r="CV98" s="675"/>
      <c r="CW98" s="675"/>
      <c r="CX98" s="675"/>
      <c r="CY98" s="675"/>
      <c r="CZ98" s="675"/>
      <c r="DA98" s="675"/>
      <c r="DB98" s="675"/>
      <c r="DC98" s="675"/>
      <c r="DD98" s="675"/>
      <c r="DE98" s="676"/>
      <c r="DF98" s="674"/>
      <c r="DG98" s="675"/>
      <c r="DH98" s="675"/>
      <c r="DI98" s="675"/>
      <c r="DJ98" s="675"/>
      <c r="DK98" s="675"/>
      <c r="DL98" s="675"/>
      <c r="DM98" s="675"/>
      <c r="DN98" s="675"/>
      <c r="DO98" s="675"/>
      <c r="DP98" s="675"/>
      <c r="DQ98" s="675"/>
      <c r="DR98" s="676"/>
      <c r="DS98" s="674"/>
      <c r="DT98" s="675"/>
      <c r="DU98" s="675"/>
      <c r="DV98" s="675"/>
      <c r="DW98" s="675"/>
      <c r="DX98" s="675"/>
      <c r="DY98" s="675"/>
      <c r="DZ98" s="675"/>
      <c r="EA98" s="675"/>
      <c r="EB98" s="675"/>
      <c r="EC98" s="675"/>
      <c r="ED98" s="675"/>
      <c r="EE98" s="676"/>
      <c r="EF98" s="674"/>
      <c r="EG98" s="675"/>
      <c r="EH98" s="675"/>
      <c r="EI98" s="675"/>
      <c r="EJ98" s="675"/>
      <c r="EK98" s="675"/>
      <c r="EL98" s="675"/>
      <c r="EM98" s="675"/>
      <c r="EN98" s="675"/>
      <c r="EO98" s="675"/>
      <c r="EP98" s="675"/>
      <c r="EQ98" s="675"/>
      <c r="ER98" s="676"/>
      <c r="ES98" s="548"/>
      <c r="ET98" s="549"/>
      <c r="EU98" s="549"/>
      <c r="EV98" s="549"/>
      <c r="EW98" s="549"/>
      <c r="EX98" s="549"/>
      <c r="EY98" s="549"/>
      <c r="EZ98" s="549"/>
      <c r="FA98" s="549"/>
      <c r="FB98" s="549"/>
      <c r="FC98" s="549"/>
      <c r="FD98" s="549"/>
      <c r="FE98" s="550"/>
    </row>
    <row r="99" spans="1:163" ht="12.75" customHeight="1" thickBot="1" x14ac:dyDescent="0.25">
      <c r="A99" s="694" t="s">
        <v>254</v>
      </c>
      <c r="B99" s="694"/>
      <c r="C99" s="694"/>
      <c r="D99" s="694"/>
      <c r="E99" s="694"/>
      <c r="F99" s="694"/>
      <c r="G99" s="694"/>
      <c r="H99" s="694"/>
      <c r="I99" s="694"/>
      <c r="J99" s="694"/>
      <c r="K99" s="694"/>
      <c r="L99" s="694"/>
      <c r="M99" s="694"/>
      <c r="N99" s="694"/>
      <c r="O99" s="694"/>
      <c r="P99" s="694"/>
      <c r="Q99" s="694"/>
      <c r="R99" s="694"/>
      <c r="S99" s="694"/>
      <c r="T99" s="694"/>
      <c r="U99" s="694"/>
      <c r="V99" s="694"/>
      <c r="W99" s="694"/>
      <c r="X99" s="694"/>
      <c r="Y99" s="694"/>
      <c r="Z99" s="694"/>
      <c r="AA99" s="694"/>
      <c r="AB99" s="694"/>
      <c r="AC99" s="694"/>
      <c r="AD99" s="694"/>
      <c r="AE99" s="694"/>
      <c r="AF99" s="694"/>
      <c r="AG99" s="694"/>
      <c r="AH99" s="694"/>
      <c r="AI99" s="694"/>
      <c r="AJ99" s="694"/>
      <c r="AK99" s="694"/>
      <c r="AL99" s="694"/>
      <c r="AM99" s="694"/>
      <c r="AN99" s="694"/>
      <c r="AO99" s="694"/>
      <c r="AP99" s="694"/>
      <c r="AQ99" s="694"/>
      <c r="AR99" s="694"/>
      <c r="AS99" s="694"/>
      <c r="AT99" s="694"/>
      <c r="AU99" s="694"/>
      <c r="AV99" s="694"/>
      <c r="AW99" s="694"/>
      <c r="AX99" s="694"/>
      <c r="AY99" s="694"/>
      <c r="AZ99" s="694"/>
      <c r="BA99" s="694"/>
      <c r="BB99" s="694"/>
      <c r="BC99" s="694"/>
      <c r="BD99" s="694"/>
      <c r="BE99" s="694"/>
      <c r="BF99" s="694"/>
      <c r="BG99" s="694"/>
      <c r="BH99" s="694"/>
      <c r="BI99" s="694"/>
      <c r="BJ99" s="694"/>
      <c r="BK99" s="694"/>
      <c r="BL99" s="694"/>
      <c r="BM99" s="694"/>
      <c r="BN99" s="694"/>
      <c r="BO99" s="694"/>
      <c r="BP99" s="694"/>
      <c r="BQ99" s="694"/>
      <c r="BR99" s="694"/>
      <c r="BS99" s="694"/>
      <c r="BT99" s="694"/>
      <c r="BU99" s="694"/>
      <c r="BV99" s="694"/>
      <c r="BW99" s="694"/>
      <c r="BX99" s="573" t="s">
        <v>255</v>
      </c>
      <c r="BY99" s="574"/>
      <c r="BZ99" s="574"/>
      <c r="CA99" s="574"/>
      <c r="CB99" s="574"/>
      <c r="CC99" s="574"/>
      <c r="CD99" s="574"/>
      <c r="CE99" s="575"/>
      <c r="CF99" s="576" t="s">
        <v>256</v>
      </c>
      <c r="CG99" s="574"/>
      <c r="CH99" s="574"/>
      <c r="CI99" s="574"/>
      <c r="CJ99" s="574"/>
      <c r="CK99" s="574"/>
      <c r="CL99" s="574"/>
      <c r="CM99" s="574"/>
      <c r="CN99" s="574"/>
      <c r="CO99" s="574"/>
      <c r="CP99" s="574"/>
      <c r="CQ99" s="574"/>
      <c r="CR99" s="575"/>
      <c r="CS99" s="577"/>
      <c r="CT99" s="578"/>
      <c r="CU99" s="578"/>
      <c r="CV99" s="578"/>
      <c r="CW99" s="578"/>
      <c r="CX99" s="578"/>
      <c r="CY99" s="578"/>
      <c r="CZ99" s="578"/>
      <c r="DA99" s="578"/>
      <c r="DB99" s="578"/>
      <c r="DC99" s="578"/>
      <c r="DD99" s="578"/>
      <c r="DE99" s="579"/>
      <c r="DF99" s="551">
        <f>DF100</f>
        <v>0</v>
      </c>
      <c r="DG99" s="552"/>
      <c r="DH99" s="552"/>
      <c r="DI99" s="552"/>
      <c r="DJ99" s="552"/>
      <c r="DK99" s="552"/>
      <c r="DL99" s="552"/>
      <c r="DM99" s="552"/>
      <c r="DN99" s="552"/>
      <c r="DO99" s="552"/>
      <c r="DP99" s="552"/>
      <c r="DQ99" s="552"/>
      <c r="DR99" s="553"/>
      <c r="DS99" s="551">
        <f t="shared" ref="DS99" si="16">DS100</f>
        <v>0</v>
      </c>
      <c r="DT99" s="552"/>
      <c r="DU99" s="552"/>
      <c r="DV99" s="552"/>
      <c r="DW99" s="552"/>
      <c r="DX99" s="552"/>
      <c r="DY99" s="552"/>
      <c r="DZ99" s="552"/>
      <c r="EA99" s="552"/>
      <c r="EB99" s="552"/>
      <c r="EC99" s="552"/>
      <c r="ED99" s="552"/>
      <c r="EE99" s="553"/>
      <c r="EF99" s="551">
        <f t="shared" ref="EF99" si="17">EF100</f>
        <v>0</v>
      </c>
      <c r="EG99" s="552"/>
      <c r="EH99" s="552"/>
      <c r="EI99" s="552"/>
      <c r="EJ99" s="552"/>
      <c r="EK99" s="552"/>
      <c r="EL99" s="552"/>
      <c r="EM99" s="552"/>
      <c r="EN99" s="552"/>
      <c r="EO99" s="552"/>
      <c r="EP99" s="552"/>
      <c r="EQ99" s="552"/>
      <c r="ER99" s="553"/>
      <c r="ES99" s="554" t="s">
        <v>115</v>
      </c>
      <c r="ET99" s="555"/>
      <c r="EU99" s="555"/>
      <c r="EV99" s="555"/>
      <c r="EW99" s="555"/>
      <c r="EX99" s="555"/>
      <c r="EY99" s="555"/>
      <c r="EZ99" s="555"/>
      <c r="FA99" s="555"/>
      <c r="FB99" s="555"/>
      <c r="FC99" s="555"/>
      <c r="FD99" s="555"/>
      <c r="FE99" s="556"/>
    </row>
    <row r="100" spans="1:163" ht="22.5" customHeight="1" x14ac:dyDescent="0.2">
      <c r="A100" s="613" t="s">
        <v>257</v>
      </c>
      <c r="B100" s="614"/>
      <c r="C100" s="614"/>
      <c r="D100" s="614"/>
      <c r="E100" s="614"/>
      <c r="F100" s="614"/>
      <c r="G100" s="614"/>
      <c r="H100" s="614"/>
      <c r="I100" s="614"/>
      <c r="J100" s="614"/>
      <c r="K100" s="614"/>
      <c r="L100" s="614"/>
      <c r="M100" s="614"/>
      <c r="N100" s="614"/>
      <c r="O100" s="614"/>
      <c r="P100" s="614"/>
      <c r="Q100" s="614"/>
      <c r="R100" s="614"/>
      <c r="S100" s="614"/>
      <c r="T100" s="614"/>
      <c r="U100" s="614"/>
      <c r="V100" s="614"/>
      <c r="W100" s="614"/>
      <c r="X100" s="614"/>
      <c r="Y100" s="614"/>
      <c r="Z100" s="614"/>
      <c r="AA100" s="614"/>
      <c r="AB100" s="614"/>
      <c r="AC100" s="614"/>
      <c r="AD100" s="614"/>
      <c r="AE100" s="614"/>
      <c r="AF100" s="614"/>
      <c r="AG100" s="614"/>
      <c r="AH100" s="614"/>
      <c r="AI100" s="614"/>
      <c r="AJ100" s="614"/>
      <c r="AK100" s="614"/>
      <c r="AL100" s="614"/>
      <c r="AM100" s="614"/>
      <c r="AN100" s="614"/>
      <c r="AO100" s="614"/>
      <c r="AP100" s="614"/>
      <c r="AQ100" s="614"/>
      <c r="AR100" s="614"/>
      <c r="AS100" s="614"/>
      <c r="AT100" s="614"/>
      <c r="AU100" s="614"/>
      <c r="AV100" s="614"/>
      <c r="AW100" s="614"/>
      <c r="AX100" s="614"/>
      <c r="AY100" s="614"/>
      <c r="AZ100" s="614"/>
      <c r="BA100" s="614"/>
      <c r="BB100" s="614"/>
      <c r="BC100" s="614"/>
      <c r="BD100" s="614"/>
      <c r="BE100" s="614"/>
      <c r="BF100" s="614"/>
      <c r="BG100" s="614"/>
      <c r="BH100" s="614"/>
      <c r="BI100" s="614"/>
      <c r="BJ100" s="614"/>
      <c r="BK100" s="614"/>
      <c r="BL100" s="614"/>
      <c r="BM100" s="614"/>
      <c r="BN100" s="614"/>
      <c r="BO100" s="614"/>
      <c r="BP100" s="614"/>
      <c r="BQ100" s="614"/>
      <c r="BR100" s="614"/>
      <c r="BS100" s="614"/>
      <c r="BT100" s="614"/>
      <c r="BU100" s="614"/>
      <c r="BV100" s="614"/>
      <c r="BW100" s="614"/>
      <c r="BX100" s="559" t="s">
        <v>258</v>
      </c>
      <c r="BY100" s="560"/>
      <c r="BZ100" s="560"/>
      <c r="CA100" s="560"/>
      <c r="CB100" s="560"/>
      <c r="CC100" s="560"/>
      <c r="CD100" s="560"/>
      <c r="CE100" s="561"/>
      <c r="CF100" s="562" t="s">
        <v>115</v>
      </c>
      <c r="CG100" s="560"/>
      <c r="CH100" s="560"/>
      <c r="CI100" s="560"/>
      <c r="CJ100" s="560"/>
      <c r="CK100" s="560"/>
      <c r="CL100" s="560"/>
      <c r="CM100" s="560"/>
      <c r="CN100" s="560"/>
      <c r="CO100" s="560"/>
      <c r="CP100" s="560"/>
      <c r="CQ100" s="560"/>
      <c r="CR100" s="561"/>
      <c r="CS100" s="726" t="s">
        <v>367</v>
      </c>
      <c r="CT100" s="727"/>
      <c r="CU100" s="727"/>
      <c r="CV100" s="727"/>
      <c r="CW100" s="727"/>
      <c r="CX100" s="727"/>
      <c r="CY100" s="727"/>
      <c r="CZ100" s="727"/>
      <c r="DA100" s="727"/>
      <c r="DB100" s="727"/>
      <c r="DC100" s="727"/>
      <c r="DD100" s="727"/>
      <c r="DE100" s="728"/>
      <c r="DF100" s="663"/>
      <c r="DG100" s="664"/>
      <c r="DH100" s="664"/>
      <c r="DI100" s="664"/>
      <c r="DJ100" s="664"/>
      <c r="DK100" s="664"/>
      <c r="DL100" s="664"/>
      <c r="DM100" s="664"/>
      <c r="DN100" s="664"/>
      <c r="DO100" s="664"/>
      <c r="DP100" s="664"/>
      <c r="DQ100" s="664"/>
      <c r="DR100" s="665"/>
      <c r="DS100" s="663">
        <v>0</v>
      </c>
      <c r="DT100" s="664"/>
      <c r="DU100" s="664"/>
      <c r="DV100" s="664"/>
      <c r="DW100" s="664"/>
      <c r="DX100" s="664"/>
      <c r="DY100" s="664"/>
      <c r="DZ100" s="664"/>
      <c r="EA100" s="664"/>
      <c r="EB100" s="664"/>
      <c r="EC100" s="664"/>
      <c r="ED100" s="664"/>
      <c r="EE100" s="665"/>
      <c r="EF100" s="663">
        <v>0</v>
      </c>
      <c r="EG100" s="664"/>
      <c r="EH100" s="664"/>
      <c r="EI100" s="664"/>
      <c r="EJ100" s="664"/>
      <c r="EK100" s="664"/>
      <c r="EL100" s="664"/>
      <c r="EM100" s="664"/>
      <c r="EN100" s="664"/>
      <c r="EO100" s="664"/>
      <c r="EP100" s="664"/>
      <c r="EQ100" s="664"/>
      <c r="ER100" s="665"/>
      <c r="ES100" s="729" t="s">
        <v>115</v>
      </c>
      <c r="ET100" s="730"/>
      <c r="EU100" s="730"/>
      <c r="EV100" s="730"/>
      <c r="EW100" s="730"/>
      <c r="EX100" s="730"/>
      <c r="EY100" s="730"/>
      <c r="EZ100" s="730"/>
      <c r="FA100" s="730"/>
      <c r="FB100" s="730"/>
      <c r="FC100" s="730"/>
      <c r="FD100" s="730"/>
      <c r="FE100" s="731"/>
    </row>
    <row r="101" spans="1:163" ht="12.75" customHeight="1" x14ac:dyDescent="0.2">
      <c r="A101" s="613" t="s">
        <v>259</v>
      </c>
      <c r="B101" s="614"/>
      <c r="C101" s="614"/>
      <c r="D101" s="614"/>
      <c r="E101" s="614"/>
      <c r="F101" s="614"/>
      <c r="G101" s="614"/>
      <c r="H101" s="614"/>
      <c r="I101" s="614"/>
      <c r="J101" s="614"/>
      <c r="K101" s="614"/>
      <c r="L101" s="614"/>
      <c r="M101" s="614"/>
      <c r="N101" s="614"/>
      <c r="O101" s="614"/>
      <c r="P101" s="614"/>
      <c r="Q101" s="614"/>
      <c r="R101" s="614"/>
      <c r="S101" s="614"/>
      <c r="T101" s="614"/>
      <c r="U101" s="614"/>
      <c r="V101" s="614"/>
      <c r="W101" s="614"/>
      <c r="X101" s="614"/>
      <c r="Y101" s="614"/>
      <c r="Z101" s="614"/>
      <c r="AA101" s="614"/>
      <c r="AB101" s="614"/>
      <c r="AC101" s="614"/>
      <c r="AD101" s="614"/>
      <c r="AE101" s="614"/>
      <c r="AF101" s="614"/>
      <c r="AG101" s="614"/>
      <c r="AH101" s="614"/>
      <c r="AI101" s="614"/>
      <c r="AJ101" s="614"/>
      <c r="AK101" s="614"/>
      <c r="AL101" s="614"/>
      <c r="AM101" s="614"/>
      <c r="AN101" s="614"/>
      <c r="AO101" s="614"/>
      <c r="AP101" s="614"/>
      <c r="AQ101" s="614"/>
      <c r="AR101" s="614"/>
      <c r="AS101" s="614"/>
      <c r="AT101" s="614"/>
      <c r="AU101" s="614"/>
      <c r="AV101" s="614"/>
      <c r="AW101" s="614"/>
      <c r="AX101" s="614"/>
      <c r="AY101" s="614"/>
      <c r="AZ101" s="614"/>
      <c r="BA101" s="614"/>
      <c r="BB101" s="614"/>
      <c r="BC101" s="614"/>
      <c r="BD101" s="614"/>
      <c r="BE101" s="614"/>
      <c r="BF101" s="614"/>
      <c r="BG101" s="614"/>
      <c r="BH101" s="614"/>
      <c r="BI101" s="614"/>
      <c r="BJ101" s="614"/>
      <c r="BK101" s="614"/>
      <c r="BL101" s="614"/>
      <c r="BM101" s="614"/>
      <c r="BN101" s="614"/>
      <c r="BO101" s="614"/>
      <c r="BP101" s="614"/>
      <c r="BQ101" s="614"/>
      <c r="BR101" s="614"/>
      <c r="BS101" s="614"/>
      <c r="BT101" s="614"/>
      <c r="BU101" s="614"/>
      <c r="BV101" s="614"/>
      <c r="BW101" s="614"/>
      <c r="BX101" s="615" t="s">
        <v>260</v>
      </c>
      <c r="BY101" s="616"/>
      <c r="BZ101" s="616"/>
      <c r="CA101" s="616"/>
      <c r="CB101" s="616"/>
      <c r="CC101" s="616"/>
      <c r="CD101" s="616"/>
      <c r="CE101" s="617"/>
      <c r="CF101" s="736" t="s">
        <v>115</v>
      </c>
      <c r="CG101" s="737"/>
      <c r="CH101" s="737"/>
      <c r="CI101" s="737"/>
      <c r="CJ101" s="737"/>
      <c r="CK101" s="737"/>
      <c r="CL101" s="737"/>
      <c r="CM101" s="737"/>
      <c r="CN101" s="737"/>
      <c r="CO101" s="737"/>
      <c r="CP101" s="737"/>
      <c r="CQ101" s="737"/>
      <c r="CR101" s="738"/>
      <c r="CS101" s="669"/>
      <c r="CT101" s="670"/>
      <c r="CU101" s="670"/>
      <c r="CV101" s="670"/>
      <c r="CW101" s="670"/>
      <c r="CX101" s="670"/>
      <c r="CY101" s="670"/>
      <c r="CZ101" s="670"/>
      <c r="DA101" s="670"/>
      <c r="DB101" s="670"/>
      <c r="DC101" s="670"/>
      <c r="DD101" s="670"/>
      <c r="DE101" s="671"/>
      <c r="DF101" s="669"/>
      <c r="DG101" s="670"/>
      <c r="DH101" s="670"/>
      <c r="DI101" s="670"/>
      <c r="DJ101" s="670"/>
      <c r="DK101" s="670"/>
      <c r="DL101" s="670"/>
      <c r="DM101" s="670"/>
      <c r="DN101" s="670"/>
      <c r="DO101" s="670"/>
      <c r="DP101" s="670"/>
      <c r="DQ101" s="670"/>
      <c r="DR101" s="671"/>
      <c r="DS101" s="669"/>
      <c r="DT101" s="670"/>
      <c r="DU101" s="670"/>
      <c r="DV101" s="670"/>
      <c r="DW101" s="670"/>
      <c r="DX101" s="670"/>
      <c r="DY101" s="670"/>
      <c r="DZ101" s="670"/>
      <c r="EA101" s="670"/>
      <c r="EB101" s="670"/>
      <c r="EC101" s="670"/>
      <c r="ED101" s="670"/>
      <c r="EE101" s="671"/>
      <c r="EF101" s="669"/>
      <c r="EG101" s="670"/>
      <c r="EH101" s="670"/>
      <c r="EI101" s="670"/>
      <c r="EJ101" s="670"/>
      <c r="EK101" s="670"/>
      <c r="EL101" s="670"/>
      <c r="EM101" s="670"/>
      <c r="EN101" s="670"/>
      <c r="EO101" s="670"/>
      <c r="EP101" s="670"/>
      <c r="EQ101" s="670"/>
      <c r="ER101" s="671"/>
      <c r="ES101" s="680" t="s">
        <v>115</v>
      </c>
      <c r="ET101" s="681"/>
      <c r="EU101" s="681"/>
      <c r="EV101" s="681"/>
      <c r="EW101" s="681"/>
      <c r="EX101" s="681"/>
      <c r="EY101" s="681"/>
      <c r="EZ101" s="681"/>
      <c r="FA101" s="681"/>
      <c r="FB101" s="681"/>
      <c r="FC101" s="681"/>
      <c r="FD101" s="681"/>
      <c r="FE101" s="682"/>
    </row>
    <row r="102" spans="1:163" ht="12.75" customHeight="1" thickBot="1" x14ac:dyDescent="0.25">
      <c r="A102" s="613" t="s">
        <v>261</v>
      </c>
      <c r="B102" s="614"/>
      <c r="C102" s="614"/>
      <c r="D102" s="614"/>
      <c r="E102" s="614"/>
      <c r="F102" s="614"/>
      <c r="G102" s="614"/>
      <c r="H102" s="614"/>
      <c r="I102" s="614"/>
      <c r="J102" s="614"/>
      <c r="K102" s="614"/>
      <c r="L102" s="614"/>
      <c r="M102" s="614"/>
      <c r="N102" s="614"/>
      <c r="O102" s="614"/>
      <c r="P102" s="614"/>
      <c r="Q102" s="614"/>
      <c r="R102" s="614"/>
      <c r="S102" s="614"/>
      <c r="T102" s="614"/>
      <c r="U102" s="614"/>
      <c r="V102" s="614"/>
      <c r="W102" s="614"/>
      <c r="X102" s="614"/>
      <c r="Y102" s="614"/>
      <c r="Z102" s="614"/>
      <c r="AA102" s="614"/>
      <c r="AB102" s="614"/>
      <c r="AC102" s="614"/>
      <c r="AD102" s="614"/>
      <c r="AE102" s="614"/>
      <c r="AF102" s="614"/>
      <c r="AG102" s="614"/>
      <c r="AH102" s="614"/>
      <c r="AI102" s="614"/>
      <c r="AJ102" s="614"/>
      <c r="AK102" s="614"/>
      <c r="AL102" s="614"/>
      <c r="AM102" s="614"/>
      <c r="AN102" s="614"/>
      <c r="AO102" s="614"/>
      <c r="AP102" s="614"/>
      <c r="AQ102" s="614"/>
      <c r="AR102" s="614"/>
      <c r="AS102" s="614"/>
      <c r="AT102" s="614"/>
      <c r="AU102" s="614"/>
      <c r="AV102" s="614"/>
      <c r="AW102" s="614"/>
      <c r="AX102" s="614"/>
      <c r="AY102" s="614"/>
      <c r="AZ102" s="614"/>
      <c r="BA102" s="614"/>
      <c r="BB102" s="614"/>
      <c r="BC102" s="614"/>
      <c r="BD102" s="614"/>
      <c r="BE102" s="614"/>
      <c r="BF102" s="614"/>
      <c r="BG102" s="614"/>
      <c r="BH102" s="614"/>
      <c r="BI102" s="614"/>
      <c r="BJ102" s="614"/>
      <c r="BK102" s="614"/>
      <c r="BL102" s="614"/>
      <c r="BM102" s="614"/>
      <c r="BN102" s="614"/>
      <c r="BO102" s="614"/>
      <c r="BP102" s="614"/>
      <c r="BQ102" s="614"/>
      <c r="BR102" s="614"/>
      <c r="BS102" s="614"/>
      <c r="BT102" s="614"/>
      <c r="BU102" s="614"/>
      <c r="BV102" s="614"/>
      <c r="BW102" s="614"/>
      <c r="BX102" s="542" t="s">
        <v>262</v>
      </c>
      <c r="BY102" s="543"/>
      <c r="BZ102" s="543"/>
      <c r="CA102" s="543"/>
      <c r="CB102" s="543"/>
      <c r="CC102" s="543"/>
      <c r="CD102" s="543"/>
      <c r="CE102" s="544"/>
      <c r="CF102" s="733" t="s">
        <v>115</v>
      </c>
      <c r="CG102" s="734"/>
      <c r="CH102" s="734"/>
      <c r="CI102" s="734"/>
      <c r="CJ102" s="734"/>
      <c r="CK102" s="734"/>
      <c r="CL102" s="734"/>
      <c r="CM102" s="734"/>
      <c r="CN102" s="734"/>
      <c r="CO102" s="734"/>
      <c r="CP102" s="734"/>
      <c r="CQ102" s="734"/>
      <c r="CR102" s="735"/>
      <c r="CS102" s="674"/>
      <c r="CT102" s="675"/>
      <c r="CU102" s="675"/>
      <c r="CV102" s="675"/>
      <c r="CW102" s="675"/>
      <c r="CX102" s="675"/>
      <c r="CY102" s="675"/>
      <c r="CZ102" s="675"/>
      <c r="DA102" s="675"/>
      <c r="DB102" s="675"/>
      <c r="DC102" s="675"/>
      <c r="DD102" s="675"/>
      <c r="DE102" s="676"/>
      <c r="DF102" s="674"/>
      <c r="DG102" s="675"/>
      <c r="DH102" s="675"/>
      <c r="DI102" s="675"/>
      <c r="DJ102" s="675"/>
      <c r="DK102" s="675"/>
      <c r="DL102" s="675"/>
      <c r="DM102" s="675"/>
      <c r="DN102" s="675"/>
      <c r="DO102" s="675"/>
      <c r="DP102" s="675"/>
      <c r="DQ102" s="675"/>
      <c r="DR102" s="676"/>
      <c r="DS102" s="674"/>
      <c r="DT102" s="675"/>
      <c r="DU102" s="675"/>
      <c r="DV102" s="675"/>
      <c r="DW102" s="675"/>
      <c r="DX102" s="675"/>
      <c r="DY102" s="675"/>
      <c r="DZ102" s="675"/>
      <c r="EA102" s="675"/>
      <c r="EB102" s="675"/>
      <c r="EC102" s="675"/>
      <c r="ED102" s="675"/>
      <c r="EE102" s="676"/>
      <c r="EF102" s="674"/>
      <c r="EG102" s="675"/>
      <c r="EH102" s="675"/>
      <c r="EI102" s="675"/>
      <c r="EJ102" s="675"/>
      <c r="EK102" s="675"/>
      <c r="EL102" s="675"/>
      <c r="EM102" s="675"/>
      <c r="EN102" s="675"/>
      <c r="EO102" s="675"/>
      <c r="EP102" s="675"/>
      <c r="EQ102" s="675"/>
      <c r="ER102" s="676"/>
      <c r="ES102" s="739" t="s">
        <v>115</v>
      </c>
      <c r="ET102" s="740"/>
      <c r="EU102" s="740"/>
      <c r="EV102" s="740"/>
      <c r="EW102" s="740"/>
      <c r="EX102" s="740"/>
      <c r="EY102" s="740"/>
      <c r="EZ102" s="740"/>
      <c r="FA102" s="740"/>
      <c r="FB102" s="740"/>
      <c r="FC102" s="740"/>
      <c r="FD102" s="740"/>
      <c r="FE102" s="741"/>
    </row>
    <row r="103" spans="1:163" ht="12.75" customHeight="1" x14ac:dyDescent="0.2">
      <c r="A103" s="694" t="s">
        <v>263</v>
      </c>
      <c r="B103" s="694"/>
      <c r="C103" s="694"/>
      <c r="D103" s="694"/>
      <c r="E103" s="694"/>
      <c r="F103" s="694"/>
      <c r="G103" s="694"/>
      <c r="H103" s="694"/>
      <c r="I103" s="694"/>
      <c r="J103" s="694"/>
      <c r="K103" s="694"/>
      <c r="L103" s="694"/>
      <c r="M103" s="694"/>
      <c r="N103" s="694"/>
      <c r="O103" s="694"/>
      <c r="P103" s="694"/>
      <c r="Q103" s="694"/>
      <c r="R103" s="694"/>
      <c r="S103" s="694"/>
      <c r="T103" s="694"/>
      <c r="U103" s="694"/>
      <c r="V103" s="694"/>
      <c r="W103" s="694"/>
      <c r="X103" s="694"/>
      <c r="Y103" s="694"/>
      <c r="Z103" s="694"/>
      <c r="AA103" s="694"/>
      <c r="AB103" s="694"/>
      <c r="AC103" s="694"/>
      <c r="AD103" s="694"/>
      <c r="AE103" s="694"/>
      <c r="AF103" s="694"/>
      <c r="AG103" s="694"/>
      <c r="AH103" s="694"/>
      <c r="AI103" s="694"/>
      <c r="AJ103" s="694"/>
      <c r="AK103" s="694"/>
      <c r="AL103" s="694"/>
      <c r="AM103" s="694"/>
      <c r="AN103" s="694"/>
      <c r="AO103" s="694"/>
      <c r="AP103" s="694"/>
      <c r="AQ103" s="694"/>
      <c r="AR103" s="694"/>
      <c r="AS103" s="694"/>
      <c r="AT103" s="694"/>
      <c r="AU103" s="694"/>
      <c r="AV103" s="694"/>
      <c r="AW103" s="694"/>
      <c r="AX103" s="694"/>
      <c r="AY103" s="694"/>
      <c r="AZ103" s="694"/>
      <c r="BA103" s="694"/>
      <c r="BB103" s="694"/>
      <c r="BC103" s="694"/>
      <c r="BD103" s="694"/>
      <c r="BE103" s="694"/>
      <c r="BF103" s="694"/>
      <c r="BG103" s="694"/>
      <c r="BH103" s="694"/>
      <c r="BI103" s="694"/>
      <c r="BJ103" s="694"/>
      <c r="BK103" s="694"/>
      <c r="BL103" s="694"/>
      <c r="BM103" s="694"/>
      <c r="BN103" s="694"/>
      <c r="BO103" s="694"/>
      <c r="BP103" s="694"/>
      <c r="BQ103" s="694"/>
      <c r="BR103" s="694"/>
      <c r="BS103" s="694"/>
      <c r="BT103" s="694"/>
      <c r="BU103" s="694"/>
      <c r="BV103" s="694"/>
      <c r="BW103" s="694"/>
      <c r="BX103" s="742" t="s">
        <v>264</v>
      </c>
      <c r="BY103" s="743"/>
      <c r="BZ103" s="743"/>
      <c r="CA103" s="743"/>
      <c r="CB103" s="743"/>
      <c r="CC103" s="743"/>
      <c r="CD103" s="743"/>
      <c r="CE103" s="744"/>
      <c r="CF103" s="745" t="s">
        <v>115</v>
      </c>
      <c r="CG103" s="743"/>
      <c r="CH103" s="743"/>
      <c r="CI103" s="743"/>
      <c r="CJ103" s="743"/>
      <c r="CK103" s="743"/>
      <c r="CL103" s="743"/>
      <c r="CM103" s="743"/>
      <c r="CN103" s="743"/>
      <c r="CO103" s="743"/>
      <c r="CP103" s="743"/>
      <c r="CQ103" s="743"/>
      <c r="CR103" s="744"/>
      <c r="CS103" s="746"/>
      <c r="CT103" s="747"/>
      <c r="CU103" s="747"/>
      <c r="CV103" s="747"/>
      <c r="CW103" s="747"/>
      <c r="CX103" s="747"/>
      <c r="CY103" s="747"/>
      <c r="CZ103" s="747"/>
      <c r="DA103" s="747"/>
      <c r="DB103" s="747"/>
      <c r="DC103" s="747"/>
      <c r="DD103" s="747"/>
      <c r="DE103" s="748"/>
      <c r="DF103" s="749">
        <f>DF104</f>
        <v>0</v>
      </c>
      <c r="DG103" s="750"/>
      <c r="DH103" s="750"/>
      <c r="DI103" s="750"/>
      <c r="DJ103" s="750"/>
      <c r="DK103" s="750"/>
      <c r="DL103" s="750"/>
      <c r="DM103" s="750"/>
      <c r="DN103" s="750"/>
      <c r="DO103" s="750"/>
      <c r="DP103" s="750"/>
      <c r="DQ103" s="750"/>
      <c r="DR103" s="751"/>
      <c r="DS103" s="749">
        <f t="shared" ref="DS103" si="18">DS104</f>
        <v>0</v>
      </c>
      <c r="DT103" s="750"/>
      <c r="DU103" s="750"/>
      <c r="DV103" s="750"/>
      <c r="DW103" s="750"/>
      <c r="DX103" s="750"/>
      <c r="DY103" s="750"/>
      <c r="DZ103" s="750"/>
      <c r="EA103" s="750"/>
      <c r="EB103" s="750"/>
      <c r="EC103" s="750"/>
      <c r="ED103" s="750"/>
      <c r="EE103" s="751"/>
      <c r="EF103" s="749">
        <f t="shared" ref="EF103" si="19">EF104</f>
        <v>0</v>
      </c>
      <c r="EG103" s="750"/>
      <c r="EH103" s="750"/>
      <c r="EI103" s="750"/>
      <c r="EJ103" s="750"/>
      <c r="EK103" s="750"/>
      <c r="EL103" s="750"/>
      <c r="EM103" s="750"/>
      <c r="EN103" s="750"/>
      <c r="EO103" s="750"/>
      <c r="EP103" s="750"/>
      <c r="EQ103" s="750"/>
      <c r="ER103" s="751"/>
      <c r="ES103" s="753" t="s">
        <v>115</v>
      </c>
      <c r="ET103" s="754"/>
      <c r="EU103" s="754"/>
      <c r="EV103" s="754"/>
      <c r="EW103" s="754"/>
      <c r="EX103" s="754"/>
      <c r="EY103" s="754"/>
      <c r="EZ103" s="754"/>
      <c r="FA103" s="754"/>
      <c r="FB103" s="754"/>
      <c r="FC103" s="754"/>
      <c r="FD103" s="754"/>
      <c r="FE103" s="755"/>
    </row>
    <row r="104" spans="1:163" ht="22.5" customHeight="1" thickBot="1" x14ac:dyDescent="0.25">
      <c r="A104" s="613" t="s">
        <v>265</v>
      </c>
      <c r="B104" s="614"/>
      <c r="C104" s="614"/>
      <c r="D104" s="614"/>
      <c r="E104" s="614"/>
      <c r="F104" s="614"/>
      <c r="G104" s="614"/>
      <c r="H104" s="614"/>
      <c r="I104" s="614"/>
      <c r="J104" s="614"/>
      <c r="K104" s="614"/>
      <c r="L104" s="614"/>
      <c r="M104" s="614"/>
      <c r="N104" s="614"/>
      <c r="O104" s="614"/>
      <c r="P104" s="614"/>
      <c r="Q104" s="614"/>
      <c r="R104" s="614"/>
      <c r="S104" s="614"/>
      <c r="T104" s="614"/>
      <c r="U104" s="614"/>
      <c r="V104" s="614"/>
      <c r="W104" s="614"/>
      <c r="X104" s="614"/>
      <c r="Y104" s="614"/>
      <c r="Z104" s="614"/>
      <c r="AA104" s="614"/>
      <c r="AB104" s="614"/>
      <c r="AC104" s="614"/>
      <c r="AD104" s="614"/>
      <c r="AE104" s="614"/>
      <c r="AF104" s="614"/>
      <c r="AG104" s="614"/>
      <c r="AH104" s="614"/>
      <c r="AI104" s="614"/>
      <c r="AJ104" s="614"/>
      <c r="AK104" s="614"/>
      <c r="AL104" s="614"/>
      <c r="AM104" s="614"/>
      <c r="AN104" s="614"/>
      <c r="AO104" s="614"/>
      <c r="AP104" s="614"/>
      <c r="AQ104" s="614"/>
      <c r="AR104" s="614"/>
      <c r="AS104" s="614"/>
      <c r="AT104" s="614"/>
      <c r="AU104" s="614"/>
      <c r="AV104" s="614"/>
      <c r="AW104" s="614"/>
      <c r="AX104" s="614"/>
      <c r="AY104" s="614"/>
      <c r="AZ104" s="614"/>
      <c r="BA104" s="614"/>
      <c r="BB104" s="614"/>
      <c r="BC104" s="614"/>
      <c r="BD104" s="614"/>
      <c r="BE104" s="614"/>
      <c r="BF104" s="614"/>
      <c r="BG104" s="614"/>
      <c r="BH104" s="614"/>
      <c r="BI104" s="614"/>
      <c r="BJ104" s="614"/>
      <c r="BK104" s="614"/>
      <c r="BL104" s="614"/>
      <c r="BM104" s="614"/>
      <c r="BN104" s="614"/>
      <c r="BO104" s="614"/>
      <c r="BP104" s="614"/>
      <c r="BQ104" s="614"/>
      <c r="BR104" s="614"/>
      <c r="BS104" s="614"/>
      <c r="BT104" s="614"/>
      <c r="BU104" s="614"/>
      <c r="BV104" s="614"/>
      <c r="BW104" s="614"/>
      <c r="BX104" s="756" t="s">
        <v>266</v>
      </c>
      <c r="BY104" s="757"/>
      <c r="BZ104" s="757"/>
      <c r="CA104" s="757"/>
      <c r="CB104" s="757"/>
      <c r="CC104" s="757"/>
      <c r="CD104" s="757"/>
      <c r="CE104" s="758"/>
      <c r="CF104" s="759" t="s">
        <v>267</v>
      </c>
      <c r="CG104" s="757"/>
      <c r="CH104" s="757"/>
      <c r="CI104" s="757"/>
      <c r="CJ104" s="757"/>
      <c r="CK104" s="757"/>
      <c r="CL104" s="757"/>
      <c r="CM104" s="757"/>
      <c r="CN104" s="757"/>
      <c r="CO104" s="757"/>
      <c r="CP104" s="757"/>
      <c r="CQ104" s="757"/>
      <c r="CR104" s="758"/>
      <c r="CS104" s="760" t="s">
        <v>369</v>
      </c>
      <c r="CT104" s="761"/>
      <c r="CU104" s="761"/>
      <c r="CV104" s="761"/>
      <c r="CW104" s="761"/>
      <c r="CX104" s="761"/>
      <c r="CY104" s="761"/>
      <c r="CZ104" s="761"/>
      <c r="DA104" s="761"/>
      <c r="DB104" s="761"/>
      <c r="DC104" s="761"/>
      <c r="DD104" s="761"/>
      <c r="DE104" s="762"/>
      <c r="DF104" s="763"/>
      <c r="DG104" s="764"/>
      <c r="DH104" s="764"/>
      <c r="DI104" s="764"/>
      <c r="DJ104" s="764"/>
      <c r="DK104" s="764"/>
      <c r="DL104" s="764"/>
      <c r="DM104" s="764"/>
      <c r="DN104" s="764"/>
      <c r="DO104" s="764"/>
      <c r="DP104" s="764"/>
      <c r="DQ104" s="764"/>
      <c r="DR104" s="765"/>
      <c r="DS104" s="766"/>
      <c r="DT104" s="767"/>
      <c r="DU104" s="767"/>
      <c r="DV104" s="767"/>
      <c r="DW104" s="767"/>
      <c r="DX104" s="767"/>
      <c r="DY104" s="767"/>
      <c r="DZ104" s="767"/>
      <c r="EA104" s="767"/>
      <c r="EB104" s="767"/>
      <c r="EC104" s="767"/>
      <c r="ED104" s="767"/>
      <c r="EE104" s="768"/>
      <c r="EF104" s="766"/>
      <c r="EG104" s="767"/>
      <c r="EH104" s="767"/>
      <c r="EI104" s="767"/>
      <c r="EJ104" s="767"/>
      <c r="EK104" s="767"/>
      <c r="EL104" s="767"/>
      <c r="EM104" s="767"/>
      <c r="EN104" s="767"/>
      <c r="EO104" s="767"/>
      <c r="EP104" s="767"/>
      <c r="EQ104" s="767"/>
      <c r="ER104" s="768"/>
      <c r="ES104" s="769" t="s">
        <v>115</v>
      </c>
      <c r="ET104" s="770"/>
      <c r="EU104" s="770"/>
      <c r="EV104" s="770"/>
      <c r="EW104" s="770"/>
      <c r="EX104" s="770"/>
      <c r="EY104" s="770"/>
      <c r="EZ104" s="770"/>
      <c r="FA104" s="770"/>
      <c r="FB104" s="770"/>
      <c r="FC104" s="770"/>
      <c r="FD104" s="770"/>
      <c r="FE104" s="771"/>
    </row>
    <row r="105" spans="1:163" s="202" customFormat="1" ht="11.25" customHeight="1" x14ac:dyDescent="0.2">
      <c r="A105" s="89" t="s">
        <v>268</v>
      </c>
      <c r="FG105" s="111"/>
    </row>
    <row r="106" spans="1:163" s="202" customFormat="1" ht="11.25" customHeight="1" x14ac:dyDescent="0.2">
      <c r="A106" s="89" t="s">
        <v>269</v>
      </c>
      <c r="FG106" s="111"/>
    </row>
    <row r="107" spans="1:163" s="202" customFormat="1" ht="8.25" customHeight="1" x14ac:dyDescent="0.2">
      <c r="A107" s="89" t="s">
        <v>270</v>
      </c>
      <c r="FG107" s="111"/>
    </row>
    <row r="108" spans="1:163" s="202" customFormat="1" ht="9" customHeight="1" x14ac:dyDescent="0.2">
      <c r="A108" s="89" t="s">
        <v>271</v>
      </c>
      <c r="FG108" s="111"/>
    </row>
    <row r="109" spans="1:163" s="202" customFormat="1" ht="10.5" customHeight="1" x14ac:dyDescent="0.2">
      <c r="A109" s="89" t="s">
        <v>272</v>
      </c>
      <c r="FG109" s="111"/>
    </row>
    <row r="110" spans="1:163" s="202" customFormat="1" ht="8.25" customHeight="1" x14ac:dyDescent="0.2">
      <c r="A110" s="89" t="s">
        <v>273</v>
      </c>
      <c r="FG110" s="111"/>
    </row>
    <row r="111" spans="1:163" s="202" customFormat="1" ht="19.5" customHeight="1" x14ac:dyDescent="0.2">
      <c r="A111" s="732" t="s">
        <v>274</v>
      </c>
      <c r="B111" s="732"/>
      <c r="C111" s="732"/>
      <c r="D111" s="732"/>
      <c r="E111" s="732"/>
      <c r="F111" s="732"/>
      <c r="G111" s="732"/>
      <c r="H111" s="732"/>
      <c r="I111" s="732"/>
      <c r="J111" s="732"/>
      <c r="K111" s="732"/>
      <c r="L111" s="732"/>
      <c r="M111" s="732"/>
      <c r="N111" s="732"/>
      <c r="O111" s="732"/>
      <c r="P111" s="732"/>
      <c r="Q111" s="732"/>
      <c r="R111" s="732"/>
      <c r="S111" s="732"/>
      <c r="T111" s="732"/>
      <c r="U111" s="732"/>
      <c r="V111" s="732"/>
      <c r="W111" s="732"/>
      <c r="X111" s="732"/>
      <c r="Y111" s="732"/>
      <c r="Z111" s="732"/>
      <c r="AA111" s="732"/>
      <c r="AB111" s="732"/>
      <c r="AC111" s="732"/>
      <c r="AD111" s="732"/>
      <c r="AE111" s="732"/>
      <c r="AF111" s="732"/>
      <c r="AG111" s="732"/>
      <c r="AH111" s="732"/>
      <c r="AI111" s="732"/>
      <c r="AJ111" s="732"/>
      <c r="AK111" s="732"/>
      <c r="AL111" s="732"/>
      <c r="AM111" s="732"/>
      <c r="AN111" s="732"/>
      <c r="AO111" s="732"/>
      <c r="AP111" s="732"/>
      <c r="AQ111" s="732"/>
      <c r="AR111" s="732"/>
      <c r="AS111" s="732"/>
      <c r="AT111" s="732"/>
      <c r="AU111" s="732"/>
      <c r="AV111" s="732"/>
      <c r="AW111" s="732"/>
      <c r="AX111" s="732"/>
      <c r="AY111" s="732"/>
      <c r="AZ111" s="732"/>
      <c r="BA111" s="732"/>
      <c r="BB111" s="732"/>
      <c r="BC111" s="732"/>
      <c r="BD111" s="732"/>
      <c r="BE111" s="732"/>
      <c r="BF111" s="732"/>
      <c r="BG111" s="732"/>
      <c r="BH111" s="732"/>
      <c r="BI111" s="732"/>
      <c r="BJ111" s="732"/>
      <c r="BK111" s="732"/>
      <c r="BL111" s="732"/>
      <c r="BM111" s="732"/>
      <c r="BN111" s="732"/>
      <c r="BO111" s="732"/>
      <c r="BP111" s="732"/>
      <c r="BQ111" s="732"/>
      <c r="BR111" s="732"/>
      <c r="BS111" s="732"/>
      <c r="BT111" s="732"/>
      <c r="BU111" s="732"/>
      <c r="BV111" s="732"/>
      <c r="BW111" s="732"/>
      <c r="BX111" s="732"/>
      <c r="BY111" s="732"/>
      <c r="BZ111" s="732"/>
      <c r="CA111" s="732"/>
      <c r="CB111" s="732"/>
      <c r="CC111" s="732"/>
      <c r="CD111" s="732"/>
      <c r="CE111" s="732"/>
      <c r="CF111" s="732"/>
      <c r="CG111" s="732"/>
      <c r="CH111" s="732"/>
      <c r="CI111" s="732"/>
      <c r="CJ111" s="732"/>
      <c r="CK111" s="732"/>
      <c r="CL111" s="732"/>
      <c r="CM111" s="732"/>
      <c r="CN111" s="732"/>
      <c r="CO111" s="732"/>
      <c r="CP111" s="732"/>
      <c r="CQ111" s="732"/>
      <c r="CR111" s="732"/>
      <c r="CS111" s="732"/>
      <c r="CT111" s="732"/>
      <c r="CU111" s="732"/>
      <c r="CV111" s="732"/>
      <c r="CW111" s="732"/>
      <c r="CX111" s="732"/>
      <c r="CY111" s="732"/>
      <c r="CZ111" s="732"/>
      <c r="DA111" s="732"/>
      <c r="DB111" s="732"/>
      <c r="DC111" s="732"/>
      <c r="DD111" s="732"/>
      <c r="DE111" s="732"/>
      <c r="DF111" s="732"/>
      <c r="DG111" s="732"/>
      <c r="DH111" s="732"/>
      <c r="DI111" s="732"/>
      <c r="DJ111" s="732"/>
      <c r="DK111" s="732"/>
      <c r="DL111" s="732"/>
      <c r="DM111" s="732"/>
      <c r="DN111" s="732"/>
      <c r="DO111" s="732"/>
      <c r="DP111" s="732"/>
      <c r="DQ111" s="732"/>
      <c r="DR111" s="732"/>
      <c r="DS111" s="732"/>
      <c r="DT111" s="732"/>
      <c r="DU111" s="732"/>
      <c r="DV111" s="732"/>
      <c r="DW111" s="732"/>
      <c r="DX111" s="732"/>
      <c r="DY111" s="732"/>
      <c r="DZ111" s="732"/>
      <c r="EA111" s="732"/>
      <c r="EB111" s="732"/>
      <c r="EC111" s="732"/>
      <c r="ED111" s="732"/>
      <c r="EE111" s="732"/>
      <c r="EF111" s="732"/>
      <c r="EG111" s="732"/>
      <c r="EH111" s="732"/>
      <c r="EI111" s="732"/>
      <c r="EJ111" s="732"/>
      <c r="EK111" s="732"/>
      <c r="EL111" s="732"/>
      <c r="EM111" s="732"/>
      <c r="EN111" s="732"/>
      <c r="EO111" s="732"/>
      <c r="EP111" s="732"/>
      <c r="EQ111" s="732"/>
      <c r="ER111" s="732"/>
      <c r="ES111" s="732"/>
      <c r="ET111" s="732"/>
      <c r="EU111" s="732"/>
      <c r="EV111" s="732"/>
      <c r="EW111" s="732"/>
      <c r="EX111" s="732"/>
      <c r="EY111" s="732"/>
      <c r="EZ111" s="732"/>
      <c r="FA111" s="732"/>
      <c r="FB111" s="732"/>
      <c r="FC111" s="732"/>
      <c r="FD111" s="732"/>
      <c r="FE111" s="732"/>
      <c r="FG111" s="111"/>
    </row>
    <row r="112" spans="1:163" s="202" customFormat="1" ht="10.5" customHeight="1" x14ac:dyDescent="0.2">
      <c r="A112" s="89" t="s">
        <v>275</v>
      </c>
      <c r="FG112" s="111"/>
    </row>
    <row r="113" spans="1:163" s="202" customFormat="1" ht="15" customHeight="1" x14ac:dyDescent="0.2">
      <c r="A113" s="732" t="s">
        <v>276</v>
      </c>
      <c r="B113" s="732"/>
      <c r="C113" s="732"/>
      <c r="D113" s="732"/>
      <c r="E113" s="732"/>
      <c r="F113" s="732"/>
      <c r="G113" s="732"/>
      <c r="H113" s="732"/>
      <c r="I113" s="732"/>
      <c r="J113" s="732"/>
      <c r="K113" s="732"/>
      <c r="L113" s="732"/>
      <c r="M113" s="732"/>
      <c r="N113" s="732"/>
      <c r="O113" s="732"/>
      <c r="P113" s="732"/>
      <c r="Q113" s="732"/>
      <c r="R113" s="732"/>
      <c r="S113" s="732"/>
      <c r="T113" s="732"/>
      <c r="U113" s="732"/>
      <c r="V113" s="732"/>
      <c r="W113" s="732"/>
      <c r="X113" s="732"/>
      <c r="Y113" s="732"/>
      <c r="Z113" s="732"/>
      <c r="AA113" s="732"/>
      <c r="AB113" s="732"/>
      <c r="AC113" s="732"/>
      <c r="AD113" s="732"/>
      <c r="AE113" s="732"/>
      <c r="AF113" s="732"/>
      <c r="AG113" s="732"/>
      <c r="AH113" s="732"/>
      <c r="AI113" s="732"/>
      <c r="AJ113" s="732"/>
      <c r="AK113" s="732"/>
      <c r="AL113" s="732"/>
      <c r="AM113" s="732"/>
      <c r="AN113" s="732"/>
      <c r="AO113" s="732"/>
      <c r="AP113" s="732"/>
      <c r="AQ113" s="732"/>
      <c r="AR113" s="732"/>
      <c r="AS113" s="732"/>
      <c r="AT113" s="732"/>
      <c r="AU113" s="732"/>
      <c r="AV113" s="732"/>
      <c r="AW113" s="732"/>
      <c r="AX113" s="732"/>
      <c r="AY113" s="732"/>
      <c r="AZ113" s="732"/>
      <c r="BA113" s="732"/>
      <c r="BB113" s="732"/>
      <c r="BC113" s="732"/>
      <c r="BD113" s="732"/>
      <c r="BE113" s="732"/>
      <c r="BF113" s="732"/>
      <c r="BG113" s="732"/>
      <c r="BH113" s="732"/>
      <c r="BI113" s="732"/>
      <c r="BJ113" s="732"/>
      <c r="BK113" s="732"/>
      <c r="BL113" s="732"/>
      <c r="BM113" s="732"/>
      <c r="BN113" s="732"/>
      <c r="BO113" s="732"/>
      <c r="BP113" s="732"/>
      <c r="BQ113" s="732"/>
      <c r="BR113" s="732"/>
      <c r="BS113" s="732"/>
      <c r="BT113" s="732"/>
      <c r="BU113" s="732"/>
      <c r="BV113" s="732"/>
      <c r="BW113" s="732"/>
      <c r="BX113" s="732"/>
      <c r="BY113" s="732"/>
      <c r="BZ113" s="732"/>
      <c r="CA113" s="732"/>
      <c r="CB113" s="732"/>
      <c r="CC113" s="732"/>
      <c r="CD113" s="732"/>
      <c r="CE113" s="732"/>
      <c r="CF113" s="732"/>
      <c r="CG113" s="732"/>
      <c r="CH113" s="732"/>
      <c r="CI113" s="732"/>
      <c r="CJ113" s="732"/>
      <c r="CK113" s="732"/>
      <c r="CL113" s="732"/>
      <c r="CM113" s="732"/>
      <c r="CN113" s="732"/>
      <c r="CO113" s="732"/>
      <c r="CP113" s="732"/>
      <c r="CQ113" s="732"/>
      <c r="CR113" s="732"/>
      <c r="CS113" s="732"/>
      <c r="CT113" s="732"/>
      <c r="CU113" s="732"/>
      <c r="CV113" s="732"/>
      <c r="CW113" s="732"/>
      <c r="CX113" s="732"/>
      <c r="CY113" s="732"/>
      <c r="CZ113" s="732"/>
      <c r="DA113" s="732"/>
      <c r="DB113" s="732"/>
      <c r="DC113" s="732"/>
      <c r="DD113" s="732"/>
      <c r="DE113" s="732"/>
      <c r="DF113" s="732"/>
      <c r="DG113" s="732"/>
      <c r="DH113" s="732"/>
      <c r="DI113" s="732"/>
      <c r="DJ113" s="732"/>
      <c r="DK113" s="732"/>
      <c r="DL113" s="732"/>
      <c r="DM113" s="732"/>
      <c r="DN113" s="732"/>
      <c r="DO113" s="732"/>
      <c r="DP113" s="732"/>
      <c r="DQ113" s="732"/>
      <c r="DR113" s="732"/>
      <c r="DS113" s="732"/>
      <c r="DT113" s="732"/>
      <c r="DU113" s="732"/>
      <c r="DV113" s="732"/>
      <c r="DW113" s="732"/>
      <c r="DX113" s="732"/>
      <c r="DY113" s="732"/>
      <c r="DZ113" s="732"/>
      <c r="EA113" s="732"/>
      <c r="EB113" s="732"/>
      <c r="EC113" s="732"/>
      <c r="ED113" s="732"/>
      <c r="EE113" s="732"/>
      <c r="EF113" s="732"/>
      <c r="EG113" s="732"/>
      <c r="EH113" s="732"/>
      <c r="EI113" s="732"/>
      <c r="EJ113" s="732"/>
      <c r="EK113" s="732"/>
      <c r="EL113" s="732"/>
      <c r="EM113" s="732"/>
      <c r="EN113" s="732"/>
      <c r="EO113" s="732"/>
      <c r="EP113" s="732"/>
      <c r="EQ113" s="732"/>
      <c r="ER113" s="732"/>
      <c r="ES113" s="732"/>
      <c r="ET113" s="732"/>
      <c r="EU113" s="732"/>
      <c r="EV113" s="732"/>
      <c r="EW113" s="732"/>
      <c r="EX113" s="732"/>
      <c r="EY113" s="732"/>
      <c r="EZ113" s="732"/>
      <c r="FA113" s="732"/>
      <c r="FB113" s="732"/>
      <c r="FC113" s="732"/>
      <c r="FD113" s="732"/>
      <c r="FE113" s="732"/>
      <c r="FG113" s="111"/>
    </row>
    <row r="114" spans="1:163" s="202" customFormat="1" ht="34.5" customHeight="1" x14ac:dyDescent="0.2">
      <c r="A114" s="732" t="s">
        <v>277</v>
      </c>
      <c r="B114" s="732"/>
      <c r="C114" s="732"/>
      <c r="D114" s="732"/>
      <c r="E114" s="732"/>
      <c r="F114" s="732"/>
      <c r="G114" s="732"/>
      <c r="H114" s="732"/>
      <c r="I114" s="732"/>
      <c r="J114" s="732"/>
      <c r="K114" s="732"/>
      <c r="L114" s="732"/>
      <c r="M114" s="732"/>
      <c r="N114" s="732"/>
      <c r="O114" s="732"/>
      <c r="P114" s="732"/>
      <c r="Q114" s="732"/>
      <c r="R114" s="732"/>
      <c r="S114" s="732"/>
      <c r="T114" s="732"/>
      <c r="U114" s="732"/>
      <c r="V114" s="732"/>
      <c r="W114" s="732"/>
      <c r="X114" s="732"/>
      <c r="Y114" s="732"/>
      <c r="Z114" s="732"/>
      <c r="AA114" s="732"/>
      <c r="AB114" s="732"/>
      <c r="AC114" s="732"/>
      <c r="AD114" s="732"/>
      <c r="AE114" s="732"/>
      <c r="AF114" s="732"/>
      <c r="AG114" s="732"/>
      <c r="AH114" s="732"/>
      <c r="AI114" s="732"/>
      <c r="AJ114" s="732"/>
      <c r="AK114" s="732"/>
      <c r="AL114" s="732"/>
      <c r="AM114" s="732"/>
      <c r="AN114" s="732"/>
      <c r="AO114" s="732"/>
      <c r="AP114" s="732"/>
      <c r="AQ114" s="732"/>
      <c r="AR114" s="732"/>
      <c r="AS114" s="732"/>
      <c r="AT114" s="732"/>
      <c r="AU114" s="732"/>
      <c r="AV114" s="732"/>
      <c r="AW114" s="732"/>
      <c r="AX114" s="732"/>
      <c r="AY114" s="732"/>
      <c r="AZ114" s="732"/>
      <c r="BA114" s="732"/>
      <c r="BB114" s="732"/>
      <c r="BC114" s="732"/>
      <c r="BD114" s="732"/>
      <c r="BE114" s="732"/>
      <c r="BF114" s="732"/>
      <c r="BG114" s="732"/>
      <c r="BH114" s="732"/>
      <c r="BI114" s="732"/>
      <c r="BJ114" s="732"/>
      <c r="BK114" s="732"/>
      <c r="BL114" s="732"/>
      <c r="BM114" s="732"/>
      <c r="BN114" s="732"/>
      <c r="BO114" s="732"/>
      <c r="BP114" s="732"/>
      <c r="BQ114" s="732"/>
      <c r="BR114" s="732"/>
      <c r="BS114" s="732"/>
      <c r="BT114" s="732"/>
      <c r="BU114" s="732"/>
      <c r="BV114" s="732"/>
      <c r="BW114" s="732"/>
      <c r="BX114" s="732"/>
      <c r="BY114" s="732"/>
      <c r="BZ114" s="732"/>
      <c r="CA114" s="732"/>
      <c r="CB114" s="732"/>
      <c r="CC114" s="732"/>
      <c r="CD114" s="732"/>
      <c r="CE114" s="732"/>
      <c r="CF114" s="732"/>
      <c r="CG114" s="732"/>
      <c r="CH114" s="732"/>
      <c r="CI114" s="732"/>
      <c r="CJ114" s="732"/>
      <c r="CK114" s="732"/>
      <c r="CL114" s="732"/>
      <c r="CM114" s="732"/>
      <c r="CN114" s="732"/>
      <c r="CO114" s="732"/>
      <c r="CP114" s="732"/>
      <c r="CQ114" s="732"/>
      <c r="CR114" s="732"/>
      <c r="CS114" s="732"/>
      <c r="CT114" s="732"/>
      <c r="CU114" s="732"/>
      <c r="CV114" s="732"/>
      <c r="CW114" s="732"/>
      <c r="CX114" s="732"/>
      <c r="CY114" s="732"/>
      <c r="CZ114" s="732"/>
      <c r="DA114" s="732"/>
      <c r="DB114" s="732"/>
      <c r="DC114" s="732"/>
      <c r="DD114" s="732"/>
      <c r="DE114" s="732"/>
      <c r="DF114" s="732"/>
      <c r="DG114" s="732"/>
      <c r="DH114" s="732"/>
      <c r="DI114" s="732"/>
      <c r="DJ114" s="732"/>
      <c r="DK114" s="732"/>
      <c r="DL114" s="732"/>
      <c r="DM114" s="732"/>
      <c r="DN114" s="732"/>
      <c r="DO114" s="732"/>
      <c r="DP114" s="732"/>
      <c r="DQ114" s="732"/>
      <c r="DR114" s="732"/>
      <c r="DS114" s="732"/>
      <c r="DT114" s="732"/>
      <c r="DU114" s="732"/>
      <c r="DV114" s="732"/>
      <c r="DW114" s="732"/>
      <c r="DX114" s="732"/>
      <c r="DY114" s="732"/>
      <c r="DZ114" s="732"/>
      <c r="EA114" s="732"/>
      <c r="EB114" s="732"/>
      <c r="EC114" s="732"/>
      <c r="ED114" s="732"/>
      <c r="EE114" s="732"/>
      <c r="EF114" s="732"/>
      <c r="EG114" s="732"/>
      <c r="EH114" s="732"/>
      <c r="EI114" s="732"/>
      <c r="EJ114" s="732"/>
      <c r="EK114" s="732"/>
      <c r="EL114" s="732"/>
      <c r="EM114" s="732"/>
      <c r="EN114" s="732"/>
      <c r="EO114" s="732"/>
      <c r="EP114" s="732"/>
      <c r="EQ114" s="732"/>
      <c r="ER114" s="732"/>
      <c r="ES114" s="732"/>
      <c r="ET114" s="732"/>
      <c r="EU114" s="732"/>
      <c r="EV114" s="732"/>
      <c r="EW114" s="732"/>
      <c r="EX114" s="732"/>
      <c r="EY114" s="732"/>
      <c r="EZ114" s="732"/>
      <c r="FA114" s="732"/>
      <c r="FB114" s="732"/>
      <c r="FC114" s="732"/>
      <c r="FD114" s="732"/>
      <c r="FE114" s="732"/>
      <c r="FG114" s="111"/>
    </row>
    <row r="115" spans="1:163" s="202" customFormat="1" ht="22.15" customHeight="1" x14ac:dyDescent="0.2">
      <c r="A115" s="732" t="s">
        <v>278</v>
      </c>
      <c r="B115" s="732"/>
      <c r="C115" s="732"/>
      <c r="D115" s="732"/>
      <c r="E115" s="732"/>
      <c r="F115" s="732"/>
      <c r="G115" s="732"/>
      <c r="H115" s="732"/>
      <c r="I115" s="732"/>
      <c r="J115" s="732"/>
      <c r="K115" s="732"/>
      <c r="L115" s="732"/>
      <c r="M115" s="732"/>
      <c r="N115" s="732"/>
      <c r="O115" s="732"/>
      <c r="P115" s="732"/>
      <c r="Q115" s="732"/>
      <c r="R115" s="732"/>
      <c r="S115" s="732"/>
      <c r="T115" s="732"/>
      <c r="U115" s="732"/>
      <c r="V115" s="732"/>
      <c r="W115" s="732"/>
      <c r="X115" s="732"/>
      <c r="Y115" s="732"/>
      <c r="Z115" s="732"/>
      <c r="AA115" s="732"/>
      <c r="AB115" s="732"/>
      <c r="AC115" s="732"/>
      <c r="AD115" s="732"/>
      <c r="AE115" s="732"/>
      <c r="AF115" s="732"/>
      <c r="AG115" s="732"/>
      <c r="AH115" s="732"/>
      <c r="AI115" s="732"/>
      <c r="AJ115" s="732"/>
      <c r="AK115" s="732"/>
      <c r="AL115" s="732"/>
      <c r="AM115" s="732"/>
      <c r="AN115" s="732"/>
      <c r="AO115" s="732"/>
      <c r="AP115" s="732"/>
      <c r="AQ115" s="732"/>
      <c r="AR115" s="732"/>
      <c r="AS115" s="732"/>
      <c r="AT115" s="732"/>
      <c r="AU115" s="732"/>
      <c r="AV115" s="732"/>
      <c r="AW115" s="732"/>
      <c r="AX115" s="732"/>
      <c r="AY115" s="732"/>
      <c r="AZ115" s="732"/>
      <c r="BA115" s="732"/>
      <c r="BB115" s="732"/>
      <c r="BC115" s="732"/>
      <c r="BD115" s="732"/>
      <c r="BE115" s="732"/>
      <c r="BF115" s="732"/>
      <c r="BG115" s="732"/>
      <c r="BH115" s="732"/>
      <c r="BI115" s="732"/>
      <c r="BJ115" s="732"/>
      <c r="BK115" s="732"/>
      <c r="BL115" s="732"/>
      <c r="BM115" s="732"/>
      <c r="BN115" s="732"/>
      <c r="BO115" s="732"/>
      <c r="BP115" s="732"/>
      <c r="BQ115" s="732"/>
      <c r="BR115" s="732"/>
      <c r="BS115" s="732"/>
      <c r="BT115" s="732"/>
      <c r="BU115" s="732"/>
      <c r="BV115" s="732"/>
      <c r="BW115" s="732"/>
      <c r="BX115" s="732"/>
      <c r="BY115" s="732"/>
      <c r="BZ115" s="732"/>
      <c r="CA115" s="732"/>
      <c r="CB115" s="732"/>
      <c r="CC115" s="732"/>
      <c r="CD115" s="732"/>
      <c r="CE115" s="732"/>
      <c r="CF115" s="732"/>
      <c r="CG115" s="732"/>
      <c r="CH115" s="732"/>
      <c r="CI115" s="732"/>
      <c r="CJ115" s="732"/>
      <c r="CK115" s="732"/>
      <c r="CL115" s="732"/>
      <c r="CM115" s="732"/>
      <c r="CN115" s="732"/>
      <c r="CO115" s="732"/>
      <c r="CP115" s="732"/>
      <c r="CQ115" s="732"/>
      <c r="CR115" s="732"/>
      <c r="CS115" s="732"/>
      <c r="CT115" s="732"/>
      <c r="CU115" s="732"/>
      <c r="CV115" s="732"/>
      <c r="CW115" s="732"/>
      <c r="CX115" s="732"/>
      <c r="CY115" s="732"/>
      <c r="CZ115" s="732"/>
      <c r="DA115" s="732"/>
      <c r="DB115" s="732"/>
      <c r="DC115" s="732"/>
      <c r="DD115" s="732"/>
      <c r="DE115" s="732"/>
      <c r="DF115" s="732"/>
      <c r="DG115" s="732"/>
      <c r="DH115" s="732"/>
      <c r="DI115" s="732"/>
      <c r="DJ115" s="732"/>
      <c r="DK115" s="732"/>
      <c r="DL115" s="732"/>
      <c r="DM115" s="732"/>
      <c r="DN115" s="732"/>
      <c r="DO115" s="732"/>
      <c r="DP115" s="732"/>
      <c r="DQ115" s="732"/>
      <c r="DR115" s="732"/>
      <c r="DS115" s="732"/>
      <c r="DT115" s="732"/>
      <c r="DU115" s="732"/>
      <c r="DV115" s="732"/>
      <c r="DW115" s="732"/>
      <c r="DX115" s="732"/>
      <c r="DY115" s="732"/>
      <c r="DZ115" s="732"/>
      <c r="EA115" s="732"/>
      <c r="EB115" s="732"/>
      <c r="EC115" s="732"/>
      <c r="ED115" s="732"/>
      <c r="EE115" s="732"/>
      <c r="EF115" s="732"/>
      <c r="EG115" s="732"/>
      <c r="EH115" s="732"/>
      <c r="EI115" s="732"/>
      <c r="EJ115" s="732"/>
      <c r="EK115" s="732"/>
      <c r="EL115" s="732"/>
      <c r="EM115" s="732"/>
      <c r="EN115" s="732"/>
      <c r="EO115" s="732"/>
      <c r="EP115" s="732"/>
      <c r="EQ115" s="732"/>
      <c r="ER115" s="732"/>
      <c r="ES115" s="732"/>
      <c r="ET115" s="732"/>
      <c r="EU115" s="732"/>
      <c r="EV115" s="732"/>
      <c r="EW115" s="732"/>
      <c r="EX115" s="732"/>
      <c r="EY115" s="732"/>
      <c r="EZ115" s="732"/>
      <c r="FA115" s="732"/>
      <c r="FB115" s="732"/>
      <c r="FC115" s="732"/>
      <c r="FD115" s="732"/>
      <c r="FE115" s="732"/>
      <c r="FG115" s="111"/>
    </row>
    <row r="116" spans="1:163" s="202" customFormat="1" ht="11.25" customHeight="1" x14ac:dyDescent="0.2">
      <c r="A116" s="89" t="s">
        <v>279</v>
      </c>
      <c r="FG116" s="111"/>
    </row>
    <row r="117" spans="1:163" s="202" customFormat="1" ht="11.25" customHeight="1" x14ac:dyDescent="0.2">
      <c r="A117" s="89" t="s">
        <v>280</v>
      </c>
      <c r="FG117" s="111"/>
    </row>
    <row r="118" spans="1:163" s="202" customFormat="1" ht="33" customHeight="1" x14ac:dyDescent="0.2">
      <c r="A118" s="732" t="s">
        <v>281</v>
      </c>
      <c r="B118" s="732"/>
      <c r="C118" s="732"/>
      <c r="D118" s="732"/>
      <c r="E118" s="732"/>
      <c r="F118" s="732"/>
      <c r="G118" s="732"/>
      <c r="H118" s="732"/>
      <c r="I118" s="732"/>
      <c r="J118" s="732"/>
      <c r="K118" s="732"/>
      <c r="L118" s="732"/>
      <c r="M118" s="732"/>
      <c r="N118" s="732"/>
      <c r="O118" s="732"/>
      <c r="P118" s="732"/>
      <c r="Q118" s="732"/>
      <c r="R118" s="732"/>
      <c r="S118" s="732"/>
      <c r="T118" s="732"/>
      <c r="U118" s="732"/>
      <c r="V118" s="732"/>
      <c r="W118" s="732"/>
      <c r="X118" s="732"/>
      <c r="Y118" s="732"/>
      <c r="Z118" s="732"/>
      <c r="AA118" s="732"/>
      <c r="AB118" s="732"/>
      <c r="AC118" s="732"/>
      <c r="AD118" s="732"/>
      <c r="AE118" s="732"/>
      <c r="AF118" s="732"/>
      <c r="AG118" s="732"/>
      <c r="AH118" s="732"/>
      <c r="AI118" s="732"/>
      <c r="AJ118" s="732"/>
      <c r="AK118" s="732"/>
      <c r="AL118" s="732"/>
      <c r="AM118" s="732"/>
      <c r="AN118" s="732"/>
      <c r="AO118" s="732"/>
      <c r="AP118" s="732"/>
      <c r="AQ118" s="732"/>
      <c r="AR118" s="732"/>
      <c r="AS118" s="732"/>
      <c r="AT118" s="732"/>
      <c r="AU118" s="732"/>
      <c r="AV118" s="732"/>
      <c r="AW118" s="732"/>
      <c r="AX118" s="732"/>
      <c r="AY118" s="732"/>
      <c r="AZ118" s="732"/>
      <c r="BA118" s="732"/>
      <c r="BB118" s="732"/>
      <c r="BC118" s="732"/>
      <c r="BD118" s="732"/>
      <c r="BE118" s="732"/>
      <c r="BF118" s="732"/>
      <c r="BG118" s="732"/>
      <c r="BH118" s="732"/>
      <c r="BI118" s="732"/>
      <c r="BJ118" s="732"/>
      <c r="BK118" s="732"/>
      <c r="BL118" s="732"/>
      <c r="BM118" s="732"/>
      <c r="BN118" s="732"/>
      <c r="BO118" s="732"/>
      <c r="BP118" s="732"/>
      <c r="BQ118" s="732"/>
      <c r="BR118" s="732"/>
      <c r="BS118" s="732"/>
      <c r="BT118" s="732"/>
      <c r="BU118" s="732"/>
      <c r="BV118" s="732"/>
      <c r="BW118" s="732"/>
      <c r="BX118" s="732"/>
      <c r="BY118" s="732"/>
      <c r="BZ118" s="732"/>
      <c r="CA118" s="732"/>
      <c r="CB118" s="732"/>
      <c r="CC118" s="732"/>
      <c r="CD118" s="732"/>
      <c r="CE118" s="732"/>
      <c r="CF118" s="732"/>
      <c r="CG118" s="732"/>
      <c r="CH118" s="732"/>
      <c r="CI118" s="732"/>
      <c r="CJ118" s="732"/>
      <c r="CK118" s="732"/>
      <c r="CL118" s="732"/>
      <c r="CM118" s="732"/>
      <c r="CN118" s="732"/>
      <c r="CO118" s="732"/>
      <c r="CP118" s="732"/>
      <c r="CQ118" s="732"/>
      <c r="CR118" s="732"/>
      <c r="CS118" s="732"/>
      <c r="CT118" s="732"/>
      <c r="CU118" s="732"/>
      <c r="CV118" s="732"/>
      <c r="CW118" s="732"/>
      <c r="CX118" s="732"/>
      <c r="CY118" s="732"/>
      <c r="CZ118" s="732"/>
      <c r="DA118" s="732"/>
      <c r="DB118" s="732"/>
      <c r="DC118" s="732"/>
      <c r="DD118" s="732"/>
      <c r="DE118" s="732"/>
      <c r="DF118" s="732"/>
      <c r="DG118" s="732"/>
      <c r="DH118" s="732"/>
      <c r="DI118" s="732"/>
      <c r="DJ118" s="732"/>
      <c r="DK118" s="732"/>
      <c r="DL118" s="732"/>
      <c r="DM118" s="732"/>
      <c r="DN118" s="732"/>
      <c r="DO118" s="732"/>
      <c r="DP118" s="732"/>
      <c r="DQ118" s="732"/>
      <c r="DR118" s="732"/>
      <c r="DS118" s="732"/>
      <c r="DT118" s="732"/>
      <c r="DU118" s="732"/>
      <c r="DV118" s="732"/>
      <c r="DW118" s="732"/>
      <c r="DX118" s="732"/>
      <c r="DY118" s="732"/>
      <c r="DZ118" s="732"/>
      <c r="EA118" s="732"/>
      <c r="EB118" s="732"/>
      <c r="EC118" s="732"/>
      <c r="ED118" s="732"/>
      <c r="EE118" s="732"/>
      <c r="EF118" s="732"/>
      <c r="EG118" s="732"/>
      <c r="EH118" s="732"/>
      <c r="EI118" s="732"/>
      <c r="EJ118" s="732"/>
      <c r="EK118" s="732"/>
      <c r="EL118" s="732"/>
      <c r="EM118" s="732"/>
      <c r="EN118" s="732"/>
      <c r="EO118" s="732"/>
      <c r="EP118" s="732"/>
      <c r="EQ118" s="732"/>
      <c r="ER118" s="732"/>
      <c r="ES118" s="732"/>
      <c r="ET118" s="732"/>
      <c r="EU118" s="732"/>
      <c r="EV118" s="732"/>
      <c r="EW118" s="732"/>
      <c r="EX118" s="732"/>
      <c r="EY118" s="732"/>
      <c r="EZ118" s="732"/>
      <c r="FA118" s="732"/>
      <c r="FB118" s="732"/>
      <c r="FC118" s="732"/>
      <c r="FD118" s="732"/>
      <c r="FE118" s="732"/>
      <c r="FG118" s="111"/>
    </row>
    <row r="119" spans="1:163" ht="16.5" customHeight="1" x14ac:dyDescent="0.2">
      <c r="A119" s="752"/>
      <c r="B119" s="752"/>
      <c r="C119" s="752"/>
      <c r="D119" s="752"/>
      <c r="E119" s="752"/>
      <c r="F119" s="752"/>
      <c r="G119" s="752"/>
      <c r="H119" s="752"/>
      <c r="I119" s="752"/>
      <c r="J119" s="752"/>
      <c r="K119" s="752"/>
      <c r="L119" s="752"/>
      <c r="M119" s="752"/>
      <c r="N119" s="752"/>
      <c r="O119" s="752"/>
      <c r="P119" s="752"/>
      <c r="Q119" s="752"/>
      <c r="R119" s="752"/>
      <c r="S119" s="752"/>
      <c r="T119" s="752"/>
      <c r="U119" s="752"/>
      <c r="V119" s="752"/>
      <c r="W119" s="752"/>
      <c r="X119" s="752"/>
      <c r="Y119" s="752"/>
      <c r="Z119" s="752"/>
      <c r="AA119" s="752"/>
      <c r="AB119" s="752"/>
      <c r="AC119" s="752"/>
      <c r="AD119" s="752"/>
      <c r="AE119" s="752"/>
      <c r="AF119" s="752"/>
      <c r="AG119" s="752"/>
      <c r="AH119" s="752"/>
      <c r="AI119" s="752"/>
      <c r="AJ119" s="752"/>
      <c r="AK119" s="752"/>
      <c r="AL119" s="752"/>
      <c r="AM119" s="752"/>
      <c r="AN119" s="752"/>
      <c r="AO119" s="752"/>
      <c r="AP119" s="752"/>
      <c r="AQ119" s="752"/>
      <c r="AR119" s="752"/>
      <c r="AS119" s="752"/>
      <c r="AT119" s="752"/>
      <c r="AU119" s="752"/>
      <c r="AV119" s="752"/>
      <c r="AW119" s="752"/>
      <c r="AX119" s="752"/>
      <c r="AY119" s="752"/>
      <c r="AZ119" s="752"/>
      <c r="BA119" s="752"/>
      <c r="BB119" s="752"/>
      <c r="BC119" s="752"/>
      <c r="BD119" s="752"/>
      <c r="BE119" s="752"/>
      <c r="BF119" s="752"/>
      <c r="BG119" s="752"/>
      <c r="BH119" s="752"/>
      <c r="BI119" s="752"/>
      <c r="BJ119" s="752"/>
      <c r="BK119" s="752"/>
      <c r="BL119" s="752"/>
      <c r="BM119" s="752"/>
      <c r="BN119" s="752"/>
      <c r="BO119" s="752"/>
      <c r="BP119" s="752"/>
      <c r="BQ119" s="752"/>
      <c r="BR119" s="752"/>
      <c r="BS119" s="752"/>
      <c r="BT119" s="752"/>
      <c r="BU119" s="752"/>
      <c r="BV119" s="752"/>
      <c r="BW119" s="752"/>
      <c r="BX119" s="752"/>
      <c r="BY119" s="752"/>
      <c r="BZ119" s="752"/>
      <c r="CA119" s="752"/>
      <c r="CB119" s="752"/>
      <c r="CC119" s="752"/>
      <c r="CD119" s="752"/>
      <c r="CE119" s="752"/>
      <c r="CF119" s="752"/>
      <c r="CG119" s="752"/>
      <c r="CH119" s="752"/>
      <c r="CI119" s="752"/>
      <c r="CJ119" s="752"/>
      <c r="CK119" s="752"/>
      <c r="CL119" s="752"/>
      <c r="CM119" s="752"/>
      <c r="CN119" s="752"/>
      <c r="CO119" s="752"/>
      <c r="CP119" s="752"/>
      <c r="CQ119" s="752"/>
      <c r="CR119" s="752"/>
      <c r="CS119" s="752"/>
      <c r="CT119" s="752"/>
      <c r="CU119" s="752"/>
      <c r="CV119" s="752"/>
      <c r="CW119" s="752"/>
      <c r="CX119" s="752"/>
      <c r="CY119" s="752"/>
      <c r="CZ119" s="752"/>
      <c r="DA119" s="752"/>
      <c r="DB119" s="752"/>
      <c r="DC119" s="752"/>
      <c r="DD119" s="752"/>
      <c r="DE119" s="752"/>
      <c r="DF119" s="752"/>
      <c r="DG119" s="752"/>
      <c r="DH119" s="752"/>
      <c r="DI119" s="752"/>
      <c r="DJ119" s="752"/>
      <c r="DK119" s="752"/>
      <c r="DL119" s="752"/>
      <c r="DM119" s="752"/>
      <c r="DN119" s="752"/>
      <c r="DO119" s="752"/>
      <c r="DP119" s="752"/>
      <c r="DQ119" s="752"/>
      <c r="DR119" s="752"/>
      <c r="DS119" s="752"/>
      <c r="DT119" s="752"/>
      <c r="DU119" s="752"/>
      <c r="DV119" s="752"/>
      <c r="DW119" s="752"/>
      <c r="DX119" s="752"/>
      <c r="DY119" s="752"/>
      <c r="DZ119" s="752"/>
      <c r="EA119" s="752"/>
      <c r="EB119" s="752"/>
      <c r="EC119" s="752"/>
      <c r="ED119" s="752"/>
      <c r="EE119" s="752"/>
      <c r="EF119" s="752"/>
      <c r="EG119" s="752"/>
      <c r="EH119" s="752"/>
      <c r="EI119" s="752"/>
      <c r="EJ119" s="752"/>
      <c r="EK119" s="752"/>
      <c r="EL119" s="752"/>
      <c r="EM119" s="752"/>
      <c r="EN119" s="752"/>
      <c r="EO119" s="752"/>
      <c r="EP119" s="752"/>
      <c r="EQ119" s="752"/>
      <c r="ER119" s="752"/>
      <c r="ES119" s="752"/>
      <c r="ET119" s="752"/>
      <c r="EU119" s="752"/>
      <c r="EV119" s="752"/>
      <c r="EW119" s="752"/>
      <c r="EX119" s="752"/>
      <c r="EY119" s="752"/>
      <c r="EZ119" s="752"/>
      <c r="FA119" s="752"/>
      <c r="FB119" s="752"/>
      <c r="FC119" s="752"/>
      <c r="FD119" s="752"/>
      <c r="FE119" s="752"/>
    </row>
    <row r="120" spans="1:163" ht="17.25" customHeight="1" x14ac:dyDescent="0.2">
      <c r="A120" s="752"/>
      <c r="B120" s="752"/>
      <c r="C120" s="752"/>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2"/>
      <c r="AA120" s="752"/>
      <c r="AB120" s="752"/>
      <c r="AC120" s="752"/>
      <c r="AD120" s="752"/>
      <c r="AE120" s="752"/>
      <c r="AF120" s="752"/>
      <c r="AG120" s="752"/>
      <c r="AH120" s="752"/>
      <c r="AI120" s="752"/>
      <c r="AJ120" s="752"/>
      <c r="AK120" s="752"/>
      <c r="AL120" s="752"/>
      <c r="AM120" s="752"/>
      <c r="AN120" s="752"/>
      <c r="AO120" s="752"/>
      <c r="AP120" s="752"/>
      <c r="AQ120" s="752"/>
      <c r="AR120" s="752"/>
      <c r="AS120" s="752"/>
      <c r="AT120" s="752"/>
      <c r="AU120" s="752"/>
      <c r="AV120" s="752"/>
      <c r="AW120" s="752"/>
      <c r="AX120" s="752"/>
      <c r="AY120" s="752"/>
      <c r="AZ120" s="752"/>
      <c r="BA120" s="752"/>
      <c r="BB120" s="752"/>
      <c r="BC120" s="752"/>
      <c r="BD120" s="752"/>
      <c r="BE120" s="752"/>
      <c r="BF120" s="752"/>
      <c r="BG120" s="752"/>
      <c r="BH120" s="752"/>
      <c r="BI120" s="752"/>
      <c r="BJ120" s="752"/>
      <c r="BK120" s="752"/>
      <c r="BL120" s="752"/>
      <c r="BM120" s="752"/>
      <c r="BN120" s="752"/>
      <c r="BO120" s="752"/>
      <c r="BP120" s="752"/>
      <c r="BQ120" s="752"/>
      <c r="BR120" s="752"/>
      <c r="BS120" s="752"/>
      <c r="BT120" s="752"/>
      <c r="BU120" s="752"/>
      <c r="BV120" s="752"/>
      <c r="BW120" s="752"/>
      <c r="BX120" s="752"/>
      <c r="BY120" s="752"/>
      <c r="BZ120" s="752"/>
      <c r="CA120" s="752"/>
      <c r="CB120" s="752"/>
      <c r="CC120" s="752"/>
      <c r="CD120" s="752"/>
      <c r="CE120" s="752"/>
      <c r="CF120" s="752"/>
      <c r="CG120" s="752"/>
      <c r="CH120" s="752"/>
      <c r="CI120" s="752"/>
      <c r="CJ120" s="752"/>
      <c r="CK120" s="752"/>
      <c r="CL120" s="752"/>
      <c r="CM120" s="752"/>
      <c r="CN120" s="752"/>
      <c r="CO120" s="752"/>
      <c r="CP120" s="752"/>
      <c r="CQ120" s="752"/>
      <c r="CR120" s="752"/>
      <c r="CS120" s="752"/>
      <c r="CT120" s="752"/>
      <c r="CU120" s="752"/>
      <c r="CV120" s="752"/>
      <c r="CW120" s="752"/>
      <c r="CX120" s="752"/>
      <c r="CY120" s="752"/>
      <c r="CZ120" s="752"/>
      <c r="DA120" s="752"/>
      <c r="DB120" s="752"/>
      <c r="DC120" s="752"/>
      <c r="DD120" s="752"/>
      <c r="DE120" s="752"/>
      <c r="DF120" s="752"/>
      <c r="DG120" s="752"/>
      <c r="DH120" s="752"/>
      <c r="DI120" s="752"/>
      <c r="DJ120" s="752"/>
      <c r="DK120" s="752"/>
      <c r="DL120" s="752"/>
      <c r="DM120" s="752"/>
      <c r="DN120" s="752"/>
      <c r="DO120" s="752"/>
      <c r="DP120" s="752"/>
      <c r="DQ120" s="752"/>
      <c r="DR120" s="752"/>
      <c r="DS120" s="752"/>
      <c r="DT120" s="752"/>
      <c r="DU120" s="752"/>
      <c r="DV120" s="752"/>
      <c r="DW120" s="752"/>
      <c r="DX120" s="752"/>
      <c r="DY120" s="752"/>
      <c r="DZ120" s="752"/>
      <c r="EA120" s="752"/>
      <c r="EB120" s="752"/>
      <c r="EC120" s="752"/>
      <c r="ED120" s="752"/>
      <c r="EE120" s="752"/>
      <c r="EF120" s="752"/>
      <c r="EG120" s="752"/>
      <c r="EH120" s="752"/>
      <c r="EI120" s="752"/>
      <c r="EJ120" s="752"/>
      <c r="EK120" s="752"/>
      <c r="EL120" s="752"/>
      <c r="EM120" s="752"/>
      <c r="EN120" s="752"/>
      <c r="EO120" s="752"/>
      <c r="EP120" s="752"/>
      <c r="EQ120" s="752"/>
      <c r="ER120" s="752"/>
      <c r="ES120" s="752"/>
      <c r="ET120" s="752"/>
      <c r="EU120" s="752"/>
      <c r="EV120" s="752"/>
      <c r="EW120" s="752"/>
      <c r="EX120" s="752"/>
      <c r="EY120" s="752"/>
      <c r="EZ120" s="752"/>
      <c r="FA120" s="752"/>
      <c r="FB120" s="752"/>
      <c r="FC120" s="752"/>
      <c r="FD120" s="752"/>
      <c r="FE120" s="752"/>
    </row>
    <row r="121" spans="1:163" x14ac:dyDescent="0.2">
      <c r="A121" s="752"/>
      <c r="B121" s="752"/>
      <c r="C121" s="752"/>
      <c r="D121" s="752"/>
      <c r="E121" s="752"/>
      <c r="F121" s="752"/>
      <c r="G121" s="752"/>
      <c r="H121" s="752"/>
      <c r="I121" s="752"/>
      <c r="J121" s="752"/>
      <c r="K121" s="752"/>
      <c r="L121" s="752"/>
      <c r="M121" s="752"/>
      <c r="N121" s="752"/>
      <c r="O121" s="752"/>
      <c r="P121" s="752"/>
      <c r="Q121" s="752"/>
      <c r="R121" s="752"/>
      <c r="S121" s="752"/>
      <c r="T121" s="752"/>
      <c r="U121" s="752"/>
      <c r="V121" s="752"/>
      <c r="W121" s="752"/>
      <c r="X121" s="752"/>
      <c r="Y121" s="752"/>
      <c r="Z121" s="752"/>
      <c r="AA121" s="752"/>
      <c r="AB121" s="752"/>
      <c r="AC121" s="752"/>
      <c r="AD121" s="752"/>
      <c r="AE121" s="752"/>
      <c r="AF121" s="752"/>
      <c r="AG121" s="752"/>
      <c r="AH121" s="752"/>
      <c r="AI121" s="752"/>
      <c r="AJ121" s="752"/>
      <c r="AK121" s="752"/>
      <c r="AL121" s="752"/>
      <c r="AM121" s="752"/>
      <c r="AN121" s="752"/>
      <c r="AO121" s="752"/>
      <c r="AP121" s="752"/>
      <c r="AQ121" s="752"/>
      <c r="AR121" s="752"/>
      <c r="AS121" s="752"/>
      <c r="AT121" s="752"/>
      <c r="AU121" s="752"/>
      <c r="AV121" s="752"/>
      <c r="AW121" s="752"/>
      <c r="AX121" s="752"/>
      <c r="AY121" s="752"/>
      <c r="AZ121" s="752"/>
      <c r="BA121" s="752"/>
      <c r="BB121" s="752"/>
      <c r="BC121" s="752"/>
      <c r="BD121" s="752"/>
      <c r="BE121" s="752"/>
      <c r="BF121" s="752"/>
      <c r="BG121" s="752"/>
      <c r="BH121" s="752"/>
      <c r="BI121" s="752"/>
      <c r="BJ121" s="752"/>
      <c r="BK121" s="752"/>
      <c r="BL121" s="752"/>
      <c r="BM121" s="752"/>
      <c r="BN121" s="752"/>
      <c r="BO121" s="752"/>
      <c r="BP121" s="752"/>
      <c r="BQ121" s="752"/>
      <c r="BR121" s="752"/>
      <c r="BS121" s="752"/>
      <c r="BT121" s="752"/>
      <c r="BU121" s="752"/>
      <c r="BV121" s="752"/>
      <c r="BW121" s="752"/>
      <c r="BX121" s="752"/>
      <c r="BY121" s="752"/>
      <c r="BZ121" s="752"/>
      <c r="CA121" s="752"/>
      <c r="CB121" s="752"/>
      <c r="CC121" s="752"/>
      <c r="CD121" s="752"/>
      <c r="CE121" s="752"/>
      <c r="CF121" s="752"/>
      <c r="CG121" s="752"/>
      <c r="CH121" s="752"/>
      <c r="CI121" s="752"/>
      <c r="CJ121" s="752"/>
      <c r="CK121" s="752"/>
      <c r="CL121" s="752"/>
      <c r="CM121" s="752"/>
      <c r="CN121" s="752"/>
      <c r="CO121" s="752"/>
      <c r="CP121" s="752"/>
      <c r="CQ121" s="752"/>
      <c r="CR121" s="752"/>
      <c r="CS121" s="752"/>
      <c r="CT121" s="752"/>
      <c r="CU121" s="752"/>
      <c r="CV121" s="752"/>
      <c r="CW121" s="752"/>
      <c r="CX121" s="752"/>
      <c r="CY121" s="752"/>
      <c r="CZ121" s="752"/>
      <c r="DA121" s="752"/>
      <c r="DB121" s="752"/>
      <c r="DC121" s="752"/>
      <c r="DD121" s="752"/>
      <c r="DE121" s="752"/>
      <c r="DF121" s="752"/>
      <c r="DG121" s="752"/>
      <c r="DH121" s="752"/>
      <c r="DI121" s="752"/>
      <c r="DJ121" s="752"/>
      <c r="DK121" s="752"/>
      <c r="DL121" s="752"/>
      <c r="DM121" s="752"/>
      <c r="DN121" s="752"/>
      <c r="DO121" s="752"/>
      <c r="DP121" s="752"/>
      <c r="DQ121" s="752"/>
      <c r="DR121" s="752"/>
      <c r="DS121" s="752"/>
      <c r="DT121" s="752"/>
      <c r="DU121" s="752"/>
      <c r="DV121" s="752"/>
      <c r="DW121" s="752"/>
      <c r="DX121" s="752"/>
      <c r="DY121" s="752"/>
      <c r="DZ121" s="752"/>
      <c r="EA121" s="752"/>
      <c r="EB121" s="752"/>
      <c r="EC121" s="752"/>
      <c r="ED121" s="752"/>
      <c r="EE121" s="752"/>
      <c r="EF121" s="752"/>
      <c r="EG121" s="752"/>
      <c r="EH121" s="752"/>
      <c r="EI121" s="752"/>
      <c r="EJ121" s="752"/>
      <c r="EK121" s="752"/>
      <c r="EL121" s="752"/>
      <c r="EM121" s="752"/>
      <c r="EN121" s="752"/>
      <c r="EO121" s="752"/>
      <c r="EP121" s="752"/>
      <c r="EQ121" s="752"/>
      <c r="ER121" s="752"/>
      <c r="ES121" s="752"/>
      <c r="ET121" s="752"/>
      <c r="EU121" s="752"/>
      <c r="EV121" s="752"/>
      <c r="EW121" s="752"/>
      <c r="EX121" s="752"/>
      <c r="EY121" s="752"/>
      <c r="EZ121" s="752"/>
      <c r="FA121" s="752"/>
      <c r="FB121" s="752"/>
      <c r="FC121" s="752"/>
      <c r="FD121" s="752"/>
      <c r="FE121" s="752"/>
    </row>
  </sheetData>
  <mergeCells count="783">
    <mergeCell ref="A86:BW86"/>
    <mergeCell ref="BX86:CE86"/>
    <mergeCell ref="CF86:CR86"/>
    <mergeCell ref="CS86:DE86"/>
    <mergeCell ref="DF86:DR86"/>
    <mergeCell ref="DS86:EE86"/>
    <mergeCell ref="EF86:ER86"/>
    <mergeCell ref="ES86:FE86"/>
    <mergeCell ref="A91:BW91"/>
    <mergeCell ref="BX91:CE91"/>
    <mergeCell ref="CF91:CR91"/>
    <mergeCell ref="CS91:DE91"/>
    <mergeCell ref="DF91:DR91"/>
    <mergeCell ref="DS91:EE91"/>
    <mergeCell ref="EF91:ER91"/>
    <mergeCell ref="ES91:FE91"/>
    <mergeCell ref="EF87:ER87"/>
    <mergeCell ref="ES87:FE87"/>
    <mergeCell ref="A88:BW88"/>
    <mergeCell ref="BX88:CE88"/>
    <mergeCell ref="CF88:CR88"/>
    <mergeCell ref="CS88:DE88"/>
    <mergeCell ref="DF88:DR88"/>
    <mergeCell ref="DS88:EE88"/>
    <mergeCell ref="ES7:FE7"/>
    <mergeCell ref="A8:BW8"/>
    <mergeCell ref="BX8:CE8"/>
    <mergeCell ref="CF8:CR8"/>
    <mergeCell ref="CS8:DE8"/>
    <mergeCell ref="DF8:DR8"/>
    <mergeCell ref="DS8:EE8"/>
    <mergeCell ref="EF8:ER8"/>
    <mergeCell ref="ES8:FE8"/>
    <mergeCell ref="A7:BW7"/>
    <mergeCell ref="BX7:CE7"/>
    <mergeCell ref="CF7:CR7"/>
    <mergeCell ref="CS7:DE7"/>
    <mergeCell ref="DF7:DR7"/>
    <mergeCell ref="DS7:EE7"/>
    <mergeCell ref="EF7:ER7"/>
    <mergeCell ref="A2:FE2"/>
    <mergeCell ref="A4:BW6"/>
    <mergeCell ref="BX4:CE6"/>
    <mergeCell ref="CF4:CR6"/>
    <mergeCell ref="CS4:DE6"/>
    <mergeCell ref="DF4:FE4"/>
    <mergeCell ref="DF5:DK5"/>
    <mergeCell ref="DL5:DN5"/>
    <mergeCell ref="DO5:DR5"/>
    <mergeCell ref="DS5:DX5"/>
    <mergeCell ref="DF6:DR6"/>
    <mergeCell ref="DS6:EE6"/>
    <mergeCell ref="EF6:ER6"/>
    <mergeCell ref="DY5:EA5"/>
    <mergeCell ref="EB5:EE5"/>
    <mergeCell ref="EF5:EK5"/>
    <mergeCell ref="EL5:EN5"/>
    <mergeCell ref="EO5:ER5"/>
    <mergeCell ref="ES5:FE6"/>
    <mergeCell ref="BX9:CE9"/>
    <mergeCell ref="CF9:CR9"/>
    <mergeCell ref="CS9:DE9"/>
    <mergeCell ref="DF9:DR9"/>
    <mergeCell ref="DS9:EE9"/>
    <mergeCell ref="EF9:ER9"/>
    <mergeCell ref="EF10:ER10"/>
    <mergeCell ref="ES10:FE10"/>
    <mergeCell ref="A11:BW11"/>
    <mergeCell ref="BX11:CE11"/>
    <mergeCell ref="CF11:CR11"/>
    <mergeCell ref="CS11:DE11"/>
    <mergeCell ref="DF11:DR11"/>
    <mergeCell ref="DS11:EE11"/>
    <mergeCell ref="EF11:ER11"/>
    <mergeCell ref="ES11:FE11"/>
    <mergeCell ref="A10:BW10"/>
    <mergeCell ref="BX10:CE10"/>
    <mergeCell ref="CF10:CR10"/>
    <mergeCell ref="CS10:DE10"/>
    <mergeCell ref="DF10:DR10"/>
    <mergeCell ref="DS10:EE10"/>
    <mergeCell ref="ES9:FE9"/>
    <mergeCell ref="A9:BW9"/>
    <mergeCell ref="A14:BW14"/>
    <mergeCell ref="A15:BW15"/>
    <mergeCell ref="BX15:CE15"/>
    <mergeCell ref="CF15:CR15"/>
    <mergeCell ref="CS15:DE15"/>
    <mergeCell ref="DF15:DR15"/>
    <mergeCell ref="EF12:ER12"/>
    <mergeCell ref="ES12:FE12"/>
    <mergeCell ref="A13:BW13"/>
    <mergeCell ref="BX13:CE14"/>
    <mergeCell ref="CF13:CR14"/>
    <mergeCell ref="CS13:DE14"/>
    <mergeCell ref="DF13:DR14"/>
    <mergeCell ref="DS13:EE14"/>
    <mergeCell ref="EF13:ER14"/>
    <mergeCell ref="ES13:FE14"/>
    <mergeCell ref="A12:BW12"/>
    <mergeCell ref="BX12:CE12"/>
    <mergeCell ref="CF12:CR12"/>
    <mergeCell ref="CS12:DE12"/>
    <mergeCell ref="DF12:DR12"/>
    <mergeCell ref="DS12:EE12"/>
    <mergeCell ref="DS15:EE15"/>
    <mergeCell ref="EF15:ER15"/>
    <mergeCell ref="ES15:FE15"/>
    <mergeCell ref="A16:BW16"/>
    <mergeCell ref="BX16:CE16"/>
    <mergeCell ref="CF16:CR16"/>
    <mergeCell ref="CS16:DE16"/>
    <mergeCell ref="DF16:DR16"/>
    <mergeCell ref="DS16:EE16"/>
    <mergeCell ref="EF16:ER16"/>
    <mergeCell ref="ES16:FE16"/>
    <mergeCell ref="A17:BW17"/>
    <mergeCell ref="BX17:CE17"/>
    <mergeCell ref="CF17:CR17"/>
    <mergeCell ref="CS17:DE17"/>
    <mergeCell ref="DF17:DR17"/>
    <mergeCell ref="DS17:EE17"/>
    <mergeCell ref="EF17:ER17"/>
    <mergeCell ref="ES17:FE17"/>
    <mergeCell ref="EF18:ER18"/>
    <mergeCell ref="ES18:FE18"/>
    <mergeCell ref="A19:BW19"/>
    <mergeCell ref="BX19:CE19"/>
    <mergeCell ref="CF19:CR19"/>
    <mergeCell ref="CS19:DE19"/>
    <mergeCell ref="DF19:DR19"/>
    <mergeCell ref="DS19:EE19"/>
    <mergeCell ref="EF19:ER19"/>
    <mergeCell ref="A18:BW18"/>
    <mergeCell ref="BX18:CE18"/>
    <mergeCell ref="CF18:CR18"/>
    <mergeCell ref="CS18:DE18"/>
    <mergeCell ref="DF18:DR18"/>
    <mergeCell ref="DS18:EE18"/>
    <mergeCell ref="EF20:ER20"/>
    <mergeCell ref="A21:BW21"/>
    <mergeCell ref="BX21:CE21"/>
    <mergeCell ref="CF21:CR21"/>
    <mergeCell ref="CS21:DE21"/>
    <mergeCell ref="DF21:DR21"/>
    <mergeCell ref="DS21:EE21"/>
    <mergeCell ref="EF21:ER21"/>
    <mergeCell ref="A20:BW20"/>
    <mergeCell ref="BX20:CE20"/>
    <mergeCell ref="CF20:CR20"/>
    <mergeCell ref="CS20:DE20"/>
    <mergeCell ref="DF20:DR20"/>
    <mergeCell ref="DS20:EE20"/>
    <mergeCell ref="ES21:FE21"/>
    <mergeCell ref="A22:BW22"/>
    <mergeCell ref="BX22:CE22"/>
    <mergeCell ref="CF22:CR22"/>
    <mergeCell ref="CS22:DE22"/>
    <mergeCell ref="DF22:DR22"/>
    <mergeCell ref="DS22:EE22"/>
    <mergeCell ref="EF22:ER22"/>
    <mergeCell ref="ES22:FE22"/>
    <mergeCell ref="EF23:ER23"/>
    <mergeCell ref="A24:BW24"/>
    <mergeCell ref="BX24:CE24"/>
    <mergeCell ref="CF24:CR24"/>
    <mergeCell ref="DF24:DR24"/>
    <mergeCell ref="DS24:EE24"/>
    <mergeCell ref="EF24:ER24"/>
    <mergeCell ref="A23:BW23"/>
    <mergeCell ref="BX23:CE23"/>
    <mergeCell ref="CF23:CR23"/>
    <mergeCell ref="CS23:DE23"/>
    <mergeCell ref="DF23:DR23"/>
    <mergeCell ref="DS23:EE23"/>
    <mergeCell ref="EF25:ER25"/>
    <mergeCell ref="ES25:FE25"/>
    <mergeCell ref="A26:BW26"/>
    <mergeCell ref="BX26:CE26"/>
    <mergeCell ref="CF26:CR26"/>
    <mergeCell ref="CS26:DE26"/>
    <mergeCell ref="DF26:DR26"/>
    <mergeCell ref="DS26:EE26"/>
    <mergeCell ref="EF26:ER26"/>
    <mergeCell ref="ES26:FE26"/>
    <mergeCell ref="A25:BW25"/>
    <mergeCell ref="BX25:CE25"/>
    <mergeCell ref="CF25:CR25"/>
    <mergeCell ref="CS25:DE25"/>
    <mergeCell ref="DF25:DR25"/>
    <mergeCell ref="DS25:EE25"/>
    <mergeCell ref="A29:BW29"/>
    <mergeCell ref="A30:BW30"/>
    <mergeCell ref="BX30:CE30"/>
    <mergeCell ref="CF30:CP30"/>
    <mergeCell ref="CS30:DE30"/>
    <mergeCell ref="DF30:DR30"/>
    <mergeCell ref="EF27:ER27"/>
    <mergeCell ref="ES27:FE27"/>
    <mergeCell ref="A28:BW28"/>
    <mergeCell ref="BX28:CE29"/>
    <mergeCell ref="CF28:CR29"/>
    <mergeCell ref="CS28:DE29"/>
    <mergeCell ref="DF28:DR29"/>
    <mergeCell ref="DS28:EE29"/>
    <mergeCell ref="EF28:ER29"/>
    <mergeCell ref="ES28:FE29"/>
    <mergeCell ref="A27:BW27"/>
    <mergeCell ref="BX27:CE27"/>
    <mergeCell ref="CF27:CR27"/>
    <mergeCell ref="CS27:DE27"/>
    <mergeCell ref="DF27:DR27"/>
    <mergeCell ref="DS27:EE27"/>
    <mergeCell ref="DS30:EE30"/>
    <mergeCell ref="EF30:ER30"/>
    <mergeCell ref="A31:BW31"/>
    <mergeCell ref="BX31:CE31"/>
    <mergeCell ref="CF31:CR31"/>
    <mergeCell ref="CS31:DE31"/>
    <mergeCell ref="DF31:DR31"/>
    <mergeCell ref="DS31:EE31"/>
    <mergeCell ref="EF31:ER31"/>
    <mergeCell ref="ES31:FE31"/>
    <mergeCell ref="A32:BW32"/>
    <mergeCell ref="BX32:CE33"/>
    <mergeCell ref="CF32:CR33"/>
    <mergeCell ref="CS32:DE33"/>
    <mergeCell ref="DF32:DR33"/>
    <mergeCell ref="DS32:EE33"/>
    <mergeCell ref="EF32:ER33"/>
    <mergeCell ref="ES32:FE33"/>
    <mergeCell ref="A33:BW33"/>
    <mergeCell ref="EF34:ER34"/>
    <mergeCell ref="ES34:FE34"/>
    <mergeCell ref="A35:BW35"/>
    <mergeCell ref="BX35:CE35"/>
    <mergeCell ref="CF35:CR35"/>
    <mergeCell ref="CS35:DE35"/>
    <mergeCell ref="DF35:DR35"/>
    <mergeCell ref="DS35:EE35"/>
    <mergeCell ref="EF35:ER35"/>
    <mergeCell ref="ES35:FE35"/>
    <mergeCell ref="A34:BW34"/>
    <mergeCell ref="BX34:CE34"/>
    <mergeCell ref="CF34:CR34"/>
    <mergeCell ref="CS34:DE34"/>
    <mergeCell ref="DF34:DR34"/>
    <mergeCell ref="DS34:EE34"/>
    <mergeCell ref="EF36:ER36"/>
    <mergeCell ref="ES36:FE36"/>
    <mergeCell ref="A37:BW37"/>
    <mergeCell ref="BX37:CE37"/>
    <mergeCell ref="CF37:CR37"/>
    <mergeCell ref="CS37:DE37"/>
    <mergeCell ref="DF37:DR37"/>
    <mergeCell ref="DS37:EE37"/>
    <mergeCell ref="EF37:ER37"/>
    <mergeCell ref="ES37:FE37"/>
    <mergeCell ref="A36:BW36"/>
    <mergeCell ref="BX36:CE36"/>
    <mergeCell ref="CF36:CR36"/>
    <mergeCell ref="CS36:DE36"/>
    <mergeCell ref="DF36:DR36"/>
    <mergeCell ref="DS36:EE36"/>
    <mergeCell ref="EF38:ER38"/>
    <mergeCell ref="ES38:FE38"/>
    <mergeCell ref="A39:BW39"/>
    <mergeCell ref="BX39:CE39"/>
    <mergeCell ref="CF39:CR39"/>
    <mergeCell ref="CS39:DE39"/>
    <mergeCell ref="DF39:DR39"/>
    <mergeCell ref="DS39:EE39"/>
    <mergeCell ref="EF39:ER39"/>
    <mergeCell ref="ES39:FE39"/>
    <mergeCell ref="A38:BW38"/>
    <mergeCell ref="BX38:CE38"/>
    <mergeCell ref="CF38:CR38"/>
    <mergeCell ref="CS38:DE38"/>
    <mergeCell ref="DF38:DR38"/>
    <mergeCell ref="DS38:EE38"/>
    <mergeCell ref="EF40:ER40"/>
    <mergeCell ref="ES40:FE40"/>
    <mergeCell ref="A41:BW41"/>
    <mergeCell ref="BX41:CE41"/>
    <mergeCell ref="CF41:CR41"/>
    <mergeCell ref="CS41:DE41"/>
    <mergeCell ref="DF41:DR41"/>
    <mergeCell ref="DS41:EE41"/>
    <mergeCell ref="EF41:ER41"/>
    <mergeCell ref="ES41:FE41"/>
    <mergeCell ref="A40:BW40"/>
    <mergeCell ref="BX40:CE40"/>
    <mergeCell ref="CF40:CR40"/>
    <mergeCell ref="CS40:DE40"/>
    <mergeCell ref="DF40:DR40"/>
    <mergeCell ref="DS40:EE40"/>
    <mergeCell ref="EF42:ER42"/>
    <mergeCell ref="ES42:FE42"/>
    <mergeCell ref="A43:BW43"/>
    <mergeCell ref="BX43:CE43"/>
    <mergeCell ref="CF43:CR43"/>
    <mergeCell ref="CS43:DE43"/>
    <mergeCell ref="DF43:DR43"/>
    <mergeCell ref="DS43:EE43"/>
    <mergeCell ref="EF43:ER43"/>
    <mergeCell ref="ES43:FE43"/>
    <mergeCell ref="A42:BW42"/>
    <mergeCell ref="BX42:CE42"/>
    <mergeCell ref="CF42:CR42"/>
    <mergeCell ref="CS42:DE42"/>
    <mergeCell ref="DF42:DR42"/>
    <mergeCell ref="DS42:EE42"/>
    <mergeCell ref="EF44:ER44"/>
    <mergeCell ref="ES44:FE44"/>
    <mergeCell ref="A45:BW45"/>
    <mergeCell ref="BX45:CE45"/>
    <mergeCell ref="CF45:CR45"/>
    <mergeCell ref="CS45:DE45"/>
    <mergeCell ref="DF45:DR45"/>
    <mergeCell ref="DS45:EE45"/>
    <mergeCell ref="EF45:ER45"/>
    <mergeCell ref="ES45:FE45"/>
    <mergeCell ref="A44:BW44"/>
    <mergeCell ref="BX44:CE44"/>
    <mergeCell ref="CF44:CR44"/>
    <mergeCell ref="CS44:DE44"/>
    <mergeCell ref="DF44:DR44"/>
    <mergeCell ref="DS44:EE44"/>
    <mergeCell ref="EF46:ER46"/>
    <mergeCell ref="ES46:FE46"/>
    <mergeCell ref="A47:BW47"/>
    <mergeCell ref="BX47:CE47"/>
    <mergeCell ref="CF47:CR47"/>
    <mergeCell ref="CS47:DE47"/>
    <mergeCell ref="DF47:DR47"/>
    <mergeCell ref="DS47:EE47"/>
    <mergeCell ref="EF47:ER47"/>
    <mergeCell ref="ES47:FE47"/>
    <mergeCell ref="A46:BW46"/>
    <mergeCell ref="BX46:CE46"/>
    <mergeCell ref="CF46:CR46"/>
    <mergeCell ref="CS46:DE46"/>
    <mergeCell ref="DF46:DR46"/>
    <mergeCell ref="DS46:EE46"/>
    <mergeCell ref="EF48:ER48"/>
    <mergeCell ref="ES48:FE48"/>
    <mergeCell ref="A49:BW49"/>
    <mergeCell ref="BX49:CE49"/>
    <mergeCell ref="CF49:CR49"/>
    <mergeCell ref="CS49:DE49"/>
    <mergeCell ref="DF49:DR49"/>
    <mergeCell ref="DS49:EE49"/>
    <mergeCell ref="EF49:ER49"/>
    <mergeCell ref="ES49:FE49"/>
    <mergeCell ref="A48:BW48"/>
    <mergeCell ref="BX48:CE48"/>
    <mergeCell ref="CF48:CR48"/>
    <mergeCell ref="CS48:DE48"/>
    <mergeCell ref="DF48:DR48"/>
    <mergeCell ref="DS48:EE48"/>
    <mergeCell ref="EF50:ER50"/>
    <mergeCell ref="ES50:FE50"/>
    <mergeCell ref="A51:BW51"/>
    <mergeCell ref="BX51:CE51"/>
    <mergeCell ref="CF51:CR51"/>
    <mergeCell ref="CS51:DE51"/>
    <mergeCell ref="DF51:DR51"/>
    <mergeCell ref="DS51:EE51"/>
    <mergeCell ref="EF51:ER51"/>
    <mergeCell ref="ES51:FE51"/>
    <mergeCell ref="A50:BW50"/>
    <mergeCell ref="BX50:CE50"/>
    <mergeCell ref="CF50:CR50"/>
    <mergeCell ref="CS50:DE50"/>
    <mergeCell ref="DF50:DR50"/>
    <mergeCell ref="DS50:EE50"/>
    <mergeCell ref="EF52:ER52"/>
    <mergeCell ref="ES52:FE52"/>
    <mergeCell ref="A53:BW53"/>
    <mergeCell ref="BX53:CE53"/>
    <mergeCell ref="CF53:CR53"/>
    <mergeCell ref="CS53:DE53"/>
    <mergeCell ref="DF53:DR53"/>
    <mergeCell ref="DS53:EE53"/>
    <mergeCell ref="EF53:ER53"/>
    <mergeCell ref="ES53:FE53"/>
    <mergeCell ref="A52:BW52"/>
    <mergeCell ref="BX52:CE52"/>
    <mergeCell ref="CF52:CR52"/>
    <mergeCell ref="CS52:DE52"/>
    <mergeCell ref="DF52:DR52"/>
    <mergeCell ref="DS52:EE52"/>
    <mergeCell ref="EF54:ER54"/>
    <mergeCell ref="ES54:FE54"/>
    <mergeCell ref="A55:BW55"/>
    <mergeCell ref="BX55:CE55"/>
    <mergeCell ref="CF55:CR55"/>
    <mergeCell ref="CS55:DE55"/>
    <mergeCell ref="DF55:DR55"/>
    <mergeCell ref="DS55:EE55"/>
    <mergeCell ref="EF55:ER55"/>
    <mergeCell ref="ES55:FE55"/>
    <mergeCell ref="A54:BW54"/>
    <mergeCell ref="BX54:CE54"/>
    <mergeCell ref="CF54:CR54"/>
    <mergeCell ref="CS54:DE54"/>
    <mergeCell ref="DF54:DR54"/>
    <mergeCell ref="DS54:EE54"/>
    <mergeCell ref="EF56:ER56"/>
    <mergeCell ref="ES56:FE56"/>
    <mergeCell ref="A57:BW57"/>
    <mergeCell ref="BX57:CE57"/>
    <mergeCell ref="CF57:CR57"/>
    <mergeCell ref="CS57:DE57"/>
    <mergeCell ref="DF57:DR57"/>
    <mergeCell ref="DS57:EE57"/>
    <mergeCell ref="EF57:ER57"/>
    <mergeCell ref="ES57:FE57"/>
    <mergeCell ref="A56:BW56"/>
    <mergeCell ref="BX56:CE56"/>
    <mergeCell ref="CF56:CR56"/>
    <mergeCell ref="CS56:DE56"/>
    <mergeCell ref="DF56:DR56"/>
    <mergeCell ref="DS56:EE56"/>
    <mergeCell ref="EF58:ER58"/>
    <mergeCell ref="ES58:FE58"/>
    <mergeCell ref="A59:BW59"/>
    <mergeCell ref="BX59:CE59"/>
    <mergeCell ref="CF59:CR59"/>
    <mergeCell ref="CS59:DE59"/>
    <mergeCell ref="DF59:DR59"/>
    <mergeCell ref="DS59:EE59"/>
    <mergeCell ref="EF59:ER59"/>
    <mergeCell ref="ES59:FE59"/>
    <mergeCell ref="A58:BW58"/>
    <mergeCell ref="BX58:CE58"/>
    <mergeCell ref="CF58:CR58"/>
    <mergeCell ref="CS58:DE58"/>
    <mergeCell ref="DF58:DR58"/>
    <mergeCell ref="DS58:EE58"/>
    <mergeCell ref="EF60:ER60"/>
    <mergeCell ref="ES60:FE60"/>
    <mergeCell ref="A61:BW61"/>
    <mergeCell ref="BX61:CE61"/>
    <mergeCell ref="CF61:CR61"/>
    <mergeCell ref="CS61:DE61"/>
    <mergeCell ref="DF61:DR61"/>
    <mergeCell ref="DS61:EE61"/>
    <mergeCell ref="EF61:ER61"/>
    <mergeCell ref="ES61:FE61"/>
    <mergeCell ref="A60:BW60"/>
    <mergeCell ref="BX60:CE60"/>
    <mergeCell ref="CF60:CR60"/>
    <mergeCell ref="CS60:DE60"/>
    <mergeCell ref="DF60:DR60"/>
    <mergeCell ref="DS60:EE60"/>
    <mergeCell ref="EF62:ER62"/>
    <mergeCell ref="ES62:FE62"/>
    <mergeCell ref="A63:BW63"/>
    <mergeCell ref="BX63:CE63"/>
    <mergeCell ref="CF63:CR63"/>
    <mergeCell ref="CS63:DE63"/>
    <mergeCell ref="DF63:DR63"/>
    <mergeCell ref="DS63:EE63"/>
    <mergeCell ref="EF63:ER63"/>
    <mergeCell ref="ES63:FE63"/>
    <mergeCell ref="A62:BW62"/>
    <mergeCell ref="BX62:CE62"/>
    <mergeCell ref="CF62:CR62"/>
    <mergeCell ref="CS62:DE62"/>
    <mergeCell ref="DF62:DR62"/>
    <mergeCell ref="DS62:EE62"/>
    <mergeCell ref="EF64:ER64"/>
    <mergeCell ref="ES64:FE64"/>
    <mergeCell ref="A65:BW65"/>
    <mergeCell ref="BX65:CE65"/>
    <mergeCell ref="CF65:CR65"/>
    <mergeCell ref="CS65:DE65"/>
    <mergeCell ref="DF65:DR65"/>
    <mergeCell ref="DS65:EE65"/>
    <mergeCell ref="EF65:ER65"/>
    <mergeCell ref="ES65:FE65"/>
    <mergeCell ref="A64:BW64"/>
    <mergeCell ref="BX64:CE64"/>
    <mergeCell ref="CF64:CR64"/>
    <mergeCell ref="CS64:DE64"/>
    <mergeCell ref="DF64:DR64"/>
    <mergeCell ref="DS64:EE64"/>
    <mergeCell ref="EF66:ER66"/>
    <mergeCell ref="ES66:FE66"/>
    <mergeCell ref="A67:BW67"/>
    <mergeCell ref="BX67:CE67"/>
    <mergeCell ref="CF67:CR67"/>
    <mergeCell ref="CS67:DE67"/>
    <mergeCell ref="DF67:DR67"/>
    <mergeCell ref="DS67:EE67"/>
    <mergeCell ref="EF67:ER67"/>
    <mergeCell ref="ES67:FE67"/>
    <mergeCell ref="A66:BW66"/>
    <mergeCell ref="BX66:CE66"/>
    <mergeCell ref="CF66:CR66"/>
    <mergeCell ref="CS66:DE66"/>
    <mergeCell ref="DF66:DR66"/>
    <mergeCell ref="DS66:EE66"/>
    <mergeCell ref="EF68:ER68"/>
    <mergeCell ref="ES68:FE68"/>
    <mergeCell ref="A69:BW69"/>
    <mergeCell ref="BX69:CE69"/>
    <mergeCell ref="CF69:CR69"/>
    <mergeCell ref="CS69:DE69"/>
    <mergeCell ref="DF69:DR69"/>
    <mergeCell ref="DS69:EE69"/>
    <mergeCell ref="EF69:ER69"/>
    <mergeCell ref="ES69:FE69"/>
    <mergeCell ref="A68:BW68"/>
    <mergeCell ref="BX68:CE68"/>
    <mergeCell ref="CF68:CR68"/>
    <mergeCell ref="CS68:DE68"/>
    <mergeCell ref="DF68:DR68"/>
    <mergeCell ref="DS68:EE68"/>
    <mergeCell ref="EF70:ER70"/>
    <mergeCell ref="ES70:FE70"/>
    <mergeCell ref="A71:BW71"/>
    <mergeCell ref="BX71:CE71"/>
    <mergeCell ref="CF71:CR71"/>
    <mergeCell ref="CS71:DE71"/>
    <mergeCell ref="DF71:DR71"/>
    <mergeCell ref="DS71:EE71"/>
    <mergeCell ref="EF71:ER71"/>
    <mergeCell ref="ES71:FE71"/>
    <mergeCell ref="A70:BW70"/>
    <mergeCell ref="BX70:CE70"/>
    <mergeCell ref="CF70:CR70"/>
    <mergeCell ref="CS70:DE70"/>
    <mergeCell ref="DF70:DR70"/>
    <mergeCell ref="DS70:EE70"/>
    <mergeCell ref="EF72:ER72"/>
    <mergeCell ref="ES72:FE72"/>
    <mergeCell ref="A73:BW73"/>
    <mergeCell ref="BX73:CE73"/>
    <mergeCell ref="CF73:CR73"/>
    <mergeCell ref="CS73:DE73"/>
    <mergeCell ref="DF73:DR73"/>
    <mergeCell ref="DS73:EE73"/>
    <mergeCell ref="EF73:ER73"/>
    <mergeCell ref="ES73:FE73"/>
    <mergeCell ref="A72:BW72"/>
    <mergeCell ref="BX72:CE72"/>
    <mergeCell ref="CF72:CR72"/>
    <mergeCell ref="CS72:DE72"/>
    <mergeCell ref="DF72:DR72"/>
    <mergeCell ref="DS72:EE72"/>
    <mergeCell ref="EF76:ER76"/>
    <mergeCell ref="ES76:FE76"/>
    <mergeCell ref="A76:BW76"/>
    <mergeCell ref="BX76:CE76"/>
    <mergeCell ref="CF76:CR76"/>
    <mergeCell ref="CS76:DE76"/>
    <mergeCell ref="DF76:DR76"/>
    <mergeCell ref="DS76:EE76"/>
    <mergeCell ref="EF74:ER74"/>
    <mergeCell ref="ES74:FE74"/>
    <mergeCell ref="A75:BW75"/>
    <mergeCell ref="BX75:CE75"/>
    <mergeCell ref="CF75:CR75"/>
    <mergeCell ref="CS75:DE75"/>
    <mergeCell ref="DF75:DR75"/>
    <mergeCell ref="DS75:EE75"/>
    <mergeCell ref="EF75:ER75"/>
    <mergeCell ref="ES75:FE75"/>
    <mergeCell ref="A74:BW74"/>
    <mergeCell ref="BX74:CE74"/>
    <mergeCell ref="CF74:CR74"/>
    <mergeCell ref="CS74:DE74"/>
    <mergeCell ref="DF74:DR74"/>
    <mergeCell ref="DS74:EE74"/>
    <mergeCell ref="EF77:ER77"/>
    <mergeCell ref="ES77:FE77"/>
    <mergeCell ref="A79:BW79"/>
    <mergeCell ref="BX79:CE79"/>
    <mergeCell ref="CF79:CR79"/>
    <mergeCell ref="CS79:DE79"/>
    <mergeCell ref="DF79:DR79"/>
    <mergeCell ref="DS79:EE79"/>
    <mergeCell ref="EF79:ER79"/>
    <mergeCell ref="ES79:FE79"/>
    <mergeCell ref="A77:BW77"/>
    <mergeCell ref="BX77:CE77"/>
    <mergeCell ref="CF77:CR77"/>
    <mergeCell ref="CS77:DE77"/>
    <mergeCell ref="DF77:DR77"/>
    <mergeCell ref="DS77:EE77"/>
    <mergeCell ref="A78:BW78"/>
    <mergeCell ref="BX78:CE78"/>
    <mergeCell ref="CF78:CR78"/>
    <mergeCell ref="CS78:DE78"/>
    <mergeCell ref="DF78:DR78"/>
    <mergeCell ref="DS78:EE78"/>
    <mergeCell ref="EF78:ER78"/>
    <mergeCell ref="ES78:FE78"/>
    <mergeCell ref="EF80:ER80"/>
    <mergeCell ref="ES80:FE80"/>
    <mergeCell ref="A81:BW81"/>
    <mergeCell ref="BX81:CE81"/>
    <mergeCell ref="CF81:CR81"/>
    <mergeCell ref="CS81:DE81"/>
    <mergeCell ref="DF81:DR81"/>
    <mergeCell ref="DS81:EE81"/>
    <mergeCell ref="EF81:ER81"/>
    <mergeCell ref="ES81:FE81"/>
    <mergeCell ref="A80:BW80"/>
    <mergeCell ref="BX80:CE80"/>
    <mergeCell ref="CF80:CR80"/>
    <mergeCell ref="CS80:DE80"/>
    <mergeCell ref="DF80:DR80"/>
    <mergeCell ref="DS80:EE80"/>
    <mergeCell ref="EF82:ER82"/>
    <mergeCell ref="ES82:FE82"/>
    <mergeCell ref="A83:BW83"/>
    <mergeCell ref="BX83:CE83"/>
    <mergeCell ref="CF83:CR83"/>
    <mergeCell ref="CS83:DE83"/>
    <mergeCell ref="DF83:DR83"/>
    <mergeCell ref="DS83:EE83"/>
    <mergeCell ref="EF83:ER83"/>
    <mergeCell ref="ES83:FE83"/>
    <mergeCell ref="A82:BW82"/>
    <mergeCell ref="BX82:CE82"/>
    <mergeCell ref="CF82:CR82"/>
    <mergeCell ref="CS82:DE82"/>
    <mergeCell ref="DF82:DR82"/>
    <mergeCell ref="DS82:EE82"/>
    <mergeCell ref="EF84:ER84"/>
    <mergeCell ref="ES84:FE84"/>
    <mergeCell ref="A85:BW85"/>
    <mergeCell ref="BX85:CE85"/>
    <mergeCell ref="CF85:CR85"/>
    <mergeCell ref="CS85:DE85"/>
    <mergeCell ref="DF85:DR85"/>
    <mergeCell ref="DS85:EE85"/>
    <mergeCell ref="EF85:ER85"/>
    <mergeCell ref="ES85:FE85"/>
    <mergeCell ref="A84:BW84"/>
    <mergeCell ref="BX84:CE84"/>
    <mergeCell ref="CF84:CR84"/>
    <mergeCell ref="CS84:DE84"/>
    <mergeCell ref="DF84:DR84"/>
    <mergeCell ref="DS84:EE84"/>
    <mergeCell ref="EF88:ER88"/>
    <mergeCell ref="ES88:FE88"/>
    <mergeCell ref="A87:BW87"/>
    <mergeCell ref="BX87:CE87"/>
    <mergeCell ref="CF87:CR87"/>
    <mergeCell ref="CS87:DE87"/>
    <mergeCell ref="DF87:DR87"/>
    <mergeCell ref="DS87:EE87"/>
    <mergeCell ref="EF89:ER89"/>
    <mergeCell ref="ES89:FE89"/>
    <mergeCell ref="A90:BW90"/>
    <mergeCell ref="BX90:CE90"/>
    <mergeCell ref="CF90:CR90"/>
    <mergeCell ref="CS90:DE90"/>
    <mergeCell ref="DF90:DR90"/>
    <mergeCell ref="DS90:EE90"/>
    <mergeCell ref="EF90:ER90"/>
    <mergeCell ref="ES90:FE90"/>
    <mergeCell ref="A89:BW89"/>
    <mergeCell ref="BX89:CE89"/>
    <mergeCell ref="CF89:CR89"/>
    <mergeCell ref="CS89:DE89"/>
    <mergeCell ref="DF89:DR89"/>
    <mergeCell ref="DS89:EE89"/>
    <mergeCell ref="EF95:ER95"/>
    <mergeCell ref="A95:BW95"/>
    <mergeCell ref="BX95:CE95"/>
    <mergeCell ref="CF95:CR95"/>
    <mergeCell ref="CS95:DE95"/>
    <mergeCell ref="DF95:DR95"/>
    <mergeCell ref="DS95:EE95"/>
    <mergeCell ref="EF92:ER92"/>
    <mergeCell ref="ES92:FE92"/>
    <mergeCell ref="A94:BW94"/>
    <mergeCell ref="BX94:CE94"/>
    <mergeCell ref="CF94:CR94"/>
    <mergeCell ref="CS94:DE94"/>
    <mergeCell ref="DF94:DR94"/>
    <mergeCell ref="DS94:EE94"/>
    <mergeCell ref="EF94:ER94"/>
    <mergeCell ref="ES94:FE94"/>
    <mergeCell ref="A92:BW92"/>
    <mergeCell ref="BX92:CE92"/>
    <mergeCell ref="CF92:CR92"/>
    <mergeCell ref="CS92:DE92"/>
    <mergeCell ref="DF92:DR92"/>
    <mergeCell ref="DS92:EE92"/>
    <mergeCell ref="A93:BW93"/>
    <mergeCell ref="EF96:ER96"/>
    <mergeCell ref="ES96:FE96"/>
    <mergeCell ref="A97:BW97"/>
    <mergeCell ref="BX97:CE97"/>
    <mergeCell ref="CF97:CR97"/>
    <mergeCell ref="CS97:DE97"/>
    <mergeCell ref="DF97:DR97"/>
    <mergeCell ref="DS97:EE97"/>
    <mergeCell ref="EF97:ER97"/>
    <mergeCell ref="ES97:FE97"/>
    <mergeCell ref="A96:BW96"/>
    <mergeCell ref="BX96:CE96"/>
    <mergeCell ref="CF96:CR96"/>
    <mergeCell ref="CS96:DE96"/>
    <mergeCell ref="DF96:DR96"/>
    <mergeCell ref="DS96:EE96"/>
    <mergeCell ref="EF98:ER98"/>
    <mergeCell ref="ES98:FE98"/>
    <mergeCell ref="A99:BW99"/>
    <mergeCell ref="BX99:CE99"/>
    <mergeCell ref="CF99:CR99"/>
    <mergeCell ref="CS99:DE99"/>
    <mergeCell ref="DF99:DR99"/>
    <mergeCell ref="DS99:EE99"/>
    <mergeCell ref="EF99:ER99"/>
    <mergeCell ref="ES99:FE99"/>
    <mergeCell ref="A98:BW98"/>
    <mergeCell ref="BX98:CE98"/>
    <mergeCell ref="CF98:CR98"/>
    <mergeCell ref="CS98:DE98"/>
    <mergeCell ref="DF98:DR98"/>
    <mergeCell ref="DS98:EE98"/>
    <mergeCell ref="DS102:EE102"/>
    <mergeCell ref="EF100:ER100"/>
    <mergeCell ref="ES100:FE100"/>
    <mergeCell ref="A101:BW101"/>
    <mergeCell ref="BX101:CE101"/>
    <mergeCell ref="CF101:CR101"/>
    <mergeCell ref="CS101:DE101"/>
    <mergeCell ref="DF101:DR101"/>
    <mergeCell ref="DS101:EE101"/>
    <mergeCell ref="EF101:ER101"/>
    <mergeCell ref="ES101:FE101"/>
    <mergeCell ref="A100:BW100"/>
    <mergeCell ref="BX100:CE100"/>
    <mergeCell ref="CF100:CR100"/>
    <mergeCell ref="CS100:DE100"/>
    <mergeCell ref="DF100:DR100"/>
    <mergeCell ref="DS100:EE100"/>
    <mergeCell ref="A120:FE120"/>
    <mergeCell ref="A121:FE121"/>
    <mergeCell ref="EF104:ER104"/>
    <mergeCell ref="ES104:FE104"/>
    <mergeCell ref="A111:FE111"/>
    <mergeCell ref="A113:FE113"/>
    <mergeCell ref="A114:FE114"/>
    <mergeCell ref="A115:FE115"/>
    <mergeCell ref="A104:BW104"/>
    <mergeCell ref="BX104:CE104"/>
    <mergeCell ref="CF104:CR104"/>
    <mergeCell ref="CS104:DE104"/>
    <mergeCell ref="DF104:DR104"/>
    <mergeCell ref="DS104:EE104"/>
    <mergeCell ref="BX93:CE93"/>
    <mergeCell ref="CF93:CR93"/>
    <mergeCell ref="CS93:DE93"/>
    <mergeCell ref="DF93:DR93"/>
    <mergeCell ref="DS93:EE93"/>
    <mergeCell ref="EF93:ER93"/>
    <mergeCell ref="ES93:FE93"/>
    <mergeCell ref="A118:FE118"/>
    <mergeCell ref="A119:FE119"/>
    <mergeCell ref="EF102:ER102"/>
    <mergeCell ref="ES102:FE102"/>
    <mergeCell ref="A103:BW103"/>
    <mergeCell ref="BX103:CE103"/>
    <mergeCell ref="CF103:CR103"/>
    <mergeCell ref="CS103:DE103"/>
    <mergeCell ref="DF103:DR103"/>
    <mergeCell ref="DS103:EE103"/>
    <mergeCell ref="EF103:ER103"/>
    <mergeCell ref="ES103:FE103"/>
    <mergeCell ref="A102:BW102"/>
    <mergeCell ref="BX102:CE102"/>
    <mergeCell ref="CF102:CR102"/>
    <mergeCell ref="CS102:DE102"/>
    <mergeCell ref="DF102:DR102"/>
  </mergeCells>
  <pageMargins left="0.59055118110236227" right="0.51181102362204722" top="0.78740157480314965" bottom="0.31496062992125984" header="0.19685039370078741" footer="0.19685039370078741"/>
  <pageSetup paperSize="9" scale="66" fitToHeight="2" orientation="portrait" r:id="rId1"/>
  <headerFooter alignWithMargins="0"/>
  <rowBreaks count="1" manualBreakCount="1">
    <brk id="16" max="16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00000"/>
    <pageSetUpPr fitToPage="1"/>
  </sheetPr>
  <dimension ref="A2:FP112"/>
  <sheetViews>
    <sheetView view="pageBreakPreview" zoomScale="130" zoomScaleNormal="130" zoomScaleSheetLayoutView="130" workbookViewId="0">
      <selection activeCell="DF22" sqref="DF22:DR22"/>
    </sheetView>
  </sheetViews>
  <sheetFormatPr defaultColWidth="0.85546875" defaultRowHeight="11.25" x14ac:dyDescent="0.2"/>
  <cols>
    <col min="1" max="18" width="0.85546875" style="206"/>
    <col min="19" max="19" width="0.85546875" style="206" customWidth="1"/>
    <col min="20" max="59" width="0.85546875" style="206"/>
    <col min="60" max="60" width="0.7109375" style="206" customWidth="1"/>
    <col min="61" max="61" width="2" style="206" customWidth="1"/>
    <col min="62" max="65" width="0.85546875" style="206"/>
    <col min="66" max="66" width="0.85546875" style="206" customWidth="1"/>
    <col min="67" max="69" width="0.85546875" style="206"/>
    <col min="70" max="70" width="0.85546875" style="206" customWidth="1"/>
    <col min="71" max="81" width="0.85546875" style="206"/>
    <col min="82" max="83" width="0.85546875" style="206" customWidth="1"/>
    <col min="84" max="93" width="0.85546875" style="206"/>
    <col min="94" max="94" width="0.5703125" style="206" customWidth="1"/>
    <col min="95" max="95" width="0.5703125" style="206" hidden="1" customWidth="1"/>
    <col min="96" max="96" width="0.85546875" style="206" hidden="1" customWidth="1"/>
    <col min="97" max="108" width="0.85546875" style="206"/>
    <col min="109" max="109" width="3.140625" style="206" customWidth="1"/>
    <col min="110" max="121" width="0.85546875" style="206"/>
    <col min="122" max="122" width="0.85546875" style="206" customWidth="1"/>
    <col min="123" max="162" width="0.85546875" style="206"/>
    <col min="163" max="163" width="0.5703125" style="110" customWidth="1"/>
    <col min="164" max="164" width="0.85546875" style="206"/>
    <col min="165" max="165" width="15.5703125" style="206" customWidth="1"/>
    <col min="166" max="167" width="0.85546875" style="206"/>
    <col min="168" max="168" width="12.42578125" style="206" bestFit="1" customWidth="1"/>
    <col min="169" max="169" width="0.85546875" style="206"/>
    <col min="170" max="170" width="10" style="206" bestFit="1" customWidth="1"/>
    <col min="171" max="171" width="0.85546875" style="206"/>
    <col min="172" max="172" width="9.28515625" style="206" bestFit="1" customWidth="1"/>
    <col min="173" max="274" width="0.85546875" style="206"/>
    <col min="275" max="275" width="0.85546875" style="206" customWidth="1"/>
    <col min="276" max="315" width="0.85546875" style="206"/>
    <col min="316" max="316" width="0.7109375" style="206" customWidth="1"/>
    <col min="317" max="317" width="2" style="206" customWidth="1"/>
    <col min="318" max="321" width="0.85546875" style="206"/>
    <col min="322" max="322" width="0.85546875" style="206" customWidth="1"/>
    <col min="323" max="325" width="0.85546875" style="206"/>
    <col min="326" max="326" width="0.85546875" style="206" customWidth="1"/>
    <col min="327" max="337" width="0.85546875" style="206"/>
    <col min="338" max="339" width="0.85546875" style="206" customWidth="1"/>
    <col min="340" max="420" width="0.85546875" style="206"/>
    <col min="421" max="421" width="40.28515625" style="206" customWidth="1"/>
    <col min="422" max="530" width="0.85546875" style="206"/>
    <col min="531" max="531" width="0.85546875" style="206" customWidth="1"/>
    <col min="532" max="571" width="0.85546875" style="206"/>
    <col min="572" max="572" width="0.7109375" style="206" customWidth="1"/>
    <col min="573" max="573" width="2" style="206" customWidth="1"/>
    <col min="574" max="577" width="0.85546875" style="206"/>
    <col min="578" max="578" width="0.85546875" style="206" customWidth="1"/>
    <col min="579" max="581" width="0.85546875" style="206"/>
    <col min="582" max="582" width="0.85546875" style="206" customWidth="1"/>
    <col min="583" max="593" width="0.85546875" style="206"/>
    <col min="594" max="595" width="0.85546875" style="206" customWidth="1"/>
    <col min="596" max="676" width="0.85546875" style="206"/>
    <col min="677" max="677" width="40.28515625" style="206" customWidth="1"/>
    <col min="678" max="786" width="0.85546875" style="206"/>
    <col min="787" max="787" width="0.85546875" style="206" customWidth="1"/>
    <col min="788" max="827" width="0.85546875" style="206"/>
    <col min="828" max="828" width="0.7109375" style="206" customWidth="1"/>
    <col min="829" max="829" width="2" style="206" customWidth="1"/>
    <col min="830" max="833" width="0.85546875" style="206"/>
    <col min="834" max="834" width="0.85546875" style="206" customWidth="1"/>
    <col min="835" max="837" width="0.85546875" style="206"/>
    <col min="838" max="838" width="0.85546875" style="206" customWidth="1"/>
    <col min="839" max="849" width="0.85546875" style="206"/>
    <col min="850" max="851" width="0.85546875" style="206" customWidth="1"/>
    <col min="852" max="932" width="0.85546875" style="206"/>
    <col min="933" max="933" width="40.28515625" style="206" customWidth="1"/>
    <col min="934" max="1042" width="0.85546875" style="206"/>
    <col min="1043" max="1043" width="0.85546875" style="206" customWidth="1"/>
    <col min="1044" max="1083" width="0.85546875" style="206"/>
    <col min="1084" max="1084" width="0.7109375" style="206" customWidth="1"/>
    <col min="1085" max="1085" width="2" style="206" customWidth="1"/>
    <col min="1086" max="1089" width="0.85546875" style="206"/>
    <col min="1090" max="1090" width="0.85546875" style="206" customWidth="1"/>
    <col min="1091" max="1093" width="0.85546875" style="206"/>
    <col min="1094" max="1094" width="0.85546875" style="206" customWidth="1"/>
    <col min="1095" max="1105" width="0.85546875" style="206"/>
    <col min="1106" max="1107" width="0.85546875" style="206" customWidth="1"/>
    <col min="1108" max="1188" width="0.85546875" style="206"/>
    <col min="1189" max="1189" width="40.28515625" style="206" customWidth="1"/>
    <col min="1190" max="1298" width="0.85546875" style="206"/>
    <col min="1299" max="1299" width="0.85546875" style="206" customWidth="1"/>
    <col min="1300" max="1339" width="0.85546875" style="206"/>
    <col min="1340" max="1340" width="0.7109375" style="206" customWidth="1"/>
    <col min="1341" max="1341" width="2" style="206" customWidth="1"/>
    <col min="1342" max="1345" width="0.85546875" style="206"/>
    <col min="1346" max="1346" width="0.85546875" style="206" customWidth="1"/>
    <col min="1347" max="1349" width="0.85546875" style="206"/>
    <col min="1350" max="1350" width="0.85546875" style="206" customWidth="1"/>
    <col min="1351" max="1361" width="0.85546875" style="206"/>
    <col min="1362" max="1363" width="0.85546875" style="206" customWidth="1"/>
    <col min="1364" max="1444" width="0.85546875" style="206"/>
    <col min="1445" max="1445" width="40.28515625" style="206" customWidth="1"/>
    <col min="1446" max="1554" width="0.85546875" style="206"/>
    <col min="1555" max="1555" width="0.85546875" style="206" customWidth="1"/>
    <col min="1556" max="1595" width="0.85546875" style="206"/>
    <col min="1596" max="1596" width="0.7109375" style="206" customWidth="1"/>
    <col min="1597" max="1597" width="2" style="206" customWidth="1"/>
    <col min="1598" max="1601" width="0.85546875" style="206"/>
    <col min="1602" max="1602" width="0.85546875" style="206" customWidth="1"/>
    <col min="1603" max="1605" width="0.85546875" style="206"/>
    <col min="1606" max="1606" width="0.85546875" style="206" customWidth="1"/>
    <col min="1607" max="1617" width="0.85546875" style="206"/>
    <col min="1618" max="1619" width="0.85546875" style="206" customWidth="1"/>
    <col min="1620" max="1700" width="0.85546875" style="206"/>
    <col min="1701" max="1701" width="40.28515625" style="206" customWidth="1"/>
    <col min="1702" max="1810" width="0.85546875" style="206"/>
    <col min="1811" max="1811" width="0.85546875" style="206" customWidth="1"/>
    <col min="1812" max="1851" width="0.85546875" style="206"/>
    <col min="1852" max="1852" width="0.7109375" style="206" customWidth="1"/>
    <col min="1853" max="1853" width="2" style="206" customWidth="1"/>
    <col min="1854" max="1857" width="0.85546875" style="206"/>
    <col min="1858" max="1858" width="0.85546875" style="206" customWidth="1"/>
    <col min="1859" max="1861" width="0.85546875" style="206"/>
    <col min="1862" max="1862" width="0.85546875" style="206" customWidth="1"/>
    <col min="1863" max="1873" width="0.85546875" style="206"/>
    <col min="1874" max="1875" width="0.85546875" style="206" customWidth="1"/>
    <col min="1876" max="1956" width="0.85546875" style="206"/>
    <col min="1957" max="1957" width="40.28515625" style="206" customWidth="1"/>
    <col min="1958" max="2066" width="0.85546875" style="206"/>
    <col min="2067" max="2067" width="0.85546875" style="206" customWidth="1"/>
    <col min="2068" max="2107" width="0.85546875" style="206"/>
    <col min="2108" max="2108" width="0.7109375" style="206" customWidth="1"/>
    <col min="2109" max="2109" width="2" style="206" customWidth="1"/>
    <col min="2110" max="2113" width="0.85546875" style="206"/>
    <col min="2114" max="2114" width="0.85546875" style="206" customWidth="1"/>
    <col min="2115" max="2117" width="0.85546875" style="206"/>
    <col min="2118" max="2118" width="0.85546875" style="206" customWidth="1"/>
    <col min="2119" max="2129" width="0.85546875" style="206"/>
    <col min="2130" max="2131" width="0.85546875" style="206" customWidth="1"/>
    <col min="2132" max="2212" width="0.85546875" style="206"/>
    <col min="2213" max="2213" width="40.28515625" style="206" customWidth="1"/>
    <col min="2214" max="2322" width="0.85546875" style="206"/>
    <col min="2323" max="2323" width="0.85546875" style="206" customWidth="1"/>
    <col min="2324" max="2363" width="0.85546875" style="206"/>
    <col min="2364" max="2364" width="0.7109375" style="206" customWidth="1"/>
    <col min="2365" max="2365" width="2" style="206" customWidth="1"/>
    <col min="2366" max="2369" width="0.85546875" style="206"/>
    <col min="2370" max="2370" width="0.85546875" style="206" customWidth="1"/>
    <col min="2371" max="2373" width="0.85546875" style="206"/>
    <col min="2374" max="2374" width="0.85546875" style="206" customWidth="1"/>
    <col min="2375" max="2385" width="0.85546875" style="206"/>
    <col min="2386" max="2387" width="0.85546875" style="206" customWidth="1"/>
    <col min="2388" max="2468" width="0.85546875" style="206"/>
    <col min="2469" max="2469" width="40.28515625" style="206" customWidth="1"/>
    <col min="2470" max="2578" width="0.85546875" style="206"/>
    <col min="2579" max="2579" width="0.85546875" style="206" customWidth="1"/>
    <col min="2580" max="2619" width="0.85546875" style="206"/>
    <col min="2620" max="2620" width="0.7109375" style="206" customWidth="1"/>
    <col min="2621" max="2621" width="2" style="206" customWidth="1"/>
    <col min="2622" max="2625" width="0.85546875" style="206"/>
    <col min="2626" max="2626" width="0.85546875" style="206" customWidth="1"/>
    <col min="2627" max="2629" width="0.85546875" style="206"/>
    <col min="2630" max="2630" width="0.85546875" style="206" customWidth="1"/>
    <col min="2631" max="2641" width="0.85546875" style="206"/>
    <col min="2642" max="2643" width="0.85546875" style="206" customWidth="1"/>
    <col min="2644" max="2724" width="0.85546875" style="206"/>
    <col min="2725" max="2725" width="40.28515625" style="206" customWidth="1"/>
    <col min="2726" max="2834" width="0.85546875" style="206"/>
    <col min="2835" max="2835" width="0.85546875" style="206" customWidth="1"/>
    <col min="2836" max="2875" width="0.85546875" style="206"/>
    <col min="2876" max="2876" width="0.7109375" style="206" customWidth="1"/>
    <col min="2877" max="2877" width="2" style="206" customWidth="1"/>
    <col min="2878" max="2881" width="0.85546875" style="206"/>
    <col min="2882" max="2882" width="0.85546875" style="206" customWidth="1"/>
    <col min="2883" max="2885" width="0.85546875" style="206"/>
    <col min="2886" max="2886" width="0.85546875" style="206" customWidth="1"/>
    <col min="2887" max="2897" width="0.85546875" style="206"/>
    <col min="2898" max="2899" width="0.85546875" style="206" customWidth="1"/>
    <col min="2900" max="2980" width="0.85546875" style="206"/>
    <col min="2981" max="2981" width="40.28515625" style="206" customWidth="1"/>
    <col min="2982" max="3090" width="0.85546875" style="206"/>
    <col min="3091" max="3091" width="0.85546875" style="206" customWidth="1"/>
    <col min="3092" max="3131" width="0.85546875" style="206"/>
    <col min="3132" max="3132" width="0.7109375" style="206" customWidth="1"/>
    <col min="3133" max="3133" width="2" style="206" customWidth="1"/>
    <col min="3134" max="3137" width="0.85546875" style="206"/>
    <col min="3138" max="3138" width="0.85546875" style="206" customWidth="1"/>
    <col min="3139" max="3141" width="0.85546875" style="206"/>
    <col min="3142" max="3142" width="0.85546875" style="206" customWidth="1"/>
    <col min="3143" max="3153" width="0.85546875" style="206"/>
    <col min="3154" max="3155" width="0.85546875" style="206" customWidth="1"/>
    <col min="3156" max="3236" width="0.85546875" style="206"/>
    <col min="3237" max="3237" width="40.28515625" style="206" customWidth="1"/>
    <col min="3238" max="3346" width="0.85546875" style="206"/>
    <col min="3347" max="3347" width="0.85546875" style="206" customWidth="1"/>
    <col min="3348" max="3387" width="0.85546875" style="206"/>
    <col min="3388" max="3388" width="0.7109375" style="206" customWidth="1"/>
    <col min="3389" max="3389" width="2" style="206" customWidth="1"/>
    <col min="3390" max="3393" width="0.85546875" style="206"/>
    <col min="3394" max="3394" width="0.85546875" style="206" customWidth="1"/>
    <col min="3395" max="3397" width="0.85546875" style="206"/>
    <col min="3398" max="3398" width="0.85546875" style="206" customWidth="1"/>
    <col min="3399" max="3409" width="0.85546875" style="206"/>
    <col min="3410" max="3411" width="0.85546875" style="206" customWidth="1"/>
    <col min="3412" max="3492" width="0.85546875" style="206"/>
    <col min="3493" max="3493" width="40.28515625" style="206" customWidth="1"/>
    <col min="3494" max="3602" width="0.85546875" style="206"/>
    <col min="3603" max="3603" width="0.85546875" style="206" customWidth="1"/>
    <col min="3604" max="3643" width="0.85546875" style="206"/>
    <col min="3644" max="3644" width="0.7109375" style="206" customWidth="1"/>
    <col min="3645" max="3645" width="2" style="206" customWidth="1"/>
    <col min="3646" max="3649" width="0.85546875" style="206"/>
    <col min="3650" max="3650" width="0.85546875" style="206" customWidth="1"/>
    <col min="3651" max="3653" width="0.85546875" style="206"/>
    <col min="3654" max="3654" width="0.85546875" style="206" customWidth="1"/>
    <col min="3655" max="3665" width="0.85546875" style="206"/>
    <col min="3666" max="3667" width="0.85546875" style="206" customWidth="1"/>
    <col min="3668" max="3748" width="0.85546875" style="206"/>
    <col min="3749" max="3749" width="40.28515625" style="206" customWidth="1"/>
    <col min="3750" max="3858" width="0.85546875" style="206"/>
    <col min="3859" max="3859" width="0.85546875" style="206" customWidth="1"/>
    <col min="3860" max="3899" width="0.85546875" style="206"/>
    <col min="3900" max="3900" width="0.7109375" style="206" customWidth="1"/>
    <col min="3901" max="3901" width="2" style="206" customWidth="1"/>
    <col min="3902" max="3905" width="0.85546875" style="206"/>
    <col min="3906" max="3906" width="0.85546875" style="206" customWidth="1"/>
    <col min="3907" max="3909" width="0.85546875" style="206"/>
    <col min="3910" max="3910" width="0.85546875" style="206" customWidth="1"/>
    <col min="3911" max="3921" width="0.85546875" style="206"/>
    <col min="3922" max="3923" width="0.85546875" style="206" customWidth="1"/>
    <col min="3924" max="4004" width="0.85546875" style="206"/>
    <col min="4005" max="4005" width="40.28515625" style="206" customWidth="1"/>
    <col min="4006" max="4114" width="0.85546875" style="206"/>
    <col min="4115" max="4115" width="0.85546875" style="206" customWidth="1"/>
    <col min="4116" max="4155" width="0.85546875" style="206"/>
    <col min="4156" max="4156" width="0.7109375" style="206" customWidth="1"/>
    <col min="4157" max="4157" width="2" style="206" customWidth="1"/>
    <col min="4158" max="4161" width="0.85546875" style="206"/>
    <col min="4162" max="4162" width="0.85546875" style="206" customWidth="1"/>
    <col min="4163" max="4165" width="0.85546875" style="206"/>
    <col min="4166" max="4166" width="0.85546875" style="206" customWidth="1"/>
    <col min="4167" max="4177" width="0.85546875" style="206"/>
    <col min="4178" max="4179" width="0.85546875" style="206" customWidth="1"/>
    <col min="4180" max="4260" width="0.85546875" style="206"/>
    <col min="4261" max="4261" width="40.28515625" style="206" customWidth="1"/>
    <col min="4262" max="4370" width="0.85546875" style="206"/>
    <col min="4371" max="4371" width="0.85546875" style="206" customWidth="1"/>
    <col min="4372" max="4411" width="0.85546875" style="206"/>
    <col min="4412" max="4412" width="0.7109375" style="206" customWidth="1"/>
    <col min="4413" max="4413" width="2" style="206" customWidth="1"/>
    <col min="4414" max="4417" width="0.85546875" style="206"/>
    <col min="4418" max="4418" width="0.85546875" style="206" customWidth="1"/>
    <col min="4419" max="4421" width="0.85546875" style="206"/>
    <col min="4422" max="4422" width="0.85546875" style="206" customWidth="1"/>
    <col min="4423" max="4433" width="0.85546875" style="206"/>
    <col min="4434" max="4435" width="0.85546875" style="206" customWidth="1"/>
    <col min="4436" max="4516" width="0.85546875" style="206"/>
    <col min="4517" max="4517" width="40.28515625" style="206" customWidth="1"/>
    <col min="4518" max="4626" width="0.85546875" style="206"/>
    <col min="4627" max="4627" width="0.85546875" style="206" customWidth="1"/>
    <col min="4628" max="4667" width="0.85546875" style="206"/>
    <col min="4668" max="4668" width="0.7109375" style="206" customWidth="1"/>
    <col min="4669" max="4669" width="2" style="206" customWidth="1"/>
    <col min="4670" max="4673" width="0.85546875" style="206"/>
    <col min="4674" max="4674" width="0.85546875" style="206" customWidth="1"/>
    <col min="4675" max="4677" width="0.85546875" style="206"/>
    <col min="4678" max="4678" width="0.85546875" style="206" customWidth="1"/>
    <col min="4679" max="4689" width="0.85546875" style="206"/>
    <col min="4690" max="4691" width="0.85546875" style="206" customWidth="1"/>
    <col min="4692" max="4772" width="0.85546875" style="206"/>
    <col min="4773" max="4773" width="40.28515625" style="206" customWidth="1"/>
    <col min="4774" max="4882" width="0.85546875" style="206"/>
    <col min="4883" max="4883" width="0.85546875" style="206" customWidth="1"/>
    <col min="4884" max="4923" width="0.85546875" style="206"/>
    <col min="4924" max="4924" width="0.7109375" style="206" customWidth="1"/>
    <col min="4925" max="4925" width="2" style="206" customWidth="1"/>
    <col min="4926" max="4929" width="0.85546875" style="206"/>
    <col min="4930" max="4930" width="0.85546875" style="206" customWidth="1"/>
    <col min="4931" max="4933" width="0.85546875" style="206"/>
    <col min="4934" max="4934" width="0.85546875" style="206" customWidth="1"/>
    <col min="4935" max="4945" width="0.85546875" style="206"/>
    <col min="4946" max="4947" width="0.85546875" style="206" customWidth="1"/>
    <col min="4948" max="5028" width="0.85546875" style="206"/>
    <col min="5029" max="5029" width="40.28515625" style="206" customWidth="1"/>
    <col min="5030" max="5138" width="0.85546875" style="206"/>
    <col min="5139" max="5139" width="0.85546875" style="206" customWidth="1"/>
    <col min="5140" max="5179" width="0.85546875" style="206"/>
    <col min="5180" max="5180" width="0.7109375" style="206" customWidth="1"/>
    <col min="5181" max="5181" width="2" style="206" customWidth="1"/>
    <col min="5182" max="5185" width="0.85546875" style="206"/>
    <col min="5186" max="5186" width="0.85546875" style="206" customWidth="1"/>
    <col min="5187" max="5189" width="0.85546875" style="206"/>
    <col min="5190" max="5190" width="0.85546875" style="206" customWidth="1"/>
    <col min="5191" max="5201" width="0.85546875" style="206"/>
    <col min="5202" max="5203" width="0.85546875" style="206" customWidth="1"/>
    <col min="5204" max="5284" width="0.85546875" style="206"/>
    <col min="5285" max="5285" width="40.28515625" style="206" customWidth="1"/>
    <col min="5286" max="5394" width="0.85546875" style="206"/>
    <col min="5395" max="5395" width="0.85546875" style="206" customWidth="1"/>
    <col min="5396" max="5435" width="0.85546875" style="206"/>
    <col min="5436" max="5436" width="0.7109375" style="206" customWidth="1"/>
    <col min="5437" max="5437" width="2" style="206" customWidth="1"/>
    <col min="5438" max="5441" width="0.85546875" style="206"/>
    <col min="5442" max="5442" width="0.85546875" style="206" customWidth="1"/>
    <col min="5443" max="5445" width="0.85546875" style="206"/>
    <col min="5446" max="5446" width="0.85546875" style="206" customWidth="1"/>
    <col min="5447" max="5457" width="0.85546875" style="206"/>
    <col min="5458" max="5459" width="0.85546875" style="206" customWidth="1"/>
    <col min="5460" max="5540" width="0.85546875" style="206"/>
    <col min="5541" max="5541" width="40.28515625" style="206" customWidth="1"/>
    <col min="5542" max="5650" width="0.85546875" style="206"/>
    <col min="5651" max="5651" width="0.85546875" style="206" customWidth="1"/>
    <col min="5652" max="5691" width="0.85546875" style="206"/>
    <col min="5692" max="5692" width="0.7109375" style="206" customWidth="1"/>
    <col min="5693" max="5693" width="2" style="206" customWidth="1"/>
    <col min="5694" max="5697" width="0.85546875" style="206"/>
    <col min="5698" max="5698" width="0.85546875" style="206" customWidth="1"/>
    <col min="5699" max="5701" width="0.85546875" style="206"/>
    <col min="5702" max="5702" width="0.85546875" style="206" customWidth="1"/>
    <col min="5703" max="5713" width="0.85546875" style="206"/>
    <col min="5714" max="5715" width="0.85546875" style="206" customWidth="1"/>
    <col min="5716" max="5796" width="0.85546875" style="206"/>
    <col min="5797" max="5797" width="40.28515625" style="206" customWidth="1"/>
    <col min="5798" max="5906" width="0.85546875" style="206"/>
    <col min="5907" max="5907" width="0.85546875" style="206" customWidth="1"/>
    <col min="5908" max="5947" width="0.85546875" style="206"/>
    <col min="5948" max="5948" width="0.7109375" style="206" customWidth="1"/>
    <col min="5949" max="5949" width="2" style="206" customWidth="1"/>
    <col min="5950" max="5953" width="0.85546875" style="206"/>
    <col min="5954" max="5954" width="0.85546875" style="206" customWidth="1"/>
    <col min="5955" max="5957" width="0.85546875" style="206"/>
    <col min="5958" max="5958" width="0.85546875" style="206" customWidth="1"/>
    <col min="5959" max="5969" width="0.85546875" style="206"/>
    <col min="5970" max="5971" width="0.85546875" style="206" customWidth="1"/>
    <col min="5972" max="6052" width="0.85546875" style="206"/>
    <col min="6053" max="6053" width="40.28515625" style="206" customWidth="1"/>
    <col min="6054" max="6162" width="0.85546875" style="206"/>
    <col min="6163" max="6163" width="0.85546875" style="206" customWidth="1"/>
    <col min="6164" max="6203" width="0.85546875" style="206"/>
    <col min="6204" max="6204" width="0.7109375" style="206" customWidth="1"/>
    <col min="6205" max="6205" width="2" style="206" customWidth="1"/>
    <col min="6206" max="6209" width="0.85546875" style="206"/>
    <col min="6210" max="6210" width="0.85546875" style="206" customWidth="1"/>
    <col min="6211" max="6213" width="0.85546875" style="206"/>
    <col min="6214" max="6214" width="0.85546875" style="206" customWidth="1"/>
    <col min="6215" max="6225" width="0.85546875" style="206"/>
    <col min="6226" max="6227" width="0.85546875" style="206" customWidth="1"/>
    <col min="6228" max="6308" width="0.85546875" style="206"/>
    <col min="6309" max="6309" width="40.28515625" style="206" customWidth="1"/>
    <col min="6310" max="6418" width="0.85546875" style="206"/>
    <col min="6419" max="6419" width="0.85546875" style="206" customWidth="1"/>
    <col min="6420" max="6459" width="0.85546875" style="206"/>
    <col min="6460" max="6460" width="0.7109375" style="206" customWidth="1"/>
    <col min="6461" max="6461" width="2" style="206" customWidth="1"/>
    <col min="6462" max="6465" width="0.85546875" style="206"/>
    <col min="6466" max="6466" width="0.85546875" style="206" customWidth="1"/>
    <col min="6467" max="6469" width="0.85546875" style="206"/>
    <col min="6470" max="6470" width="0.85546875" style="206" customWidth="1"/>
    <col min="6471" max="6481" width="0.85546875" style="206"/>
    <col min="6482" max="6483" width="0.85546875" style="206" customWidth="1"/>
    <col min="6484" max="6564" width="0.85546875" style="206"/>
    <col min="6565" max="6565" width="40.28515625" style="206" customWidth="1"/>
    <col min="6566" max="6674" width="0.85546875" style="206"/>
    <col min="6675" max="6675" width="0.85546875" style="206" customWidth="1"/>
    <col min="6676" max="6715" width="0.85546875" style="206"/>
    <col min="6716" max="6716" width="0.7109375" style="206" customWidth="1"/>
    <col min="6717" max="6717" width="2" style="206" customWidth="1"/>
    <col min="6718" max="6721" width="0.85546875" style="206"/>
    <col min="6722" max="6722" width="0.85546875" style="206" customWidth="1"/>
    <col min="6723" max="6725" width="0.85546875" style="206"/>
    <col min="6726" max="6726" width="0.85546875" style="206" customWidth="1"/>
    <col min="6727" max="6737" width="0.85546875" style="206"/>
    <col min="6738" max="6739" width="0.85546875" style="206" customWidth="1"/>
    <col min="6740" max="6820" width="0.85546875" style="206"/>
    <col min="6821" max="6821" width="40.28515625" style="206" customWidth="1"/>
    <col min="6822" max="6930" width="0.85546875" style="206"/>
    <col min="6931" max="6931" width="0.85546875" style="206" customWidth="1"/>
    <col min="6932" max="6971" width="0.85546875" style="206"/>
    <col min="6972" max="6972" width="0.7109375" style="206" customWidth="1"/>
    <col min="6973" max="6973" width="2" style="206" customWidth="1"/>
    <col min="6974" max="6977" width="0.85546875" style="206"/>
    <col min="6978" max="6978" width="0.85546875" style="206" customWidth="1"/>
    <col min="6979" max="6981" width="0.85546875" style="206"/>
    <col min="6982" max="6982" width="0.85546875" style="206" customWidth="1"/>
    <col min="6983" max="6993" width="0.85546875" style="206"/>
    <col min="6994" max="6995" width="0.85546875" style="206" customWidth="1"/>
    <col min="6996" max="7076" width="0.85546875" style="206"/>
    <col min="7077" max="7077" width="40.28515625" style="206" customWidth="1"/>
    <col min="7078" max="7186" width="0.85546875" style="206"/>
    <col min="7187" max="7187" width="0.85546875" style="206" customWidth="1"/>
    <col min="7188" max="7227" width="0.85546875" style="206"/>
    <col min="7228" max="7228" width="0.7109375" style="206" customWidth="1"/>
    <col min="7229" max="7229" width="2" style="206" customWidth="1"/>
    <col min="7230" max="7233" width="0.85546875" style="206"/>
    <col min="7234" max="7234" width="0.85546875" style="206" customWidth="1"/>
    <col min="7235" max="7237" width="0.85546875" style="206"/>
    <col min="7238" max="7238" width="0.85546875" style="206" customWidth="1"/>
    <col min="7239" max="7249" width="0.85546875" style="206"/>
    <col min="7250" max="7251" width="0.85546875" style="206" customWidth="1"/>
    <col min="7252" max="7332" width="0.85546875" style="206"/>
    <col min="7333" max="7333" width="40.28515625" style="206" customWidth="1"/>
    <col min="7334" max="7442" width="0.85546875" style="206"/>
    <col min="7443" max="7443" width="0.85546875" style="206" customWidth="1"/>
    <col min="7444" max="7483" width="0.85546875" style="206"/>
    <col min="7484" max="7484" width="0.7109375" style="206" customWidth="1"/>
    <col min="7485" max="7485" width="2" style="206" customWidth="1"/>
    <col min="7486" max="7489" width="0.85546875" style="206"/>
    <col min="7490" max="7490" width="0.85546875" style="206" customWidth="1"/>
    <col min="7491" max="7493" width="0.85546875" style="206"/>
    <col min="7494" max="7494" width="0.85546875" style="206" customWidth="1"/>
    <col min="7495" max="7505" width="0.85546875" style="206"/>
    <col min="7506" max="7507" width="0.85546875" style="206" customWidth="1"/>
    <col min="7508" max="7588" width="0.85546875" style="206"/>
    <col min="7589" max="7589" width="40.28515625" style="206" customWidth="1"/>
    <col min="7590" max="7698" width="0.85546875" style="206"/>
    <col min="7699" max="7699" width="0.85546875" style="206" customWidth="1"/>
    <col min="7700" max="7739" width="0.85546875" style="206"/>
    <col min="7740" max="7740" width="0.7109375" style="206" customWidth="1"/>
    <col min="7741" max="7741" width="2" style="206" customWidth="1"/>
    <col min="7742" max="7745" width="0.85546875" style="206"/>
    <col min="7746" max="7746" width="0.85546875" style="206" customWidth="1"/>
    <col min="7747" max="7749" width="0.85546875" style="206"/>
    <col min="7750" max="7750" width="0.85546875" style="206" customWidth="1"/>
    <col min="7751" max="7761" width="0.85546875" style="206"/>
    <col min="7762" max="7763" width="0.85546875" style="206" customWidth="1"/>
    <col min="7764" max="7844" width="0.85546875" style="206"/>
    <col min="7845" max="7845" width="40.28515625" style="206" customWidth="1"/>
    <col min="7846" max="7954" width="0.85546875" style="206"/>
    <col min="7955" max="7955" width="0.85546875" style="206" customWidth="1"/>
    <col min="7956" max="7995" width="0.85546875" style="206"/>
    <col min="7996" max="7996" width="0.7109375" style="206" customWidth="1"/>
    <col min="7997" max="7997" width="2" style="206" customWidth="1"/>
    <col min="7998" max="8001" width="0.85546875" style="206"/>
    <col min="8002" max="8002" width="0.85546875" style="206" customWidth="1"/>
    <col min="8003" max="8005" width="0.85546875" style="206"/>
    <col min="8006" max="8006" width="0.85546875" style="206" customWidth="1"/>
    <col min="8007" max="8017" width="0.85546875" style="206"/>
    <col min="8018" max="8019" width="0.85546875" style="206" customWidth="1"/>
    <col min="8020" max="8100" width="0.85546875" style="206"/>
    <col min="8101" max="8101" width="40.28515625" style="206" customWidth="1"/>
    <col min="8102" max="8210" width="0.85546875" style="206"/>
    <col min="8211" max="8211" width="0.85546875" style="206" customWidth="1"/>
    <col min="8212" max="8251" width="0.85546875" style="206"/>
    <col min="8252" max="8252" width="0.7109375" style="206" customWidth="1"/>
    <col min="8253" max="8253" width="2" style="206" customWidth="1"/>
    <col min="8254" max="8257" width="0.85546875" style="206"/>
    <col min="8258" max="8258" width="0.85546875" style="206" customWidth="1"/>
    <col min="8259" max="8261" width="0.85546875" style="206"/>
    <col min="8262" max="8262" width="0.85546875" style="206" customWidth="1"/>
    <col min="8263" max="8273" width="0.85546875" style="206"/>
    <col min="8274" max="8275" width="0.85546875" style="206" customWidth="1"/>
    <col min="8276" max="8356" width="0.85546875" style="206"/>
    <col min="8357" max="8357" width="40.28515625" style="206" customWidth="1"/>
    <col min="8358" max="8466" width="0.85546875" style="206"/>
    <col min="8467" max="8467" width="0.85546875" style="206" customWidth="1"/>
    <col min="8468" max="8507" width="0.85546875" style="206"/>
    <col min="8508" max="8508" width="0.7109375" style="206" customWidth="1"/>
    <col min="8509" max="8509" width="2" style="206" customWidth="1"/>
    <col min="8510" max="8513" width="0.85546875" style="206"/>
    <col min="8514" max="8514" width="0.85546875" style="206" customWidth="1"/>
    <col min="8515" max="8517" width="0.85546875" style="206"/>
    <col min="8518" max="8518" width="0.85546875" style="206" customWidth="1"/>
    <col min="8519" max="8529" width="0.85546875" style="206"/>
    <col min="8530" max="8531" width="0.85546875" style="206" customWidth="1"/>
    <col min="8532" max="8612" width="0.85546875" style="206"/>
    <col min="8613" max="8613" width="40.28515625" style="206" customWidth="1"/>
    <col min="8614" max="8722" width="0.85546875" style="206"/>
    <col min="8723" max="8723" width="0.85546875" style="206" customWidth="1"/>
    <col min="8724" max="8763" width="0.85546875" style="206"/>
    <col min="8764" max="8764" width="0.7109375" style="206" customWidth="1"/>
    <col min="8765" max="8765" width="2" style="206" customWidth="1"/>
    <col min="8766" max="8769" width="0.85546875" style="206"/>
    <col min="8770" max="8770" width="0.85546875" style="206" customWidth="1"/>
    <col min="8771" max="8773" width="0.85546875" style="206"/>
    <col min="8774" max="8774" width="0.85546875" style="206" customWidth="1"/>
    <col min="8775" max="8785" width="0.85546875" style="206"/>
    <col min="8786" max="8787" width="0.85546875" style="206" customWidth="1"/>
    <col min="8788" max="8868" width="0.85546875" style="206"/>
    <col min="8869" max="8869" width="40.28515625" style="206" customWidth="1"/>
    <col min="8870" max="8978" width="0.85546875" style="206"/>
    <col min="8979" max="8979" width="0.85546875" style="206" customWidth="1"/>
    <col min="8980" max="9019" width="0.85546875" style="206"/>
    <col min="9020" max="9020" width="0.7109375" style="206" customWidth="1"/>
    <col min="9021" max="9021" width="2" style="206" customWidth="1"/>
    <col min="9022" max="9025" width="0.85546875" style="206"/>
    <col min="9026" max="9026" width="0.85546875" style="206" customWidth="1"/>
    <col min="9027" max="9029" width="0.85546875" style="206"/>
    <col min="9030" max="9030" width="0.85546875" style="206" customWidth="1"/>
    <col min="9031" max="9041" width="0.85546875" style="206"/>
    <col min="9042" max="9043" width="0.85546875" style="206" customWidth="1"/>
    <col min="9044" max="9124" width="0.85546875" style="206"/>
    <col min="9125" max="9125" width="40.28515625" style="206" customWidth="1"/>
    <col min="9126" max="9234" width="0.85546875" style="206"/>
    <col min="9235" max="9235" width="0.85546875" style="206" customWidth="1"/>
    <col min="9236" max="9275" width="0.85546875" style="206"/>
    <col min="9276" max="9276" width="0.7109375" style="206" customWidth="1"/>
    <col min="9277" max="9277" width="2" style="206" customWidth="1"/>
    <col min="9278" max="9281" width="0.85546875" style="206"/>
    <col min="9282" max="9282" width="0.85546875" style="206" customWidth="1"/>
    <col min="9283" max="9285" width="0.85546875" style="206"/>
    <col min="9286" max="9286" width="0.85546875" style="206" customWidth="1"/>
    <col min="9287" max="9297" width="0.85546875" style="206"/>
    <col min="9298" max="9299" width="0.85546875" style="206" customWidth="1"/>
    <col min="9300" max="9380" width="0.85546875" style="206"/>
    <col min="9381" max="9381" width="40.28515625" style="206" customWidth="1"/>
    <col min="9382" max="9490" width="0.85546875" style="206"/>
    <col min="9491" max="9491" width="0.85546875" style="206" customWidth="1"/>
    <col min="9492" max="9531" width="0.85546875" style="206"/>
    <col min="9532" max="9532" width="0.7109375" style="206" customWidth="1"/>
    <col min="9533" max="9533" width="2" style="206" customWidth="1"/>
    <col min="9534" max="9537" width="0.85546875" style="206"/>
    <col min="9538" max="9538" width="0.85546875" style="206" customWidth="1"/>
    <col min="9539" max="9541" width="0.85546875" style="206"/>
    <col min="9542" max="9542" width="0.85546875" style="206" customWidth="1"/>
    <col min="9543" max="9553" width="0.85546875" style="206"/>
    <col min="9554" max="9555" width="0.85546875" style="206" customWidth="1"/>
    <col min="9556" max="9636" width="0.85546875" style="206"/>
    <col min="9637" max="9637" width="40.28515625" style="206" customWidth="1"/>
    <col min="9638" max="9746" width="0.85546875" style="206"/>
    <col min="9747" max="9747" width="0.85546875" style="206" customWidth="1"/>
    <col min="9748" max="9787" width="0.85546875" style="206"/>
    <col min="9788" max="9788" width="0.7109375" style="206" customWidth="1"/>
    <col min="9789" max="9789" width="2" style="206" customWidth="1"/>
    <col min="9790" max="9793" width="0.85546875" style="206"/>
    <col min="9794" max="9794" width="0.85546875" style="206" customWidth="1"/>
    <col min="9795" max="9797" width="0.85546875" style="206"/>
    <col min="9798" max="9798" width="0.85546875" style="206" customWidth="1"/>
    <col min="9799" max="9809" width="0.85546875" style="206"/>
    <col min="9810" max="9811" width="0.85546875" style="206" customWidth="1"/>
    <col min="9812" max="9892" width="0.85546875" style="206"/>
    <col min="9893" max="9893" width="40.28515625" style="206" customWidth="1"/>
    <col min="9894" max="10002" width="0.85546875" style="206"/>
    <col min="10003" max="10003" width="0.85546875" style="206" customWidth="1"/>
    <col min="10004" max="10043" width="0.85546875" style="206"/>
    <col min="10044" max="10044" width="0.7109375" style="206" customWidth="1"/>
    <col min="10045" max="10045" width="2" style="206" customWidth="1"/>
    <col min="10046" max="10049" width="0.85546875" style="206"/>
    <col min="10050" max="10050" width="0.85546875" style="206" customWidth="1"/>
    <col min="10051" max="10053" width="0.85546875" style="206"/>
    <col min="10054" max="10054" width="0.85546875" style="206" customWidth="1"/>
    <col min="10055" max="10065" width="0.85546875" style="206"/>
    <col min="10066" max="10067" width="0.85546875" style="206" customWidth="1"/>
    <col min="10068" max="10148" width="0.85546875" style="206"/>
    <col min="10149" max="10149" width="40.28515625" style="206" customWidth="1"/>
    <col min="10150" max="10258" width="0.85546875" style="206"/>
    <col min="10259" max="10259" width="0.85546875" style="206" customWidth="1"/>
    <col min="10260" max="10299" width="0.85546875" style="206"/>
    <col min="10300" max="10300" width="0.7109375" style="206" customWidth="1"/>
    <col min="10301" max="10301" width="2" style="206" customWidth="1"/>
    <col min="10302" max="10305" width="0.85546875" style="206"/>
    <col min="10306" max="10306" width="0.85546875" style="206" customWidth="1"/>
    <col min="10307" max="10309" width="0.85546875" style="206"/>
    <col min="10310" max="10310" width="0.85546875" style="206" customWidth="1"/>
    <col min="10311" max="10321" width="0.85546875" style="206"/>
    <col min="10322" max="10323" width="0.85546875" style="206" customWidth="1"/>
    <col min="10324" max="10404" width="0.85546875" style="206"/>
    <col min="10405" max="10405" width="40.28515625" style="206" customWidth="1"/>
    <col min="10406" max="10514" width="0.85546875" style="206"/>
    <col min="10515" max="10515" width="0.85546875" style="206" customWidth="1"/>
    <col min="10516" max="10555" width="0.85546875" style="206"/>
    <col min="10556" max="10556" width="0.7109375" style="206" customWidth="1"/>
    <col min="10557" max="10557" width="2" style="206" customWidth="1"/>
    <col min="10558" max="10561" width="0.85546875" style="206"/>
    <col min="10562" max="10562" width="0.85546875" style="206" customWidth="1"/>
    <col min="10563" max="10565" width="0.85546875" style="206"/>
    <col min="10566" max="10566" width="0.85546875" style="206" customWidth="1"/>
    <col min="10567" max="10577" width="0.85546875" style="206"/>
    <col min="10578" max="10579" width="0.85546875" style="206" customWidth="1"/>
    <col min="10580" max="10660" width="0.85546875" style="206"/>
    <col min="10661" max="10661" width="40.28515625" style="206" customWidth="1"/>
    <col min="10662" max="10770" width="0.85546875" style="206"/>
    <col min="10771" max="10771" width="0.85546875" style="206" customWidth="1"/>
    <col min="10772" max="10811" width="0.85546875" style="206"/>
    <col min="10812" max="10812" width="0.7109375" style="206" customWidth="1"/>
    <col min="10813" max="10813" width="2" style="206" customWidth="1"/>
    <col min="10814" max="10817" width="0.85546875" style="206"/>
    <col min="10818" max="10818" width="0.85546875" style="206" customWidth="1"/>
    <col min="10819" max="10821" width="0.85546875" style="206"/>
    <col min="10822" max="10822" width="0.85546875" style="206" customWidth="1"/>
    <col min="10823" max="10833" width="0.85546875" style="206"/>
    <col min="10834" max="10835" width="0.85546875" style="206" customWidth="1"/>
    <col min="10836" max="10916" width="0.85546875" style="206"/>
    <col min="10917" max="10917" width="40.28515625" style="206" customWidth="1"/>
    <col min="10918" max="11026" width="0.85546875" style="206"/>
    <col min="11027" max="11027" width="0.85546875" style="206" customWidth="1"/>
    <col min="11028" max="11067" width="0.85546875" style="206"/>
    <col min="11068" max="11068" width="0.7109375" style="206" customWidth="1"/>
    <col min="11069" max="11069" width="2" style="206" customWidth="1"/>
    <col min="11070" max="11073" width="0.85546875" style="206"/>
    <col min="11074" max="11074" width="0.85546875" style="206" customWidth="1"/>
    <col min="11075" max="11077" width="0.85546875" style="206"/>
    <col min="11078" max="11078" width="0.85546875" style="206" customWidth="1"/>
    <col min="11079" max="11089" width="0.85546875" style="206"/>
    <col min="11090" max="11091" width="0.85546875" style="206" customWidth="1"/>
    <col min="11092" max="11172" width="0.85546875" style="206"/>
    <col min="11173" max="11173" width="40.28515625" style="206" customWidth="1"/>
    <col min="11174" max="11282" width="0.85546875" style="206"/>
    <col min="11283" max="11283" width="0.85546875" style="206" customWidth="1"/>
    <col min="11284" max="11323" width="0.85546875" style="206"/>
    <col min="11324" max="11324" width="0.7109375" style="206" customWidth="1"/>
    <col min="11325" max="11325" width="2" style="206" customWidth="1"/>
    <col min="11326" max="11329" width="0.85546875" style="206"/>
    <col min="11330" max="11330" width="0.85546875" style="206" customWidth="1"/>
    <col min="11331" max="11333" width="0.85546875" style="206"/>
    <col min="11334" max="11334" width="0.85546875" style="206" customWidth="1"/>
    <col min="11335" max="11345" width="0.85546875" style="206"/>
    <col min="11346" max="11347" width="0.85546875" style="206" customWidth="1"/>
    <col min="11348" max="11428" width="0.85546875" style="206"/>
    <col min="11429" max="11429" width="40.28515625" style="206" customWidth="1"/>
    <col min="11430" max="11538" width="0.85546875" style="206"/>
    <col min="11539" max="11539" width="0.85546875" style="206" customWidth="1"/>
    <col min="11540" max="11579" width="0.85546875" style="206"/>
    <col min="11580" max="11580" width="0.7109375" style="206" customWidth="1"/>
    <col min="11581" max="11581" width="2" style="206" customWidth="1"/>
    <col min="11582" max="11585" width="0.85546875" style="206"/>
    <col min="11586" max="11586" width="0.85546875" style="206" customWidth="1"/>
    <col min="11587" max="11589" width="0.85546875" style="206"/>
    <col min="11590" max="11590" width="0.85546875" style="206" customWidth="1"/>
    <col min="11591" max="11601" width="0.85546875" style="206"/>
    <col min="11602" max="11603" width="0.85546875" style="206" customWidth="1"/>
    <col min="11604" max="11684" width="0.85546875" style="206"/>
    <col min="11685" max="11685" width="40.28515625" style="206" customWidth="1"/>
    <col min="11686" max="11794" width="0.85546875" style="206"/>
    <col min="11795" max="11795" width="0.85546875" style="206" customWidth="1"/>
    <col min="11796" max="11835" width="0.85546875" style="206"/>
    <col min="11836" max="11836" width="0.7109375" style="206" customWidth="1"/>
    <col min="11837" max="11837" width="2" style="206" customWidth="1"/>
    <col min="11838" max="11841" width="0.85546875" style="206"/>
    <col min="11842" max="11842" width="0.85546875" style="206" customWidth="1"/>
    <col min="11843" max="11845" width="0.85546875" style="206"/>
    <col min="11846" max="11846" width="0.85546875" style="206" customWidth="1"/>
    <col min="11847" max="11857" width="0.85546875" style="206"/>
    <col min="11858" max="11859" width="0.85546875" style="206" customWidth="1"/>
    <col min="11860" max="11940" width="0.85546875" style="206"/>
    <col min="11941" max="11941" width="40.28515625" style="206" customWidth="1"/>
    <col min="11942" max="12050" width="0.85546875" style="206"/>
    <col min="12051" max="12051" width="0.85546875" style="206" customWidth="1"/>
    <col min="12052" max="12091" width="0.85546875" style="206"/>
    <col min="12092" max="12092" width="0.7109375" style="206" customWidth="1"/>
    <col min="12093" max="12093" width="2" style="206" customWidth="1"/>
    <col min="12094" max="12097" width="0.85546875" style="206"/>
    <col min="12098" max="12098" width="0.85546875" style="206" customWidth="1"/>
    <col min="12099" max="12101" width="0.85546875" style="206"/>
    <col min="12102" max="12102" width="0.85546875" style="206" customWidth="1"/>
    <col min="12103" max="12113" width="0.85546875" style="206"/>
    <col min="12114" max="12115" width="0.85546875" style="206" customWidth="1"/>
    <col min="12116" max="12196" width="0.85546875" style="206"/>
    <col min="12197" max="12197" width="40.28515625" style="206" customWidth="1"/>
    <col min="12198" max="12306" width="0.85546875" style="206"/>
    <col min="12307" max="12307" width="0.85546875" style="206" customWidth="1"/>
    <col min="12308" max="12347" width="0.85546875" style="206"/>
    <col min="12348" max="12348" width="0.7109375" style="206" customWidth="1"/>
    <col min="12349" max="12349" width="2" style="206" customWidth="1"/>
    <col min="12350" max="12353" width="0.85546875" style="206"/>
    <col min="12354" max="12354" width="0.85546875" style="206" customWidth="1"/>
    <col min="12355" max="12357" width="0.85546875" style="206"/>
    <col min="12358" max="12358" width="0.85546875" style="206" customWidth="1"/>
    <col min="12359" max="12369" width="0.85546875" style="206"/>
    <col min="12370" max="12371" width="0.85546875" style="206" customWidth="1"/>
    <col min="12372" max="12452" width="0.85546875" style="206"/>
    <col min="12453" max="12453" width="40.28515625" style="206" customWidth="1"/>
    <col min="12454" max="12562" width="0.85546875" style="206"/>
    <col min="12563" max="12563" width="0.85546875" style="206" customWidth="1"/>
    <col min="12564" max="12603" width="0.85546875" style="206"/>
    <col min="12604" max="12604" width="0.7109375" style="206" customWidth="1"/>
    <col min="12605" max="12605" width="2" style="206" customWidth="1"/>
    <col min="12606" max="12609" width="0.85546875" style="206"/>
    <col min="12610" max="12610" width="0.85546875" style="206" customWidth="1"/>
    <col min="12611" max="12613" width="0.85546875" style="206"/>
    <col min="12614" max="12614" width="0.85546875" style="206" customWidth="1"/>
    <col min="12615" max="12625" width="0.85546875" style="206"/>
    <col min="12626" max="12627" width="0.85546875" style="206" customWidth="1"/>
    <col min="12628" max="12708" width="0.85546875" style="206"/>
    <col min="12709" max="12709" width="40.28515625" style="206" customWidth="1"/>
    <col min="12710" max="12818" width="0.85546875" style="206"/>
    <col min="12819" max="12819" width="0.85546875" style="206" customWidth="1"/>
    <col min="12820" max="12859" width="0.85546875" style="206"/>
    <col min="12860" max="12860" width="0.7109375" style="206" customWidth="1"/>
    <col min="12861" max="12861" width="2" style="206" customWidth="1"/>
    <col min="12862" max="12865" width="0.85546875" style="206"/>
    <col min="12866" max="12866" width="0.85546875" style="206" customWidth="1"/>
    <col min="12867" max="12869" width="0.85546875" style="206"/>
    <col min="12870" max="12870" width="0.85546875" style="206" customWidth="1"/>
    <col min="12871" max="12881" width="0.85546875" style="206"/>
    <col min="12882" max="12883" width="0.85546875" style="206" customWidth="1"/>
    <col min="12884" max="12964" width="0.85546875" style="206"/>
    <col min="12965" max="12965" width="40.28515625" style="206" customWidth="1"/>
    <col min="12966" max="13074" width="0.85546875" style="206"/>
    <col min="13075" max="13075" width="0.85546875" style="206" customWidth="1"/>
    <col min="13076" max="13115" width="0.85546875" style="206"/>
    <col min="13116" max="13116" width="0.7109375" style="206" customWidth="1"/>
    <col min="13117" max="13117" width="2" style="206" customWidth="1"/>
    <col min="13118" max="13121" width="0.85546875" style="206"/>
    <col min="13122" max="13122" width="0.85546875" style="206" customWidth="1"/>
    <col min="13123" max="13125" width="0.85546875" style="206"/>
    <col min="13126" max="13126" width="0.85546875" style="206" customWidth="1"/>
    <col min="13127" max="13137" width="0.85546875" style="206"/>
    <col min="13138" max="13139" width="0.85546875" style="206" customWidth="1"/>
    <col min="13140" max="13220" width="0.85546875" style="206"/>
    <col min="13221" max="13221" width="40.28515625" style="206" customWidth="1"/>
    <col min="13222" max="13330" width="0.85546875" style="206"/>
    <col min="13331" max="13331" width="0.85546875" style="206" customWidth="1"/>
    <col min="13332" max="13371" width="0.85546875" style="206"/>
    <col min="13372" max="13372" width="0.7109375" style="206" customWidth="1"/>
    <col min="13373" max="13373" width="2" style="206" customWidth="1"/>
    <col min="13374" max="13377" width="0.85546875" style="206"/>
    <col min="13378" max="13378" width="0.85546875" style="206" customWidth="1"/>
    <col min="13379" max="13381" width="0.85546875" style="206"/>
    <col min="13382" max="13382" width="0.85546875" style="206" customWidth="1"/>
    <col min="13383" max="13393" width="0.85546875" style="206"/>
    <col min="13394" max="13395" width="0.85546875" style="206" customWidth="1"/>
    <col min="13396" max="13476" width="0.85546875" style="206"/>
    <col min="13477" max="13477" width="40.28515625" style="206" customWidth="1"/>
    <col min="13478" max="13586" width="0.85546875" style="206"/>
    <col min="13587" max="13587" width="0.85546875" style="206" customWidth="1"/>
    <col min="13588" max="13627" width="0.85546875" style="206"/>
    <col min="13628" max="13628" width="0.7109375" style="206" customWidth="1"/>
    <col min="13629" max="13629" width="2" style="206" customWidth="1"/>
    <col min="13630" max="13633" width="0.85546875" style="206"/>
    <col min="13634" max="13634" width="0.85546875" style="206" customWidth="1"/>
    <col min="13635" max="13637" width="0.85546875" style="206"/>
    <col min="13638" max="13638" width="0.85546875" style="206" customWidth="1"/>
    <col min="13639" max="13649" width="0.85546875" style="206"/>
    <col min="13650" max="13651" width="0.85546875" style="206" customWidth="1"/>
    <col min="13652" max="13732" width="0.85546875" style="206"/>
    <col min="13733" max="13733" width="40.28515625" style="206" customWidth="1"/>
    <col min="13734" max="13842" width="0.85546875" style="206"/>
    <col min="13843" max="13843" width="0.85546875" style="206" customWidth="1"/>
    <col min="13844" max="13883" width="0.85546875" style="206"/>
    <col min="13884" max="13884" width="0.7109375" style="206" customWidth="1"/>
    <col min="13885" max="13885" width="2" style="206" customWidth="1"/>
    <col min="13886" max="13889" width="0.85546875" style="206"/>
    <col min="13890" max="13890" width="0.85546875" style="206" customWidth="1"/>
    <col min="13891" max="13893" width="0.85546875" style="206"/>
    <col min="13894" max="13894" width="0.85546875" style="206" customWidth="1"/>
    <col min="13895" max="13905" width="0.85546875" style="206"/>
    <col min="13906" max="13907" width="0.85546875" style="206" customWidth="1"/>
    <col min="13908" max="13988" width="0.85546875" style="206"/>
    <col min="13989" max="13989" width="40.28515625" style="206" customWidth="1"/>
    <col min="13990" max="14098" width="0.85546875" style="206"/>
    <col min="14099" max="14099" width="0.85546875" style="206" customWidth="1"/>
    <col min="14100" max="14139" width="0.85546875" style="206"/>
    <col min="14140" max="14140" width="0.7109375" style="206" customWidth="1"/>
    <col min="14141" max="14141" width="2" style="206" customWidth="1"/>
    <col min="14142" max="14145" width="0.85546875" style="206"/>
    <col min="14146" max="14146" width="0.85546875" style="206" customWidth="1"/>
    <col min="14147" max="14149" width="0.85546875" style="206"/>
    <col min="14150" max="14150" width="0.85546875" style="206" customWidth="1"/>
    <col min="14151" max="14161" width="0.85546875" style="206"/>
    <col min="14162" max="14163" width="0.85546875" style="206" customWidth="1"/>
    <col min="14164" max="14244" width="0.85546875" style="206"/>
    <col min="14245" max="14245" width="40.28515625" style="206" customWidth="1"/>
    <col min="14246" max="14354" width="0.85546875" style="206"/>
    <col min="14355" max="14355" width="0.85546875" style="206" customWidth="1"/>
    <col min="14356" max="14395" width="0.85546875" style="206"/>
    <col min="14396" max="14396" width="0.7109375" style="206" customWidth="1"/>
    <col min="14397" max="14397" width="2" style="206" customWidth="1"/>
    <col min="14398" max="14401" width="0.85546875" style="206"/>
    <col min="14402" max="14402" width="0.85546875" style="206" customWidth="1"/>
    <col min="14403" max="14405" width="0.85546875" style="206"/>
    <col min="14406" max="14406" width="0.85546875" style="206" customWidth="1"/>
    <col min="14407" max="14417" width="0.85546875" style="206"/>
    <col min="14418" max="14419" width="0.85546875" style="206" customWidth="1"/>
    <col min="14420" max="14500" width="0.85546875" style="206"/>
    <col min="14501" max="14501" width="40.28515625" style="206" customWidth="1"/>
    <col min="14502" max="14610" width="0.85546875" style="206"/>
    <col min="14611" max="14611" width="0.85546875" style="206" customWidth="1"/>
    <col min="14612" max="14651" width="0.85546875" style="206"/>
    <col min="14652" max="14652" width="0.7109375" style="206" customWidth="1"/>
    <col min="14653" max="14653" width="2" style="206" customWidth="1"/>
    <col min="14654" max="14657" width="0.85546875" style="206"/>
    <col min="14658" max="14658" width="0.85546875" style="206" customWidth="1"/>
    <col min="14659" max="14661" width="0.85546875" style="206"/>
    <col min="14662" max="14662" width="0.85546875" style="206" customWidth="1"/>
    <col min="14663" max="14673" width="0.85546875" style="206"/>
    <col min="14674" max="14675" width="0.85546875" style="206" customWidth="1"/>
    <col min="14676" max="14756" width="0.85546875" style="206"/>
    <col min="14757" max="14757" width="40.28515625" style="206" customWidth="1"/>
    <col min="14758" max="14866" width="0.85546875" style="206"/>
    <col min="14867" max="14867" width="0.85546875" style="206" customWidth="1"/>
    <col min="14868" max="14907" width="0.85546875" style="206"/>
    <col min="14908" max="14908" width="0.7109375" style="206" customWidth="1"/>
    <col min="14909" max="14909" width="2" style="206" customWidth="1"/>
    <col min="14910" max="14913" width="0.85546875" style="206"/>
    <col min="14914" max="14914" width="0.85546875" style="206" customWidth="1"/>
    <col min="14915" max="14917" width="0.85546875" style="206"/>
    <col min="14918" max="14918" width="0.85546875" style="206" customWidth="1"/>
    <col min="14919" max="14929" width="0.85546875" style="206"/>
    <col min="14930" max="14931" width="0.85546875" style="206" customWidth="1"/>
    <col min="14932" max="15012" width="0.85546875" style="206"/>
    <col min="15013" max="15013" width="40.28515625" style="206" customWidth="1"/>
    <col min="15014" max="15122" width="0.85546875" style="206"/>
    <col min="15123" max="15123" width="0.85546875" style="206" customWidth="1"/>
    <col min="15124" max="15163" width="0.85546875" style="206"/>
    <col min="15164" max="15164" width="0.7109375" style="206" customWidth="1"/>
    <col min="15165" max="15165" width="2" style="206" customWidth="1"/>
    <col min="15166" max="15169" width="0.85546875" style="206"/>
    <col min="15170" max="15170" width="0.85546875" style="206" customWidth="1"/>
    <col min="15171" max="15173" width="0.85546875" style="206"/>
    <col min="15174" max="15174" width="0.85546875" style="206" customWidth="1"/>
    <col min="15175" max="15185" width="0.85546875" style="206"/>
    <col min="15186" max="15187" width="0.85546875" style="206" customWidth="1"/>
    <col min="15188" max="15268" width="0.85546875" style="206"/>
    <col min="15269" max="15269" width="40.28515625" style="206" customWidth="1"/>
    <col min="15270" max="15378" width="0.85546875" style="206"/>
    <col min="15379" max="15379" width="0.85546875" style="206" customWidth="1"/>
    <col min="15380" max="15419" width="0.85546875" style="206"/>
    <col min="15420" max="15420" width="0.7109375" style="206" customWidth="1"/>
    <col min="15421" max="15421" width="2" style="206" customWidth="1"/>
    <col min="15422" max="15425" width="0.85546875" style="206"/>
    <col min="15426" max="15426" width="0.85546875" style="206" customWidth="1"/>
    <col min="15427" max="15429" width="0.85546875" style="206"/>
    <col min="15430" max="15430" width="0.85546875" style="206" customWidth="1"/>
    <col min="15431" max="15441" width="0.85546875" style="206"/>
    <col min="15442" max="15443" width="0.85546875" style="206" customWidth="1"/>
    <col min="15444" max="15524" width="0.85546875" style="206"/>
    <col min="15525" max="15525" width="40.28515625" style="206" customWidth="1"/>
    <col min="15526" max="15634" width="0.85546875" style="206"/>
    <col min="15635" max="15635" width="0.85546875" style="206" customWidth="1"/>
    <col min="15636" max="15675" width="0.85546875" style="206"/>
    <col min="15676" max="15676" width="0.7109375" style="206" customWidth="1"/>
    <col min="15677" max="15677" width="2" style="206" customWidth="1"/>
    <col min="15678" max="15681" width="0.85546875" style="206"/>
    <col min="15682" max="15682" width="0.85546875" style="206" customWidth="1"/>
    <col min="15683" max="15685" width="0.85546875" style="206"/>
    <col min="15686" max="15686" width="0.85546875" style="206" customWidth="1"/>
    <col min="15687" max="15697" width="0.85546875" style="206"/>
    <col min="15698" max="15699" width="0.85546875" style="206" customWidth="1"/>
    <col min="15700" max="15780" width="0.85546875" style="206"/>
    <col min="15781" max="15781" width="40.28515625" style="206" customWidth="1"/>
    <col min="15782" max="15890" width="0.85546875" style="206"/>
    <col min="15891" max="15891" width="0.85546875" style="206" customWidth="1"/>
    <col min="15892" max="15931" width="0.85546875" style="206"/>
    <col min="15932" max="15932" width="0.7109375" style="206" customWidth="1"/>
    <col min="15933" max="15933" width="2" style="206" customWidth="1"/>
    <col min="15934" max="15937" width="0.85546875" style="206"/>
    <col min="15938" max="15938" width="0.85546875" style="206" customWidth="1"/>
    <col min="15939" max="15941" width="0.85546875" style="206"/>
    <col min="15942" max="15942" width="0.85546875" style="206" customWidth="1"/>
    <col min="15943" max="15953" width="0.85546875" style="206"/>
    <col min="15954" max="15955" width="0.85546875" style="206" customWidth="1"/>
    <col min="15956" max="16036" width="0.85546875" style="206"/>
    <col min="16037" max="16037" width="40.28515625" style="206" customWidth="1"/>
    <col min="16038" max="16146" width="0.85546875" style="206"/>
    <col min="16147" max="16147" width="0.85546875" style="206" customWidth="1"/>
    <col min="16148" max="16187" width="0.85546875" style="206"/>
    <col min="16188" max="16188" width="0.7109375" style="206" customWidth="1"/>
    <col min="16189" max="16189" width="2" style="206" customWidth="1"/>
    <col min="16190" max="16193" width="0.85546875" style="206"/>
    <col min="16194" max="16194" width="0.85546875" style="206" customWidth="1"/>
    <col min="16195" max="16197" width="0.85546875" style="206"/>
    <col min="16198" max="16198" width="0.85546875" style="206" customWidth="1"/>
    <col min="16199" max="16209" width="0.85546875" style="206"/>
    <col min="16210" max="16211" width="0.85546875" style="206" customWidth="1"/>
    <col min="16212" max="16292" width="0.85546875" style="206"/>
    <col min="16293" max="16293" width="40.28515625" style="206" customWidth="1"/>
    <col min="16294" max="16384" width="0.85546875" style="206"/>
  </cols>
  <sheetData>
    <row r="2" spans="1:170" s="85" customFormat="1" ht="10.5" x14ac:dyDescent="0.15">
      <c r="A2" s="502" t="s">
        <v>97</v>
      </c>
      <c r="B2" s="502"/>
      <c r="C2" s="502"/>
      <c r="D2" s="502"/>
      <c r="E2" s="502"/>
      <c r="F2" s="502"/>
      <c r="G2" s="502"/>
      <c r="H2" s="502"/>
      <c r="I2" s="502"/>
      <c r="J2" s="502"/>
      <c r="K2" s="502"/>
      <c r="L2" s="502"/>
      <c r="M2" s="502"/>
      <c r="N2" s="502"/>
      <c r="O2" s="502"/>
      <c r="P2" s="502"/>
      <c r="Q2" s="502"/>
      <c r="R2" s="502"/>
      <c r="S2" s="502"/>
      <c r="T2" s="502"/>
      <c r="U2" s="502"/>
      <c r="V2" s="502"/>
      <c r="W2" s="502"/>
      <c r="X2" s="502"/>
      <c r="Y2" s="502"/>
      <c r="Z2" s="502"/>
      <c r="AA2" s="502"/>
      <c r="AB2" s="502"/>
      <c r="AC2" s="502"/>
      <c r="AD2" s="502"/>
      <c r="AE2" s="502"/>
      <c r="AF2" s="502"/>
      <c r="AG2" s="502"/>
      <c r="AH2" s="502"/>
      <c r="AI2" s="502"/>
      <c r="AJ2" s="502"/>
      <c r="AK2" s="502"/>
      <c r="AL2" s="502"/>
      <c r="AM2" s="502"/>
      <c r="AN2" s="502"/>
      <c r="AO2" s="502"/>
      <c r="AP2" s="502"/>
      <c r="AQ2" s="502"/>
      <c r="AR2" s="502"/>
      <c r="AS2" s="502"/>
      <c r="AT2" s="502"/>
      <c r="AU2" s="502"/>
      <c r="AV2" s="502"/>
      <c r="AW2" s="502"/>
      <c r="AX2" s="502"/>
      <c r="AY2" s="502"/>
      <c r="AZ2" s="502"/>
      <c r="BA2" s="502"/>
      <c r="BB2" s="502"/>
      <c r="BC2" s="502"/>
      <c r="BD2" s="502"/>
      <c r="BE2" s="502"/>
      <c r="BF2" s="502"/>
      <c r="BG2" s="502"/>
      <c r="BH2" s="502"/>
      <c r="BI2" s="502"/>
      <c r="BJ2" s="502"/>
      <c r="BK2" s="502"/>
      <c r="BL2" s="502"/>
      <c r="BM2" s="502"/>
      <c r="BN2" s="502"/>
      <c r="BO2" s="502"/>
      <c r="BP2" s="502"/>
      <c r="BQ2" s="502"/>
      <c r="BR2" s="502"/>
      <c r="BS2" s="502"/>
      <c r="BT2" s="502"/>
      <c r="BU2" s="502"/>
      <c r="BV2" s="502"/>
      <c r="BW2" s="502"/>
      <c r="BX2" s="502"/>
      <c r="BY2" s="502"/>
      <c r="BZ2" s="502"/>
      <c r="CA2" s="502"/>
      <c r="CB2" s="502"/>
      <c r="CC2" s="502"/>
      <c r="CD2" s="502"/>
      <c r="CE2" s="502"/>
      <c r="CF2" s="502"/>
      <c r="CG2" s="502"/>
      <c r="CH2" s="502"/>
      <c r="CI2" s="502"/>
      <c r="CJ2" s="502"/>
      <c r="CK2" s="502"/>
      <c r="CL2" s="502"/>
      <c r="CM2" s="502"/>
      <c r="CN2" s="502"/>
      <c r="CO2" s="502"/>
      <c r="CP2" s="502"/>
      <c r="CQ2" s="502"/>
      <c r="CR2" s="502"/>
      <c r="CS2" s="502"/>
      <c r="CT2" s="502"/>
      <c r="CU2" s="502"/>
      <c r="CV2" s="502"/>
      <c r="CW2" s="502"/>
      <c r="CX2" s="502"/>
      <c r="CY2" s="502"/>
      <c r="CZ2" s="502"/>
      <c r="DA2" s="502"/>
      <c r="DB2" s="502"/>
      <c r="DC2" s="502"/>
      <c r="DD2" s="502"/>
      <c r="DE2" s="502"/>
      <c r="DF2" s="502"/>
      <c r="DG2" s="502"/>
      <c r="DH2" s="502"/>
      <c r="DI2" s="502"/>
      <c r="DJ2" s="502"/>
      <c r="DK2" s="502"/>
      <c r="DL2" s="502"/>
      <c r="DM2" s="502"/>
      <c r="DN2" s="502"/>
      <c r="DO2" s="502"/>
      <c r="DP2" s="502"/>
      <c r="DQ2" s="502"/>
      <c r="DR2" s="502"/>
      <c r="DS2" s="502"/>
      <c r="DT2" s="502"/>
      <c r="DU2" s="502"/>
      <c r="DV2" s="502"/>
      <c r="DW2" s="502"/>
      <c r="DX2" s="502"/>
      <c r="DY2" s="502"/>
      <c r="DZ2" s="502"/>
      <c r="EA2" s="502"/>
      <c r="EB2" s="502"/>
      <c r="EC2" s="502"/>
      <c r="ED2" s="502"/>
      <c r="EE2" s="502"/>
      <c r="EF2" s="502"/>
      <c r="EG2" s="502"/>
      <c r="EH2" s="502"/>
      <c r="EI2" s="502"/>
      <c r="EJ2" s="502"/>
      <c r="EK2" s="502"/>
      <c r="EL2" s="502"/>
      <c r="EM2" s="502"/>
      <c r="EN2" s="502"/>
      <c r="EO2" s="502"/>
      <c r="EP2" s="502"/>
      <c r="EQ2" s="502"/>
      <c r="ER2" s="502"/>
      <c r="ES2" s="502"/>
      <c r="ET2" s="502"/>
      <c r="EU2" s="502"/>
      <c r="EV2" s="502"/>
      <c r="EW2" s="502"/>
      <c r="EX2" s="502"/>
      <c r="EY2" s="502"/>
      <c r="EZ2" s="502"/>
      <c r="FA2" s="502"/>
      <c r="FB2" s="502"/>
      <c r="FC2" s="502"/>
      <c r="FD2" s="502"/>
      <c r="FE2" s="502"/>
      <c r="FG2" s="112"/>
    </row>
    <row r="4" spans="1:170" ht="10.15" customHeight="1" x14ac:dyDescent="0.2">
      <c r="A4" s="503" t="s">
        <v>2</v>
      </c>
      <c r="B4" s="503"/>
      <c r="C4" s="503"/>
      <c r="D4" s="503"/>
      <c r="E4" s="503"/>
      <c r="F4" s="503"/>
      <c r="G4" s="503"/>
      <c r="H4" s="503"/>
      <c r="I4" s="503"/>
      <c r="J4" s="503"/>
      <c r="K4" s="503"/>
      <c r="L4" s="503"/>
      <c r="M4" s="503"/>
      <c r="N4" s="503"/>
      <c r="O4" s="503"/>
      <c r="P4" s="503"/>
      <c r="Q4" s="503"/>
      <c r="R4" s="503"/>
      <c r="S4" s="503"/>
      <c r="T4" s="503"/>
      <c r="U4" s="503"/>
      <c r="V4" s="503"/>
      <c r="W4" s="503"/>
      <c r="X4" s="503"/>
      <c r="Y4" s="503"/>
      <c r="Z4" s="503"/>
      <c r="AA4" s="503"/>
      <c r="AB4" s="503"/>
      <c r="AC4" s="503"/>
      <c r="AD4" s="503"/>
      <c r="AE4" s="503"/>
      <c r="AF4" s="503"/>
      <c r="AG4" s="503"/>
      <c r="AH4" s="503"/>
      <c r="AI4" s="503"/>
      <c r="AJ4" s="503"/>
      <c r="AK4" s="503"/>
      <c r="AL4" s="503"/>
      <c r="AM4" s="503"/>
      <c r="AN4" s="503"/>
      <c r="AO4" s="503"/>
      <c r="AP4" s="503"/>
      <c r="AQ4" s="503"/>
      <c r="AR4" s="503"/>
      <c r="AS4" s="503"/>
      <c r="AT4" s="503"/>
      <c r="AU4" s="503"/>
      <c r="AV4" s="503"/>
      <c r="AW4" s="503"/>
      <c r="AX4" s="503"/>
      <c r="AY4" s="503"/>
      <c r="AZ4" s="503"/>
      <c r="BA4" s="503"/>
      <c r="BB4" s="503"/>
      <c r="BC4" s="503"/>
      <c r="BD4" s="503"/>
      <c r="BE4" s="503"/>
      <c r="BF4" s="503"/>
      <c r="BG4" s="503"/>
      <c r="BH4" s="503"/>
      <c r="BI4" s="503"/>
      <c r="BJ4" s="503"/>
      <c r="BK4" s="503"/>
      <c r="BL4" s="503"/>
      <c r="BM4" s="503"/>
      <c r="BN4" s="503"/>
      <c r="BO4" s="503"/>
      <c r="BP4" s="503"/>
      <c r="BQ4" s="503"/>
      <c r="BR4" s="503"/>
      <c r="BS4" s="503"/>
      <c r="BT4" s="503"/>
      <c r="BU4" s="503"/>
      <c r="BV4" s="503"/>
      <c r="BW4" s="504"/>
      <c r="BX4" s="496" t="s">
        <v>3</v>
      </c>
      <c r="BY4" s="497"/>
      <c r="BZ4" s="497"/>
      <c r="CA4" s="497"/>
      <c r="CB4" s="497"/>
      <c r="CC4" s="497"/>
      <c r="CD4" s="497"/>
      <c r="CE4" s="498"/>
      <c r="CF4" s="496" t="s">
        <v>98</v>
      </c>
      <c r="CG4" s="497"/>
      <c r="CH4" s="497"/>
      <c r="CI4" s="497"/>
      <c r="CJ4" s="497"/>
      <c r="CK4" s="497"/>
      <c r="CL4" s="497"/>
      <c r="CM4" s="497"/>
      <c r="CN4" s="497"/>
      <c r="CO4" s="497"/>
      <c r="CP4" s="497"/>
      <c r="CQ4" s="497"/>
      <c r="CR4" s="498"/>
      <c r="CS4" s="496" t="s">
        <v>99</v>
      </c>
      <c r="CT4" s="497"/>
      <c r="CU4" s="497"/>
      <c r="CV4" s="497"/>
      <c r="CW4" s="497"/>
      <c r="CX4" s="497"/>
      <c r="CY4" s="497"/>
      <c r="CZ4" s="497"/>
      <c r="DA4" s="497"/>
      <c r="DB4" s="497"/>
      <c r="DC4" s="497"/>
      <c r="DD4" s="497"/>
      <c r="DE4" s="498"/>
      <c r="DF4" s="512" t="s">
        <v>100</v>
      </c>
      <c r="DG4" s="513"/>
      <c r="DH4" s="513"/>
      <c r="DI4" s="513"/>
      <c r="DJ4" s="513"/>
      <c r="DK4" s="513"/>
      <c r="DL4" s="513"/>
      <c r="DM4" s="513"/>
      <c r="DN4" s="513"/>
      <c r="DO4" s="513"/>
      <c r="DP4" s="513"/>
      <c r="DQ4" s="513"/>
      <c r="DR4" s="513"/>
      <c r="DS4" s="513"/>
      <c r="DT4" s="513"/>
      <c r="DU4" s="513"/>
      <c r="DV4" s="513"/>
      <c r="DW4" s="513"/>
      <c r="DX4" s="513"/>
      <c r="DY4" s="513"/>
      <c r="DZ4" s="513"/>
      <c r="EA4" s="513"/>
      <c r="EB4" s="513"/>
      <c r="EC4" s="513"/>
      <c r="ED4" s="513"/>
      <c r="EE4" s="513"/>
      <c r="EF4" s="513"/>
      <c r="EG4" s="513"/>
      <c r="EH4" s="513"/>
      <c r="EI4" s="513"/>
      <c r="EJ4" s="513"/>
      <c r="EK4" s="513"/>
      <c r="EL4" s="513"/>
      <c r="EM4" s="513"/>
      <c r="EN4" s="513"/>
      <c r="EO4" s="513"/>
      <c r="EP4" s="513"/>
      <c r="EQ4" s="513"/>
      <c r="ER4" s="513"/>
      <c r="ES4" s="513"/>
      <c r="ET4" s="513"/>
      <c r="EU4" s="513"/>
      <c r="EV4" s="513"/>
      <c r="EW4" s="513"/>
      <c r="EX4" s="513"/>
      <c r="EY4" s="513"/>
      <c r="EZ4" s="513"/>
      <c r="FA4" s="513"/>
      <c r="FB4" s="513"/>
      <c r="FC4" s="513"/>
      <c r="FD4" s="513"/>
      <c r="FE4" s="514"/>
    </row>
    <row r="5" spans="1:170" ht="11.25" customHeight="1" x14ac:dyDescent="0.2">
      <c r="A5" s="505"/>
      <c r="B5" s="505"/>
      <c r="C5" s="505"/>
      <c r="D5" s="505"/>
      <c r="E5" s="505"/>
      <c r="F5" s="505"/>
      <c r="G5" s="505"/>
      <c r="H5" s="505"/>
      <c r="I5" s="505"/>
      <c r="J5" s="505"/>
      <c r="K5" s="505"/>
      <c r="L5" s="505"/>
      <c r="M5" s="505"/>
      <c r="N5" s="505"/>
      <c r="O5" s="505"/>
      <c r="P5" s="505"/>
      <c r="Q5" s="505"/>
      <c r="R5" s="505"/>
      <c r="S5" s="505"/>
      <c r="T5" s="505"/>
      <c r="U5" s="505"/>
      <c r="V5" s="505"/>
      <c r="W5" s="505"/>
      <c r="X5" s="505"/>
      <c r="Y5" s="505"/>
      <c r="Z5" s="505"/>
      <c r="AA5" s="505"/>
      <c r="AB5" s="505"/>
      <c r="AC5" s="505"/>
      <c r="AD5" s="505"/>
      <c r="AE5" s="505"/>
      <c r="AF5" s="505"/>
      <c r="AG5" s="505"/>
      <c r="AH5" s="505"/>
      <c r="AI5" s="505"/>
      <c r="AJ5" s="505"/>
      <c r="AK5" s="505"/>
      <c r="AL5" s="505"/>
      <c r="AM5" s="505"/>
      <c r="AN5" s="505"/>
      <c r="AO5" s="505"/>
      <c r="AP5" s="505"/>
      <c r="AQ5" s="505"/>
      <c r="AR5" s="505"/>
      <c r="AS5" s="505"/>
      <c r="AT5" s="505"/>
      <c r="AU5" s="505"/>
      <c r="AV5" s="505"/>
      <c r="AW5" s="505"/>
      <c r="AX5" s="505"/>
      <c r="AY5" s="505"/>
      <c r="AZ5" s="505"/>
      <c r="BA5" s="505"/>
      <c r="BB5" s="505"/>
      <c r="BC5" s="505"/>
      <c r="BD5" s="505"/>
      <c r="BE5" s="505"/>
      <c r="BF5" s="505"/>
      <c r="BG5" s="505"/>
      <c r="BH5" s="505"/>
      <c r="BI5" s="505"/>
      <c r="BJ5" s="505"/>
      <c r="BK5" s="505"/>
      <c r="BL5" s="505"/>
      <c r="BM5" s="505"/>
      <c r="BN5" s="505"/>
      <c r="BO5" s="505"/>
      <c r="BP5" s="505"/>
      <c r="BQ5" s="505"/>
      <c r="BR5" s="505"/>
      <c r="BS5" s="505"/>
      <c r="BT5" s="505"/>
      <c r="BU5" s="505"/>
      <c r="BV5" s="505"/>
      <c r="BW5" s="506"/>
      <c r="BX5" s="509"/>
      <c r="BY5" s="510"/>
      <c r="BZ5" s="510"/>
      <c r="CA5" s="510"/>
      <c r="CB5" s="510"/>
      <c r="CC5" s="510"/>
      <c r="CD5" s="510"/>
      <c r="CE5" s="511"/>
      <c r="CF5" s="509"/>
      <c r="CG5" s="510"/>
      <c r="CH5" s="510"/>
      <c r="CI5" s="510"/>
      <c r="CJ5" s="510"/>
      <c r="CK5" s="510"/>
      <c r="CL5" s="510"/>
      <c r="CM5" s="510"/>
      <c r="CN5" s="510"/>
      <c r="CO5" s="510"/>
      <c r="CP5" s="510"/>
      <c r="CQ5" s="510"/>
      <c r="CR5" s="511"/>
      <c r="CS5" s="509"/>
      <c r="CT5" s="510"/>
      <c r="CU5" s="510"/>
      <c r="CV5" s="510"/>
      <c r="CW5" s="510"/>
      <c r="CX5" s="510"/>
      <c r="CY5" s="510"/>
      <c r="CZ5" s="510"/>
      <c r="DA5" s="510"/>
      <c r="DB5" s="510"/>
      <c r="DC5" s="510"/>
      <c r="DD5" s="510"/>
      <c r="DE5" s="511"/>
      <c r="DF5" s="494" t="s">
        <v>88</v>
      </c>
      <c r="DG5" s="495"/>
      <c r="DH5" s="495"/>
      <c r="DI5" s="495"/>
      <c r="DJ5" s="495"/>
      <c r="DK5" s="495"/>
      <c r="DL5" s="491" t="s">
        <v>767</v>
      </c>
      <c r="DM5" s="491"/>
      <c r="DN5" s="491"/>
      <c r="DO5" s="492" t="s">
        <v>86</v>
      </c>
      <c r="DP5" s="492"/>
      <c r="DQ5" s="492"/>
      <c r="DR5" s="493"/>
      <c r="DS5" s="494" t="s">
        <v>88</v>
      </c>
      <c r="DT5" s="495"/>
      <c r="DU5" s="495"/>
      <c r="DV5" s="495"/>
      <c r="DW5" s="495"/>
      <c r="DX5" s="495"/>
      <c r="DY5" s="491" t="s">
        <v>773</v>
      </c>
      <c r="DZ5" s="491"/>
      <c r="EA5" s="491"/>
      <c r="EB5" s="492" t="s">
        <v>86</v>
      </c>
      <c r="EC5" s="492"/>
      <c r="ED5" s="492"/>
      <c r="EE5" s="493"/>
      <c r="EF5" s="494" t="s">
        <v>88</v>
      </c>
      <c r="EG5" s="495"/>
      <c r="EH5" s="495"/>
      <c r="EI5" s="495"/>
      <c r="EJ5" s="495"/>
      <c r="EK5" s="495"/>
      <c r="EL5" s="491" t="s">
        <v>779</v>
      </c>
      <c r="EM5" s="491"/>
      <c r="EN5" s="491"/>
      <c r="EO5" s="492" t="s">
        <v>86</v>
      </c>
      <c r="EP5" s="492"/>
      <c r="EQ5" s="492"/>
      <c r="ER5" s="493"/>
      <c r="ES5" s="496" t="s">
        <v>101</v>
      </c>
      <c r="ET5" s="497"/>
      <c r="EU5" s="497"/>
      <c r="EV5" s="497"/>
      <c r="EW5" s="497"/>
      <c r="EX5" s="497"/>
      <c r="EY5" s="497"/>
      <c r="EZ5" s="497"/>
      <c r="FA5" s="497"/>
      <c r="FB5" s="497"/>
      <c r="FC5" s="497"/>
      <c r="FD5" s="497"/>
      <c r="FE5" s="498"/>
    </row>
    <row r="6" spans="1:170" ht="81" customHeight="1" x14ac:dyDescent="0.2">
      <c r="A6" s="507"/>
      <c r="B6" s="507"/>
      <c r="C6" s="507"/>
      <c r="D6" s="507"/>
      <c r="E6" s="507"/>
      <c r="F6" s="507"/>
      <c r="G6" s="507"/>
      <c r="H6" s="507"/>
      <c r="I6" s="507"/>
      <c r="J6" s="507"/>
      <c r="K6" s="507"/>
      <c r="L6" s="507"/>
      <c r="M6" s="507"/>
      <c r="N6" s="507"/>
      <c r="O6" s="507"/>
      <c r="P6" s="507"/>
      <c r="Q6" s="507"/>
      <c r="R6" s="507"/>
      <c r="S6" s="507"/>
      <c r="T6" s="507"/>
      <c r="U6" s="507"/>
      <c r="V6" s="507"/>
      <c r="W6" s="507"/>
      <c r="X6" s="507"/>
      <c r="Y6" s="507"/>
      <c r="Z6" s="507"/>
      <c r="AA6" s="507"/>
      <c r="AB6" s="507"/>
      <c r="AC6" s="507"/>
      <c r="AD6" s="507"/>
      <c r="AE6" s="507"/>
      <c r="AF6" s="507"/>
      <c r="AG6" s="507"/>
      <c r="AH6" s="507"/>
      <c r="AI6" s="507"/>
      <c r="AJ6" s="507"/>
      <c r="AK6" s="507"/>
      <c r="AL6" s="507"/>
      <c r="AM6" s="507"/>
      <c r="AN6" s="507"/>
      <c r="AO6" s="507"/>
      <c r="AP6" s="507"/>
      <c r="AQ6" s="507"/>
      <c r="AR6" s="507"/>
      <c r="AS6" s="507"/>
      <c r="AT6" s="507"/>
      <c r="AU6" s="507"/>
      <c r="AV6" s="507"/>
      <c r="AW6" s="507"/>
      <c r="AX6" s="507"/>
      <c r="AY6" s="507"/>
      <c r="AZ6" s="507"/>
      <c r="BA6" s="507"/>
      <c r="BB6" s="507"/>
      <c r="BC6" s="507"/>
      <c r="BD6" s="507"/>
      <c r="BE6" s="507"/>
      <c r="BF6" s="507"/>
      <c r="BG6" s="507"/>
      <c r="BH6" s="507"/>
      <c r="BI6" s="507"/>
      <c r="BJ6" s="507"/>
      <c r="BK6" s="507"/>
      <c r="BL6" s="507"/>
      <c r="BM6" s="507"/>
      <c r="BN6" s="507"/>
      <c r="BO6" s="507"/>
      <c r="BP6" s="507"/>
      <c r="BQ6" s="507"/>
      <c r="BR6" s="507"/>
      <c r="BS6" s="507"/>
      <c r="BT6" s="507"/>
      <c r="BU6" s="507"/>
      <c r="BV6" s="507"/>
      <c r="BW6" s="508"/>
      <c r="BX6" s="499"/>
      <c r="BY6" s="500"/>
      <c r="BZ6" s="500"/>
      <c r="CA6" s="500"/>
      <c r="CB6" s="500"/>
      <c r="CC6" s="500"/>
      <c r="CD6" s="500"/>
      <c r="CE6" s="501"/>
      <c r="CF6" s="499"/>
      <c r="CG6" s="500"/>
      <c r="CH6" s="500"/>
      <c r="CI6" s="500"/>
      <c r="CJ6" s="500"/>
      <c r="CK6" s="500"/>
      <c r="CL6" s="500"/>
      <c r="CM6" s="500"/>
      <c r="CN6" s="500"/>
      <c r="CO6" s="500"/>
      <c r="CP6" s="500"/>
      <c r="CQ6" s="500"/>
      <c r="CR6" s="501"/>
      <c r="CS6" s="499"/>
      <c r="CT6" s="500"/>
      <c r="CU6" s="500"/>
      <c r="CV6" s="500"/>
      <c r="CW6" s="500"/>
      <c r="CX6" s="500"/>
      <c r="CY6" s="500"/>
      <c r="CZ6" s="500"/>
      <c r="DA6" s="500"/>
      <c r="DB6" s="500"/>
      <c r="DC6" s="500"/>
      <c r="DD6" s="500"/>
      <c r="DE6" s="501"/>
      <c r="DF6" s="515" t="s">
        <v>102</v>
      </c>
      <c r="DG6" s="516"/>
      <c r="DH6" s="516"/>
      <c r="DI6" s="516"/>
      <c r="DJ6" s="516"/>
      <c r="DK6" s="516"/>
      <c r="DL6" s="516"/>
      <c r="DM6" s="516"/>
      <c r="DN6" s="516"/>
      <c r="DO6" s="516"/>
      <c r="DP6" s="516"/>
      <c r="DQ6" s="516"/>
      <c r="DR6" s="517"/>
      <c r="DS6" s="515" t="s">
        <v>103</v>
      </c>
      <c r="DT6" s="516"/>
      <c r="DU6" s="516"/>
      <c r="DV6" s="516"/>
      <c r="DW6" s="516"/>
      <c r="DX6" s="516"/>
      <c r="DY6" s="516"/>
      <c r="DZ6" s="516"/>
      <c r="EA6" s="516"/>
      <c r="EB6" s="516"/>
      <c r="EC6" s="516"/>
      <c r="ED6" s="516"/>
      <c r="EE6" s="517"/>
      <c r="EF6" s="515" t="s">
        <v>104</v>
      </c>
      <c r="EG6" s="516"/>
      <c r="EH6" s="516"/>
      <c r="EI6" s="516"/>
      <c r="EJ6" s="516"/>
      <c r="EK6" s="516"/>
      <c r="EL6" s="516"/>
      <c r="EM6" s="516"/>
      <c r="EN6" s="516"/>
      <c r="EO6" s="516"/>
      <c r="EP6" s="516"/>
      <c r="EQ6" s="516"/>
      <c r="ER6" s="517"/>
      <c r="ES6" s="499"/>
      <c r="ET6" s="500"/>
      <c r="EU6" s="500"/>
      <c r="EV6" s="500"/>
      <c r="EW6" s="500"/>
      <c r="EX6" s="500"/>
      <c r="EY6" s="500"/>
      <c r="EZ6" s="500"/>
      <c r="FA6" s="500"/>
      <c r="FB6" s="500"/>
      <c r="FC6" s="500"/>
      <c r="FD6" s="500"/>
      <c r="FE6" s="501"/>
    </row>
    <row r="7" spans="1:170" ht="12" thickBot="1" x14ac:dyDescent="0.25">
      <c r="A7" s="518" t="s">
        <v>105</v>
      </c>
      <c r="B7" s="518"/>
      <c r="C7" s="518"/>
      <c r="D7" s="518"/>
      <c r="E7" s="518"/>
      <c r="F7" s="518"/>
      <c r="G7" s="518"/>
      <c r="H7" s="518"/>
      <c r="I7" s="518"/>
      <c r="J7" s="518"/>
      <c r="K7" s="518"/>
      <c r="L7" s="518"/>
      <c r="M7" s="518"/>
      <c r="N7" s="518"/>
      <c r="O7" s="518"/>
      <c r="P7" s="518"/>
      <c r="Q7" s="518"/>
      <c r="R7" s="518"/>
      <c r="S7" s="518"/>
      <c r="T7" s="518"/>
      <c r="U7" s="518"/>
      <c r="V7" s="518"/>
      <c r="W7" s="518"/>
      <c r="X7" s="518"/>
      <c r="Y7" s="518"/>
      <c r="Z7" s="518"/>
      <c r="AA7" s="518"/>
      <c r="AB7" s="518"/>
      <c r="AC7" s="518"/>
      <c r="AD7" s="518"/>
      <c r="AE7" s="518"/>
      <c r="AF7" s="518"/>
      <c r="AG7" s="518"/>
      <c r="AH7" s="518"/>
      <c r="AI7" s="518"/>
      <c r="AJ7" s="518"/>
      <c r="AK7" s="518"/>
      <c r="AL7" s="518"/>
      <c r="AM7" s="518"/>
      <c r="AN7" s="518"/>
      <c r="AO7" s="518"/>
      <c r="AP7" s="518"/>
      <c r="AQ7" s="518"/>
      <c r="AR7" s="518"/>
      <c r="AS7" s="518"/>
      <c r="AT7" s="518"/>
      <c r="AU7" s="518"/>
      <c r="AV7" s="518"/>
      <c r="AW7" s="518"/>
      <c r="AX7" s="518"/>
      <c r="AY7" s="518"/>
      <c r="AZ7" s="518"/>
      <c r="BA7" s="518"/>
      <c r="BB7" s="518"/>
      <c r="BC7" s="518"/>
      <c r="BD7" s="518"/>
      <c r="BE7" s="518"/>
      <c r="BF7" s="518"/>
      <c r="BG7" s="518"/>
      <c r="BH7" s="518"/>
      <c r="BI7" s="518"/>
      <c r="BJ7" s="518"/>
      <c r="BK7" s="518"/>
      <c r="BL7" s="518"/>
      <c r="BM7" s="518"/>
      <c r="BN7" s="518"/>
      <c r="BO7" s="518"/>
      <c r="BP7" s="518"/>
      <c r="BQ7" s="518"/>
      <c r="BR7" s="518"/>
      <c r="BS7" s="518"/>
      <c r="BT7" s="518"/>
      <c r="BU7" s="518"/>
      <c r="BV7" s="518"/>
      <c r="BW7" s="519"/>
      <c r="BX7" s="520" t="s">
        <v>106</v>
      </c>
      <c r="BY7" s="521"/>
      <c r="BZ7" s="521"/>
      <c r="CA7" s="521"/>
      <c r="CB7" s="521"/>
      <c r="CC7" s="521"/>
      <c r="CD7" s="521"/>
      <c r="CE7" s="522"/>
      <c r="CF7" s="520" t="s">
        <v>107</v>
      </c>
      <c r="CG7" s="521"/>
      <c r="CH7" s="521"/>
      <c r="CI7" s="521"/>
      <c r="CJ7" s="521"/>
      <c r="CK7" s="521"/>
      <c r="CL7" s="521"/>
      <c r="CM7" s="521"/>
      <c r="CN7" s="521"/>
      <c r="CO7" s="521"/>
      <c r="CP7" s="521"/>
      <c r="CQ7" s="521"/>
      <c r="CR7" s="522"/>
      <c r="CS7" s="520" t="s">
        <v>108</v>
      </c>
      <c r="CT7" s="521"/>
      <c r="CU7" s="521"/>
      <c r="CV7" s="521"/>
      <c r="CW7" s="521"/>
      <c r="CX7" s="521"/>
      <c r="CY7" s="521"/>
      <c r="CZ7" s="521"/>
      <c r="DA7" s="521"/>
      <c r="DB7" s="521"/>
      <c r="DC7" s="521"/>
      <c r="DD7" s="521"/>
      <c r="DE7" s="522"/>
      <c r="DF7" s="520" t="s">
        <v>109</v>
      </c>
      <c r="DG7" s="521"/>
      <c r="DH7" s="521"/>
      <c r="DI7" s="521"/>
      <c r="DJ7" s="521"/>
      <c r="DK7" s="521"/>
      <c r="DL7" s="521"/>
      <c r="DM7" s="521"/>
      <c r="DN7" s="521"/>
      <c r="DO7" s="521"/>
      <c r="DP7" s="521"/>
      <c r="DQ7" s="521"/>
      <c r="DR7" s="522"/>
      <c r="DS7" s="520" t="s">
        <v>110</v>
      </c>
      <c r="DT7" s="521"/>
      <c r="DU7" s="521"/>
      <c r="DV7" s="521"/>
      <c r="DW7" s="521"/>
      <c r="DX7" s="521"/>
      <c r="DY7" s="521"/>
      <c r="DZ7" s="521"/>
      <c r="EA7" s="521"/>
      <c r="EB7" s="521"/>
      <c r="EC7" s="521"/>
      <c r="ED7" s="521"/>
      <c r="EE7" s="522"/>
      <c r="EF7" s="520" t="s">
        <v>111</v>
      </c>
      <c r="EG7" s="521"/>
      <c r="EH7" s="521"/>
      <c r="EI7" s="521"/>
      <c r="EJ7" s="521"/>
      <c r="EK7" s="521"/>
      <c r="EL7" s="521"/>
      <c r="EM7" s="521"/>
      <c r="EN7" s="521"/>
      <c r="EO7" s="521"/>
      <c r="EP7" s="521"/>
      <c r="EQ7" s="521"/>
      <c r="ER7" s="522"/>
      <c r="ES7" s="523" t="s">
        <v>112</v>
      </c>
      <c r="ET7" s="524"/>
      <c r="EU7" s="524"/>
      <c r="EV7" s="524"/>
      <c r="EW7" s="524"/>
      <c r="EX7" s="524"/>
      <c r="EY7" s="524"/>
      <c r="EZ7" s="524"/>
      <c r="FA7" s="524"/>
      <c r="FB7" s="524"/>
      <c r="FC7" s="524"/>
      <c r="FD7" s="524"/>
      <c r="FE7" s="525"/>
    </row>
    <row r="8" spans="1:170" ht="12.75" customHeight="1" thickBot="1" x14ac:dyDescent="0.25">
      <c r="A8" s="526" t="s">
        <v>113</v>
      </c>
      <c r="B8" s="526"/>
      <c r="C8" s="526"/>
      <c r="D8" s="526"/>
      <c r="E8" s="526"/>
      <c r="F8" s="526"/>
      <c r="G8" s="526"/>
      <c r="H8" s="526"/>
      <c r="I8" s="526"/>
      <c r="J8" s="526"/>
      <c r="K8" s="526"/>
      <c r="L8" s="526"/>
      <c r="M8" s="526"/>
      <c r="N8" s="526"/>
      <c r="O8" s="526"/>
      <c r="P8" s="526"/>
      <c r="Q8" s="526"/>
      <c r="R8" s="526"/>
      <c r="S8" s="526"/>
      <c r="T8" s="526"/>
      <c r="U8" s="526"/>
      <c r="V8" s="526"/>
      <c r="W8" s="526"/>
      <c r="X8" s="526"/>
      <c r="Y8" s="526"/>
      <c r="Z8" s="526"/>
      <c r="AA8" s="526"/>
      <c r="AB8" s="526"/>
      <c r="AC8" s="526"/>
      <c r="AD8" s="526"/>
      <c r="AE8" s="526"/>
      <c r="AF8" s="526"/>
      <c r="AG8" s="526"/>
      <c r="AH8" s="526"/>
      <c r="AI8" s="526"/>
      <c r="AJ8" s="526"/>
      <c r="AK8" s="526"/>
      <c r="AL8" s="526"/>
      <c r="AM8" s="526"/>
      <c r="AN8" s="526"/>
      <c r="AO8" s="526"/>
      <c r="AP8" s="526"/>
      <c r="AQ8" s="526"/>
      <c r="AR8" s="526"/>
      <c r="AS8" s="526"/>
      <c r="AT8" s="526"/>
      <c r="AU8" s="526"/>
      <c r="AV8" s="526"/>
      <c r="AW8" s="526"/>
      <c r="AX8" s="526"/>
      <c r="AY8" s="526"/>
      <c r="AZ8" s="526"/>
      <c r="BA8" s="526"/>
      <c r="BB8" s="526"/>
      <c r="BC8" s="526"/>
      <c r="BD8" s="526"/>
      <c r="BE8" s="526"/>
      <c r="BF8" s="526"/>
      <c r="BG8" s="526"/>
      <c r="BH8" s="526"/>
      <c r="BI8" s="526"/>
      <c r="BJ8" s="526"/>
      <c r="BK8" s="526"/>
      <c r="BL8" s="526"/>
      <c r="BM8" s="526"/>
      <c r="BN8" s="526"/>
      <c r="BO8" s="526"/>
      <c r="BP8" s="526"/>
      <c r="BQ8" s="526"/>
      <c r="BR8" s="526"/>
      <c r="BS8" s="526"/>
      <c r="BT8" s="526"/>
      <c r="BU8" s="526"/>
      <c r="BV8" s="526"/>
      <c r="BW8" s="526"/>
      <c r="BX8" s="527" t="s">
        <v>114</v>
      </c>
      <c r="BY8" s="528"/>
      <c r="BZ8" s="528"/>
      <c r="CA8" s="528"/>
      <c r="CB8" s="528"/>
      <c r="CC8" s="528"/>
      <c r="CD8" s="528"/>
      <c r="CE8" s="529"/>
      <c r="CF8" s="530" t="s">
        <v>115</v>
      </c>
      <c r="CG8" s="531"/>
      <c r="CH8" s="531"/>
      <c r="CI8" s="531"/>
      <c r="CJ8" s="531"/>
      <c r="CK8" s="531"/>
      <c r="CL8" s="531"/>
      <c r="CM8" s="531"/>
      <c r="CN8" s="531"/>
      <c r="CO8" s="531"/>
      <c r="CP8" s="531"/>
      <c r="CQ8" s="531"/>
      <c r="CR8" s="532"/>
      <c r="CS8" s="530" t="s">
        <v>115</v>
      </c>
      <c r="CT8" s="531"/>
      <c r="CU8" s="531"/>
      <c r="CV8" s="531"/>
      <c r="CW8" s="531"/>
      <c r="CX8" s="531"/>
      <c r="CY8" s="531"/>
      <c r="CZ8" s="531"/>
      <c r="DA8" s="531"/>
      <c r="DB8" s="531"/>
      <c r="DC8" s="531"/>
      <c r="DD8" s="531"/>
      <c r="DE8" s="532"/>
      <c r="DF8" s="533">
        <f>DF9</f>
        <v>4774972.38</v>
      </c>
      <c r="DG8" s="534"/>
      <c r="DH8" s="534"/>
      <c r="DI8" s="534"/>
      <c r="DJ8" s="534"/>
      <c r="DK8" s="534"/>
      <c r="DL8" s="534"/>
      <c r="DM8" s="534"/>
      <c r="DN8" s="534"/>
      <c r="DO8" s="534"/>
      <c r="DP8" s="534"/>
      <c r="DQ8" s="534"/>
      <c r="DR8" s="535"/>
      <c r="DS8" s="536"/>
      <c r="DT8" s="537"/>
      <c r="DU8" s="537"/>
      <c r="DV8" s="537"/>
      <c r="DW8" s="537"/>
      <c r="DX8" s="537"/>
      <c r="DY8" s="537"/>
      <c r="DZ8" s="537"/>
      <c r="EA8" s="537"/>
      <c r="EB8" s="537"/>
      <c r="EC8" s="537"/>
      <c r="ED8" s="537"/>
      <c r="EE8" s="538"/>
      <c r="EF8" s="536"/>
      <c r="EG8" s="537"/>
      <c r="EH8" s="537"/>
      <c r="EI8" s="537"/>
      <c r="EJ8" s="537"/>
      <c r="EK8" s="537"/>
      <c r="EL8" s="537"/>
      <c r="EM8" s="537"/>
      <c r="EN8" s="537"/>
      <c r="EO8" s="537"/>
      <c r="EP8" s="537"/>
      <c r="EQ8" s="537"/>
      <c r="ER8" s="538"/>
      <c r="ES8" s="539"/>
      <c r="ET8" s="540"/>
      <c r="EU8" s="540"/>
      <c r="EV8" s="540"/>
      <c r="EW8" s="540"/>
      <c r="EX8" s="540"/>
      <c r="EY8" s="540"/>
      <c r="EZ8" s="540"/>
      <c r="FA8" s="540"/>
      <c r="FB8" s="540"/>
      <c r="FC8" s="540"/>
      <c r="FD8" s="540"/>
      <c r="FE8" s="541"/>
      <c r="FL8" s="122"/>
      <c r="FN8" s="206" t="s">
        <v>397</v>
      </c>
    </row>
    <row r="9" spans="1:170" ht="12.75" customHeight="1" x14ac:dyDescent="0.2">
      <c r="A9" s="526" t="s">
        <v>113</v>
      </c>
      <c r="B9" s="526"/>
      <c r="C9" s="526"/>
      <c r="D9" s="526"/>
      <c r="E9" s="526"/>
      <c r="F9" s="526"/>
      <c r="G9" s="526"/>
      <c r="H9" s="526"/>
      <c r="I9" s="526"/>
      <c r="J9" s="526"/>
      <c r="K9" s="526"/>
      <c r="L9" s="526"/>
      <c r="M9" s="526"/>
      <c r="N9" s="526"/>
      <c r="O9" s="526"/>
      <c r="P9" s="526"/>
      <c r="Q9" s="526"/>
      <c r="R9" s="526"/>
      <c r="S9" s="526"/>
      <c r="T9" s="526"/>
      <c r="U9" s="526"/>
      <c r="V9" s="526"/>
      <c r="W9" s="526"/>
      <c r="X9" s="526"/>
      <c r="Y9" s="526"/>
      <c r="Z9" s="526"/>
      <c r="AA9" s="526"/>
      <c r="AB9" s="526"/>
      <c r="AC9" s="526"/>
      <c r="AD9" s="526"/>
      <c r="AE9" s="526"/>
      <c r="AF9" s="526"/>
      <c r="AG9" s="526"/>
      <c r="AH9" s="526"/>
      <c r="AI9" s="526"/>
      <c r="AJ9" s="526"/>
      <c r="AK9" s="526"/>
      <c r="AL9" s="526"/>
      <c r="AM9" s="526"/>
      <c r="AN9" s="526"/>
      <c r="AO9" s="526"/>
      <c r="AP9" s="526"/>
      <c r="AQ9" s="526"/>
      <c r="AR9" s="526"/>
      <c r="AS9" s="526"/>
      <c r="AT9" s="526"/>
      <c r="AU9" s="526"/>
      <c r="AV9" s="526"/>
      <c r="AW9" s="526"/>
      <c r="AX9" s="526"/>
      <c r="AY9" s="526"/>
      <c r="AZ9" s="526"/>
      <c r="BA9" s="526"/>
      <c r="BB9" s="526"/>
      <c r="BC9" s="526"/>
      <c r="BD9" s="526"/>
      <c r="BE9" s="526"/>
      <c r="BF9" s="526"/>
      <c r="BG9" s="526"/>
      <c r="BH9" s="526"/>
      <c r="BI9" s="526"/>
      <c r="BJ9" s="526"/>
      <c r="BK9" s="526"/>
      <c r="BL9" s="526"/>
      <c r="BM9" s="526"/>
      <c r="BN9" s="526"/>
      <c r="BO9" s="526"/>
      <c r="BP9" s="526"/>
      <c r="BQ9" s="526"/>
      <c r="BR9" s="526"/>
      <c r="BS9" s="526"/>
      <c r="BT9" s="526"/>
      <c r="BU9" s="526"/>
      <c r="BV9" s="526"/>
      <c r="BW9" s="526"/>
      <c r="BX9" s="527" t="s">
        <v>114</v>
      </c>
      <c r="BY9" s="528"/>
      <c r="BZ9" s="528"/>
      <c r="CA9" s="528"/>
      <c r="CB9" s="528"/>
      <c r="CC9" s="528"/>
      <c r="CD9" s="528"/>
      <c r="CE9" s="529"/>
      <c r="CF9" s="530" t="s">
        <v>115</v>
      </c>
      <c r="CG9" s="531"/>
      <c r="CH9" s="531"/>
      <c r="CI9" s="531"/>
      <c r="CJ9" s="531"/>
      <c r="CK9" s="531"/>
      <c r="CL9" s="531"/>
      <c r="CM9" s="531"/>
      <c r="CN9" s="531"/>
      <c r="CO9" s="531"/>
      <c r="CP9" s="531"/>
      <c r="CQ9" s="531"/>
      <c r="CR9" s="532"/>
      <c r="CS9" s="530" t="s">
        <v>115</v>
      </c>
      <c r="CT9" s="531"/>
      <c r="CU9" s="531"/>
      <c r="CV9" s="531"/>
      <c r="CW9" s="531"/>
      <c r="CX9" s="531"/>
      <c r="CY9" s="531"/>
      <c r="CZ9" s="531"/>
      <c r="DA9" s="531"/>
      <c r="DB9" s="531"/>
      <c r="DC9" s="531"/>
      <c r="DD9" s="531"/>
      <c r="DE9" s="532"/>
      <c r="DF9" s="533">
        <v>4774972.38</v>
      </c>
      <c r="DG9" s="534"/>
      <c r="DH9" s="534"/>
      <c r="DI9" s="534"/>
      <c r="DJ9" s="534"/>
      <c r="DK9" s="534"/>
      <c r="DL9" s="534"/>
      <c r="DM9" s="534"/>
      <c r="DN9" s="534"/>
      <c r="DO9" s="534"/>
      <c r="DP9" s="534"/>
      <c r="DQ9" s="534"/>
      <c r="DR9" s="535"/>
      <c r="DS9" s="536"/>
      <c r="DT9" s="537"/>
      <c r="DU9" s="537"/>
      <c r="DV9" s="537"/>
      <c r="DW9" s="537"/>
      <c r="DX9" s="537"/>
      <c r="DY9" s="537"/>
      <c r="DZ9" s="537"/>
      <c r="EA9" s="537"/>
      <c r="EB9" s="537"/>
      <c r="EC9" s="537"/>
      <c r="ED9" s="537"/>
      <c r="EE9" s="538"/>
      <c r="EF9" s="536"/>
      <c r="EG9" s="537"/>
      <c r="EH9" s="537"/>
      <c r="EI9" s="537"/>
      <c r="EJ9" s="537"/>
      <c r="EK9" s="537"/>
      <c r="EL9" s="537"/>
      <c r="EM9" s="537"/>
      <c r="EN9" s="537"/>
      <c r="EO9" s="537"/>
      <c r="EP9" s="537"/>
      <c r="EQ9" s="537"/>
      <c r="ER9" s="538"/>
      <c r="ES9" s="539"/>
      <c r="ET9" s="540"/>
      <c r="EU9" s="540"/>
      <c r="EV9" s="540"/>
      <c r="EW9" s="540"/>
      <c r="EX9" s="540"/>
      <c r="EY9" s="540"/>
      <c r="EZ9" s="540"/>
      <c r="FA9" s="540"/>
      <c r="FB9" s="540"/>
      <c r="FC9" s="540"/>
      <c r="FD9" s="540"/>
      <c r="FE9" s="541"/>
      <c r="FL9" s="122"/>
      <c r="FN9" s="206" t="s">
        <v>397</v>
      </c>
    </row>
    <row r="10" spans="1:170" ht="12.75" customHeight="1" thickBot="1" x14ac:dyDescent="0.25">
      <c r="A10" s="526" t="s">
        <v>116</v>
      </c>
      <c r="B10" s="526"/>
      <c r="C10" s="526"/>
      <c r="D10" s="526"/>
      <c r="E10" s="526"/>
      <c r="F10" s="526"/>
      <c r="G10" s="526"/>
      <c r="H10" s="526"/>
      <c r="I10" s="526"/>
      <c r="J10" s="526"/>
      <c r="K10" s="526"/>
      <c r="L10" s="526"/>
      <c r="M10" s="526"/>
      <c r="N10" s="526"/>
      <c r="O10" s="526"/>
      <c r="P10" s="526"/>
      <c r="Q10" s="526"/>
      <c r="R10" s="526"/>
      <c r="S10" s="526"/>
      <c r="T10" s="526"/>
      <c r="U10" s="526"/>
      <c r="V10" s="526"/>
      <c r="W10" s="526"/>
      <c r="X10" s="526"/>
      <c r="Y10" s="526"/>
      <c r="Z10" s="526"/>
      <c r="AA10" s="526"/>
      <c r="AB10" s="526"/>
      <c r="AC10" s="526"/>
      <c r="AD10" s="526"/>
      <c r="AE10" s="526"/>
      <c r="AF10" s="526"/>
      <c r="AG10" s="526"/>
      <c r="AH10" s="526"/>
      <c r="AI10" s="526"/>
      <c r="AJ10" s="526"/>
      <c r="AK10" s="526"/>
      <c r="AL10" s="526"/>
      <c r="AM10" s="526"/>
      <c r="AN10" s="526"/>
      <c r="AO10" s="526"/>
      <c r="AP10" s="526"/>
      <c r="AQ10" s="526"/>
      <c r="AR10" s="526"/>
      <c r="AS10" s="526"/>
      <c r="AT10" s="526"/>
      <c r="AU10" s="526"/>
      <c r="AV10" s="526"/>
      <c r="AW10" s="526"/>
      <c r="AX10" s="526"/>
      <c r="AY10" s="526"/>
      <c r="AZ10" s="526"/>
      <c r="BA10" s="526"/>
      <c r="BB10" s="526"/>
      <c r="BC10" s="526"/>
      <c r="BD10" s="526"/>
      <c r="BE10" s="526"/>
      <c r="BF10" s="526"/>
      <c r="BG10" s="526"/>
      <c r="BH10" s="526"/>
      <c r="BI10" s="526"/>
      <c r="BJ10" s="526"/>
      <c r="BK10" s="526"/>
      <c r="BL10" s="526"/>
      <c r="BM10" s="526"/>
      <c r="BN10" s="526"/>
      <c r="BO10" s="526"/>
      <c r="BP10" s="526"/>
      <c r="BQ10" s="526"/>
      <c r="BR10" s="526"/>
      <c r="BS10" s="526"/>
      <c r="BT10" s="526"/>
      <c r="BU10" s="526"/>
      <c r="BV10" s="526"/>
      <c r="BW10" s="526"/>
      <c r="BX10" s="542" t="s">
        <v>117</v>
      </c>
      <c r="BY10" s="543"/>
      <c r="BZ10" s="543"/>
      <c r="CA10" s="543"/>
      <c r="CB10" s="543"/>
      <c r="CC10" s="543"/>
      <c r="CD10" s="543"/>
      <c r="CE10" s="544"/>
      <c r="CF10" s="545" t="s">
        <v>115</v>
      </c>
      <c r="CG10" s="545"/>
      <c r="CH10" s="545"/>
      <c r="CI10" s="545"/>
      <c r="CJ10" s="545"/>
      <c r="CK10" s="545"/>
      <c r="CL10" s="545"/>
      <c r="CM10" s="545"/>
      <c r="CN10" s="545"/>
      <c r="CO10" s="545"/>
      <c r="CP10" s="545"/>
      <c r="CQ10" s="545"/>
      <c r="CR10" s="545"/>
      <c r="CS10" s="545" t="s">
        <v>115</v>
      </c>
      <c r="CT10" s="545"/>
      <c r="CU10" s="545"/>
      <c r="CV10" s="545"/>
      <c r="CW10" s="545"/>
      <c r="CX10" s="545"/>
      <c r="CY10" s="545"/>
      <c r="CZ10" s="545"/>
      <c r="DA10" s="545"/>
      <c r="DB10" s="545"/>
      <c r="DC10" s="545"/>
      <c r="DD10" s="545"/>
      <c r="DE10" s="545"/>
      <c r="DF10" s="546">
        <f>DF8+DF11-DF40-DF94</f>
        <v>0</v>
      </c>
      <c r="DG10" s="547"/>
      <c r="DH10" s="547"/>
      <c r="DI10" s="547"/>
      <c r="DJ10" s="547"/>
      <c r="DK10" s="547"/>
      <c r="DL10" s="547"/>
      <c r="DM10" s="547"/>
      <c r="DN10" s="547"/>
      <c r="DO10" s="547"/>
      <c r="DP10" s="547"/>
      <c r="DQ10" s="547"/>
      <c r="DR10" s="547"/>
      <c r="DS10" s="778">
        <f>DS8+DS11-DS40-DS94</f>
        <v>0</v>
      </c>
      <c r="DT10" s="779"/>
      <c r="DU10" s="779"/>
      <c r="DV10" s="779"/>
      <c r="DW10" s="779"/>
      <c r="DX10" s="779"/>
      <c r="DY10" s="779"/>
      <c r="DZ10" s="779"/>
      <c r="EA10" s="779"/>
      <c r="EB10" s="779"/>
      <c r="EC10" s="779"/>
      <c r="ED10" s="779"/>
      <c r="EE10" s="780"/>
      <c r="EF10" s="778">
        <f>EF8+EF11-EF40-EF94</f>
        <v>0</v>
      </c>
      <c r="EG10" s="779"/>
      <c r="EH10" s="779"/>
      <c r="EI10" s="779"/>
      <c r="EJ10" s="779"/>
      <c r="EK10" s="779"/>
      <c r="EL10" s="779"/>
      <c r="EM10" s="779"/>
      <c r="EN10" s="779"/>
      <c r="EO10" s="779"/>
      <c r="EP10" s="779"/>
      <c r="EQ10" s="779"/>
      <c r="ER10" s="780"/>
      <c r="ES10" s="548"/>
      <c r="ET10" s="549"/>
      <c r="EU10" s="549"/>
      <c r="EV10" s="549"/>
      <c r="EW10" s="549"/>
      <c r="EX10" s="549"/>
      <c r="EY10" s="549"/>
      <c r="EZ10" s="549"/>
      <c r="FA10" s="549"/>
      <c r="FB10" s="549"/>
      <c r="FC10" s="549"/>
      <c r="FD10" s="549"/>
      <c r="FE10" s="550"/>
      <c r="FL10" s="122"/>
      <c r="FN10" s="206" t="s">
        <v>400</v>
      </c>
    </row>
    <row r="11" spans="1:170" ht="12" thickBot="1" x14ac:dyDescent="0.25">
      <c r="A11" s="572" t="s">
        <v>118</v>
      </c>
      <c r="B11" s="572"/>
      <c r="C11" s="572"/>
      <c r="D11" s="572"/>
      <c r="E11" s="572"/>
      <c r="F11" s="572"/>
      <c r="G11" s="572"/>
      <c r="H11" s="572"/>
      <c r="I11" s="572"/>
      <c r="J11" s="572"/>
      <c r="K11" s="572"/>
      <c r="L11" s="572"/>
      <c r="M11" s="572"/>
      <c r="N11" s="572"/>
      <c r="O11" s="572"/>
      <c r="P11" s="572"/>
      <c r="Q11" s="572"/>
      <c r="R11" s="572"/>
      <c r="S11" s="572"/>
      <c r="T11" s="572"/>
      <c r="U11" s="572"/>
      <c r="V11" s="572"/>
      <c r="W11" s="572"/>
      <c r="X11" s="572"/>
      <c r="Y11" s="572"/>
      <c r="Z11" s="572"/>
      <c r="AA11" s="572"/>
      <c r="AB11" s="572"/>
      <c r="AC11" s="572"/>
      <c r="AD11" s="572"/>
      <c r="AE11" s="572"/>
      <c r="AF11" s="572"/>
      <c r="AG11" s="572"/>
      <c r="AH11" s="572"/>
      <c r="AI11" s="572"/>
      <c r="AJ11" s="572"/>
      <c r="AK11" s="572"/>
      <c r="AL11" s="572"/>
      <c r="AM11" s="572"/>
      <c r="AN11" s="572"/>
      <c r="AO11" s="572"/>
      <c r="AP11" s="572"/>
      <c r="AQ11" s="572"/>
      <c r="AR11" s="572"/>
      <c r="AS11" s="572"/>
      <c r="AT11" s="572"/>
      <c r="AU11" s="572"/>
      <c r="AV11" s="572"/>
      <c r="AW11" s="572"/>
      <c r="AX11" s="572"/>
      <c r="AY11" s="572"/>
      <c r="AZ11" s="572"/>
      <c r="BA11" s="572"/>
      <c r="BB11" s="572"/>
      <c r="BC11" s="572"/>
      <c r="BD11" s="572"/>
      <c r="BE11" s="572"/>
      <c r="BF11" s="572"/>
      <c r="BG11" s="572"/>
      <c r="BH11" s="572"/>
      <c r="BI11" s="572"/>
      <c r="BJ11" s="572"/>
      <c r="BK11" s="572"/>
      <c r="BL11" s="572"/>
      <c r="BM11" s="572"/>
      <c r="BN11" s="572"/>
      <c r="BO11" s="572"/>
      <c r="BP11" s="572"/>
      <c r="BQ11" s="572"/>
      <c r="BR11" s="572"/>
      <c r="BS11" s="572"/>
      <c r="BT11" s="572"/>
      <c r="BU11" s="572"/>
      <c r="BV11" s="572"/>
      <c r="BW11" s="572"/>
      <c r="BX11" s="573" t="s">
        <v>119</v>
      </c>
      <c r="BY11" s="574"/>
      <c r="BZ11" s="574"/>
      <c r="CA11" s="574"/>
      <c r="CB11" s="574"/>
      <c r="CC11" s="574"/>
      <c r="CD11" s="574"/>
      <c r="CE11" s="575"/>
      <c r="CF11" s="576"/>
      <c r="CG11" s="574"/>
      <c r="CH11" s="574"/>
      <c r="CI11" s="574"/>
      <c r="CJ11" s="574"/>
      <c r="CK11" s="574"/>
      <c r="CL11" s="574"/>
      <c r="CM11" s="574"/>
      <c r="CN11" s="574"/>
      <c r="CO11" s="574"/>
      <c r="CP11" s="574"/>
      <c r="CQ11" s="574"/>
      <c r="CR11" s="575"/>
      <c r="CS11" s="577"/>
      <c r="CT11" s="578"/>
      <c r="CU11" s="578"/>
      <c r="CV11" s="578"/>
      <c r="CW11" s="578"/>
      <c r="CX11" s="578"/>
      <c r="CY11" s="578"/>
      <c r="CZ11" s="578"/>
      <c r="DA11" s="578"/>
      <c r="DB11" s="578"/>
      <c r="DC11" s="578"/>
      <c r="DD11" s="578"/>
      <c r="DE11" s="579"/>
      <c r="DF11" s="551">
        <f>DF15+DF25+DF27+DF31+DF35</f>
        <v>52444839</v>
      </c>
      <c r="DG11" s="552"/>
      <c r="DH11" s="552"/>
      <c r="DI11" s="552"/>
      <c r="DJ11" s="552"/>
      <c r="DK11" s="552"/>
      <c r="DL11" s="552"/>
      <c r="DM11" s="552"/>
      <c r="DN11" s="552"/>
      <c r="DO11" s="552"/>
      <c r="DP11" s="552"/>
      <c r="DQ11" s="552"/>
      <c r="DR11" s="553"/>
      <c r="DS11" s="551">
        <f t="shared" ref="DS11" si="0">DS15+DS25+DS27+DS31+DS35</f>
        <v>56576277</v>
      </c>
      <c r="DT11" s="552"/>
      <c r="DU11" s="552"/>
      <c r="DV11" s="552"/>
      <c r="DW11" s="552"/>
      <c r="DX11" s="552"/>
      <c r="DY11" s="552"/>
      <c r="DZ11" s="552"/>
      <c r="EA11" s="552"/>
      <c r="EB11" s="552"/>
      <c r="EC11" s="552"/>
      <c r="ED11" s="552"/>
      <c r="EE11" s="553"/>
      <c r="EF11" s="551">
        <f t="shared" ref="EF11" si="1">EF15+EF25+EF27+EF31+EF35</f>
        <v>57183877</v>
      </c>
      <c r="EG11" s="552"/>
      <c r="EH11" s="552"/>
      <c r="EI11" s="552"/>
      <c r="EJ11" s="552"/>
      <c r="EK11" s="552"/>
      <c r="EL11" s="552"/>
      <c r="EM11" s="552"/>
      <c r="EN11" s="552"/>
      <c r="EO11" s="552"/>
      <c r="EP11" s="552"/>
      <c r="EQ11" s="552"/>
      <c r="ER11" s="553"/>
      <c r="ES11" s="554"/>
      <c r="ET11" s="555"/>
      <c r="EU11" s="555"/>
      <c r="EV11" s="555"/>
      <c r="EW11" s="555"/>
      <c r="EX11" s="555"/>
      <c r="EY11" s="555"/>
      <c r="EZ11" s="555"/>
      <c r="FA11" s="555"/>
      <c r="FB11" s="555"/>
      <c r="FC11" s="555"/>
      <c r="FD11" s="555"/>
      <c r="FE11" s="556"/>
    </row>
    <row r="12" spans="1:170" ht="22.5" customHeight="1" x14ac:dyDescent="0.2">
      <c r="A12" s="557" t="s">
        <v>120</v>
      </c>
      <c r="B12" s="558"/>
      <c r="C12" s="558"/>
      <c r="D12" s="558"/>
      <c r="E12" s="558"/>
      <c r="F12" s="558"/>
      <c r="G12" s="558"/>
      <c r="H12" s="558"/>
      <c r="I12" s="558"/>
      <c r="J12" s="558"/>
      <c r="K12" s="558"/>
      <c r="L12" s="558"/>
      <c r="M12" s="558"/>
      <c r="N12" s="558"/>
      <c r="O12" s="558"/>
      <c r="P12" s="558"/>
      <c r="Q12" s="558"/>
      <c r="R12" s="558"/>
      <c r="S12" s="558"/>
      <c r="T12" s="558"/>
      <c r="U12" s="558"/>
      <c r="V12" s="558"/>
      <c r="W12" s="558"/>
      <c r="X12" s="558"/>
      <c r="Y12" s="558"/>
      <c r="Z12" s="558"/>
      <c r="AA12" s="558"/>
      <c r="AB12" s="558"/>
      <c r="AC12" s="558"/>
      <c r="AD12" s="558"/>
      <c r="AE12" s="558"/>
      <c r="AF12" s="558"/>
      <c r="AG12" s="558"/>
      <c r="AH12" s="558"/>
      <c r="AI12" s="558"/>
      <c r="AJ12" s="558"/>
      <c r="AK12" s="558"/>
      <c r="AL12" s="558"/>
      <c r="AM12" s="558"/>
      <c r="AN12" s="558"/>
      <c r="AO12" s="558"/>
      <c r="AP12" s="558"/>
      <c r="AQ12" s="558"/>
      <c r="AR12" s="558"/>
      <c r="AS12" s="558"/>
      <c r="AT12" s="558"/>
      <c r="AU12" s="558"/>
      <c r="AV12" s="558"/>
      <c r="AW12" s="558"/>
      <c r="AX12" s="558"/>
      <c r="AY12" s="558"/>
      <c r="AZ12" s="558"/>
      <c r="BA12" s="558"/>
      <c r="BB12" s="558"/>
      <c r="BC12" s="558"/>
      <c r="BD12" s="558"/>
      <c r="BE12" s="558"/>
      <c r="BF12" s="558"/>
      <c r="BG12" s="558"/>
      <c r="BH12" s="558"/>
      <c r="BI12" s="558"/>
      <c r="BJ12" s="558"/>
      <c r="BK12" s="558"/>
      <c r="BL12" s="558"/>
      <c r="BM12" s="558"/>
      <c r="BN12" s="558"/>
      <c r="BO12" s="558"/>
      <c r="BP12" s="558"/>
      <c r="BQ12" s="558"/>
      <c r="BR12" s="558"/>
      <c r="BS12" s="558"/>
      <c r="BT12" s="558"/>
      <c r="BU12" s="558"/>
      <c r="BV12" s="558"/>
      <c r="BW12" s="558"/>
      <c r="BX12" s="559" t="s">
        <v>121</v>
      </c>
      <c r="BY12" s="560"/>
      <c r="BZ12" s="560"/>
      <c r="CA12" s="560"/>
      <c r="CB12" s="560"/>
      <c r="CC12" s="560"/>
      <c r="CD12" s="560"/>
      <c r="CE12" s="561"/>
      <c r="CF12" s="562" t="s">
        <v>122</v>
      </c>
      <c r="CG12" s="560"/>
      <c r="CH12" s="560"/>
      <c r="CI12" s="560"/>
      <c r="CJ12" s="560"/>
      <c r="CK12" s="560"/>
      <c r="CL12" s="560"/>
      <c r="CM12" s="560"/>
      <c r="CN12" s="560"/>
      <c r="CO12" s="560"/>
      <c r="CP12" s="560"/>
      <c r="CQ12" s="560"/>
      <c r="CR12" s="561"/>
      <c r="CS12" s="563" t="s">
        <v>363</v>
      </c>
      <c r="CT12" s="564"/>
      <c r="CU12" s="564"/>
      <c r="CV12" s="564"/>
      <c r="CW12" s="564"/>
      <c r="CX12" s="564"/>
      <c r="CY12" s="564"/>
      <c r="CZ12" s="564"/>
      <c r="DA12" s="564"/>
      <c r="DB12" s="564"/>
      <c r="DC12" s="564"/>
      <c r="DD12" s="564"/>
      <c r="DE12" s="565"/>
      <c r="DF12" s="566">
        <v>0</v>
      </c>
      <c r="DG12" s="567"/>
      <c r="DH12" s="567"/>
      <c r="DI12" s="567"/>
      <c r="DJ12" s="567"/>
      <c r="DK12" s="567"/>
      <c r="DL12" s="567"/>
      <c r="DM12" s="567"/>
      <c r="DN12" s="567"/>
      <c r="DO12" s="567"/>
      <c r="DP12" s="567"/>
      <c r="DQ12" s="567"/>
      <c r="DR12" s="568"/>
      <c r="DS12" s="566">
        <f t="shared" ref="DS12" si="2">DS13</f>
        <v>0</v>
      </c>
      <c r="DT12" s="567"/>
      <c r="DU12" s="567"/>
      <c r="DV12" s="567"/>
      <c r="DW12" s="567"/>
      <c r="DX12" s="567"/>
      <c r="DY12" s="567"/>
      <c r="DZ12" s="567"/>
      <c r="EA12" s="567"/>
      <c r="EB12" s="567"/>
      <c r="EC12" s="567"/>
      <c r="ED12" s="567"/>
      <c r="EE12" s="568"/>
      <c r="EF12" s="566">
        <f t="shared" ref="EF12" si="3">EF13</f>
        <v>0</v>
      </c>
      <c r="EG12" s="567"/>
      <c r="EH12" s="567"/>
      <c r="EI12" s="567"/>
      <c r="EJ12" s="567"/>
      <c r="EK12" s="567"/>
      <c r="EL12" s="567"/>
      <c r="EM12" s="567"/>
      <c r="EN12" s="567"/>
      <c r="EO12" s="567"/>
      <c r="EP12" s="567"/>
      <c r="EQ12" s="567"/>
      <c r="ER12" s="568"/>
      <c r="ES12" s="569"/>
      <c r="ET12" s="570"/>
      <c r="EU12" s="570"/>
      <c r="EV12" s="570"/>
      <c r="EW12" s="570"/>
      <c r="EX12" s="570"/>
      <c r="EY12" s="570"/>
      <c r="EZ12" s="570"/>
      <c r="FA12" s="570"/>
      <c r="FB12" s="570"/>
      <c r="FC12" s="570"/>
      <c r="FD12" s="570"/>
      <c r="FE12" s="571"/>
      <c r="FI12" s="122"/>
    </row>
    <row r="13" spans="1:170" ht="12" customHeight="1" x14ac:dyDescent="0.2">
      <c r="A13" s="601" t="s">
        <v>6</v>
      </c>
      <c r="B13" s="601"/>
      <c r="C13" s="601"/>
      <c r="D13" s="601"/>
      <c r="E13" s="601"/>
      <c r="F13" s="601"/>
      <c r="G13" s="601"/>
      <c r="H13" s="601"/>
      <c r="I13" s="601"/>
      <c r="J13" s="601"/>
      <c r="K13" s="601"/>
      <c r="L13" s="601"/>
      <c r="M13" s="601"/>
      <c r="N13" s="601"/>
      <c r="O13" s="601"/>
      <c r="P13" s="601"/>
      <c r="Q13" s="601"/>
      <c r="R13" s="601"/>
      <c r="S13" s="601"/>
      <c r="T13" s="601"/>
      <c r="U13" s="601"/>
      <c r="V13" s="601"/>
      <c r="W13" s="601"/>
      <c r="X13" s="601"/>
      <c r="Y13" s="601"/>
      <c r="Z13" s="601"/>
      <c r="AA13" s="601"/>
      <c r="AB13" s="601"/>
      <c r="AC13" s="601"/>
      <c r="AD13" s="601"/>
      <c r="AE13" s="601"/>
      <c r="AF13" s="601"/>
      <c r="AG13" s="601"/>
      <c r="AH13" s="601"/>
      <c r="AI13" s="601"/>
      <c r="AJ13" s="601"/>
      <c r="AK13" s="601"/>
      <c r="AL13" s="601"/>
      <c r="AM13" s="601"/>
      <c r="AN13" s="601"/>
      <c r="AO13" s="601"/>
      <c r="AP13" s="601"/>
      <c r="AQ13" s="601"/>
      <c r="AR13" s="601"/>
      <c r="AS13" s="601"/>
      <c r="AT13" s="601"/>
      <c r="AU13" s="601"/>
      <c r="AV13" s="601"/>
      <c r="AW13" s="601"/>
      <c r="AX13" s="601"/>
      <c r="AY13" s="601"/>
      <c r="AZ13" s="601"/>
      <c r="BA13" s="601"/>
      <c r="BB13" s="601"/>
      <c r="BC13" s="601"/>
      <c r="BD13" s="601"/>
      <c r="BE13" s="601"/>
      <c r="BF13" s="601"/>
      <c r="BG13" s="601"/>
      <c r="BH13" s="601"/>
      <c r="BI13" s="601"/>
      <c r="BJ13" s="601"/>
      <c r="BK13" s="601"/>
      <c r="BL13" s="601"/>
      <c r="BM13" s="601"/>
      <c r="BN13" s="601"/>
      <c r="BO13" s="601"/>
      <c r="BP13" s="601"/>
      <c r="BQ13" s="601"/>
      <c r="BR13" s="601"/>
      <c r="BS13" s="601"/>
      <c r="BT13" s="601"/>
      <c r="BU13" s="601"/>
      <c r="BV13" s="601"/>
      <c r="BW13" s="601"/>
      <c r="BX13" s="542" t="s">
        <v>123</v>
      </c>
      <c r="BY13" s="543"/>
      <c r="BZ13" s="543"/>
      <c r="CA13" s="543"/>
      <c r="CB13" s="543"/>
      <c r="CC13" s="543"/>
      <c r="CD13" s="543"/>
      <c r="CE13" s="544"/>
      <c r="CF13" s="605"/>
      <c r="CG13" s="543"/>
      <c r="CH13" s="543"/>
      <c r="CI13" s="543"/>
      <c r="CJ13" s="543"/>
      <c r="CK13" s="543"/>
      <c r="CL13" s="543"/>
      <c r="CM13" s="543"/>
      <c r="CN13" s="543"/>
      <c r="CO13" s="543"/>
      <c r="CP13" s="543"/>
      <c r="CQ13" s="543"/>
      <c r="CR13" s="544"/>
      <c r="CS13" s="607" t="s">
        <v>363</v>
      </c>
      <c r="CT13" s="608"/>
      <c r="CU13" s="608"/>
      <c r="CV13" s="608"/>
      <c r="CW13" s="608"/>
      <c r="CX13" s="608"/>
      <c r="CY13" s="608"/>
      <c r="CZ13" s="608"/>
      <c r="DA13" s="608"/>
      <c r="DB13" s="608"/>
      <c r="DC13" s="608"/>
      <c r="DD13" s="608"/>
      <c r="DE13" s="609"/>
      <c r="DF13" s="580">
        <v>0</v>
      </c>
      <c r="DG13" s="581"/>
      <c r="DH13" s="581"/>
      <c r="DI13" s="581"/>
      <c r="DJ13" s="581"/>
      <c r="DK13" s="581"/>
      <c r="DL13" s="581"/>
      <c r="DM13" s="581"/>
      <c r="DN13" s="581"/>
      <c r="DO13" s="581"/>
      <c r="DP13" s="581"/>
      <c r="DQ13" s="581"/>
      <c r="DR13" s="582"/>
      <c r="DS13" s="580">
        <v>0</v>
      </c>
      <c r="DT13" s="581"/>
      <c r="DU13" s="581"/>
      <c r="DV13" s="581"/>
      <c r="DW13" s="581"/>
      <c r="DX13" s="581"/>
      <c r="DY13" s="581"/>
      <c r="DZ13" s="581"/>
      <c r="EA13" s="581"/>
      <c r="EB13" s="581"/>
      <c r="EC13" s="581"/>
      <c r="ED13" s="581"/>
      <c r="EE13" s="582"/>
      <c r="EF13" s="580">
        <v>0</v>
      </c>
      <c r="EG13" s="581"/>
      <c r="EH13" s="581"/>
      <c r="EI13" s="581"/>
      <c r="EJ13" s="581"/>
      <c r="EK13" s="581"/>
      <c r="EL13" s="581"/>
      <c r="EM13" s="581"/>
      <c r="EN13" s="581"/>
      <c r="EO13" s="581"/>
      <c r="EP13" s="581"/>
      <c r="EQ13" s="581"/>
      <c r="ER13" s="582"/>
      <c r="ES13" s="548"/>
      <c r="ET13" s="549"/>
      <c r="EU13" s="549"/>
      <c r="EV13" s="549"/>
      <c r="EW13" s="549"/>
      <c r="EX13" s="549"/>
      <c r="EY13" s="549"/>
      <c r="EZ13" s="549"/>
      <c r="FA13" s="549"/>
      <c r="FB13" s="549"/>
      <c r="FC13" s="549"/>
      <c r="FD13" s="549"/>
      <c r="FE13" s="550"/>
      <c r="FI13" s="106"/>
    </row>
    <row r="14" spans="1:170" ht="9" customHeight="1" thickBot="1" x14ac:dyDescent="0.25">
      <c r="A14" s="589"/>
      <c r="B14" s="589"/>
      <c r="C14" s="589"/>
      <c r="D14" s="589"/>
      <c r="E14" s="589"/>
      <c r="F14" s="589"/>
      <c r="G14" s="589"/>
      <c r="H14" s="589"/>
      <c r="I14" s="589"/>
      <c r="J14" s="589"/>
      <c r="K14" s="589"/>
      <c r="L14" s="589"/>
      <c r="M14" s="589"/>
      <c r="N14" s="589"/>
      <c r="O14" s="589"/>
      <c r="P14" s="589"/>
      <c r="Q14" s="589"/>
      <c r="R14" s="589"/>
      <c r="S14" s="589"/>
      <c r="T14" s="589"/>
      <c r="U14" s="589"/>
      <c r="V14" s="589"/>
      <c r="W14" s="589"/>
      <c r="X14" s="589"/>
      <c r="Y14" s="589"/>
      <c r="Z14" s="589"/>
      <c r="AA14" s="589"/>
      <c r="AB14" s="589"/>
      <c r="AC14" s="589"/>
      <c r="AD14" s="589"/>
      <c r="AE14" s="589"/>
      <c r="AF14" s="589"/>
      <c r="AG14" s="589"/>
      <c r="AH14" s="589"/>
      <c r="AI14" s="589"/>
      <c r="AJ14" s="589"/>
      <c r="AK14" s="589"/>
      <c r="AL14" s="589"/>
      <c r="AM14" s="589"/>
      <c r="AN14" s="589"/>
      <c r="AO14" s="589"/>
      <c r="AP14" s="589"/>
      <c r="AQ14" s="589"/>
      <c r="AR14" s="589"/>
      <c r="AS14" s="589"/>
      <c r="AT14" s="589"/>
      <c r="AU14" s="589"/>
      <c r="AV14" s="589"/>
      <c r="AW14" s="589"/>
      <c r="AX14" s="589"/>
      <c r="AY14" s="589"/>
      <c r="AZ14" s="589"/>
      <c r="BA14" s="589"/>
      <c r="BB14" s="589"/>
      <c r="BC14" s="589"/>
      <c r="BD14" s="589"/>
      <c r="BE14" s="589"/>
      <c r="BF14" s="589"/>
      <c r="BG14" s="589"/>
      <c r="BH14" s="589"/>
      <c r="BI14" s="589"/>
      <c r="BJ14" s="589"/>
      <c r="BK14" s="589"/>
      <c r="BL14" s="589"/>
      <c r="BM14" s="589"/>
      <c r="BN14" s="589"/>
      <c r="BO14" s="589"/>
      <c r="BP14" s="589"/>
      <c r="BQ14" s="589"/>
      <c r="BR14" s="589"/>
      <c r="BS14" s="589"/>
      <c r="BT14" s="589"/>
      <c r="BU14" s="589"/>
      <c r="BV14" s="589"/>
      <c r="BW14" s="590"/>
      <c r="BX14" s="602"/>
      <c r="BY14" s="603"/>
      <c r="BZ14" s="603"/>
      <c r="CA14" s="603"/>
      <c r="CB14" s="603"/>
      <c r="CC14" s="603"/>
      <c r="CD14" s="603"/>
      <c r="CE14" s="604"/>
      <c r="CF14" s="606"/>
      <c r="CG14" s="603"/>
      <c r="CH14" s="603"/>
      <c r="CI14" s="603"/>
      <c r="CJ14" s="603"/>
      <c r="CK14" s="603"/>
      <c r="CL14" s="603"/>
      <c r="CM14" s="603"/>
      <c r="CN14" s="603"/>
      <c r="CO14" s="603"/>
      <c r="CP14" s="603"/>
      <c r="CQ14" s="603"/>
      <c r="CR14" s="604"/>
      <c r="CS14" s="610"/>
      <c r="CT14" s="611"/>
      <c r="CU14" s="611"/>
      <c r="CV14" s="611"/>
      <c r="CW14" s="611"/>
      <c r="CX14" s="611"/>
      <c r="CY14" s="611"/>
      <c r="CZ14" s="611"/>
      <c r="DA14" s="611"/>
      <c r="DB14" s="611"/>
      <c r="DC14" s="611"/>
      <c r="DD14" s="611"/>
      <c r="DE14" s="612"/>
      <c r="DF14" s="583"/>
      <c r="DG14" s="584"/>
      <c r="DH14" s="584"/>
      <c r="DI14" s="584"/>
      <c r="DJ14" s="584"/>
      <c r="DK14" s="584"/>
      <c r="DL14" s="584"/>
      <c r="DM14" s="584"/>
      <c r="DN14" s="584"/>
      <c r="DO14" s="584"/>
      <c r="DP14" s="584"/>
      <c r="DQ14" s="584"/>
      <c r="DR14" s="585"/>
      <c r="DS14" s="583"/>
      <c r="DT14" s="584"/>
      <c r="DU14" s="584"/>
      <c r="DV14" s="584"/>
      <c r="DW14" s="584"/>
      <c r="DX14" s="584"/>
      <c r="DY14" s="584"/>
      <c r="DZ14" s="584"/>
      <c r="EA14" s="584"/>
      <c r="EB14" s="584"/>
      <c r="EC14" s="584"/>
      <c r="ED14" s="584"/>
      <c r="EE14" s="585"/>
      <c r="EF14" s="583"/>
      <c r="EG14" s="584"/>
      <c r="EH14" s="584"/>
      <c r="EI14" s="584"/>
      <c r="EJ14" s="584"/>
      <c r="EK14" s="584"/>
      <c r="EL14" s="584"/>
      <c r="EM14" s="584"/>
      <c r="EN14" s="584"/>
      <c r="EO14" s="584"/>
      <c r="EP14" s="584"/>
      <c r="EQ14" s="584"/>
      <c r="ER14" s="585"/>
      <c r="ES14" s="586"/>
      <c r="ET14" s="587"/>
      <c r="EU14" s="587"/>
      <c r="EV14" s="587"/>
      <c r="EW14" s="587"/>
      <c r="EX14" s="587"/>
      <c r="EY14" s="587"/>
      <c r="EZ14" s="587"/>
      <c r="FA14" s="587"/>
      <c r="FB14" s="587"/>
      <c r="FC14" s="587"/>
      <c r="FD14" s="587"/>
      <c r="FE14" s="588"/>
    </row>
    <row r="15" spans="1:170" ht="11.1" customHeight="1" x14ac:dyDescent="0.2">
      <c r="A15" s="591" t="s">
        <v>124</v>
      </c>
      <c r="B15" s="592"/>
      <c r="C15" s="592"/>
      <c r="D15" s="592"/>
      <c r="E15" s="592"/>
      <c r="F15" s="592"/>
      <c r="G15" s="592"/>
      <c r="H15" s="592"/>
      <c r="I15" s="592"/>
      <c r="J15" s="592"/>
      <c r="K15" s="592"/>
      <c r="L15" s="592"/>
      <c r="M15" s="592"/>
      <c r="N15" s="592"/>
      <c r="O15" s="592"/>
      <c r="P15" s="592"/>
      <c r="Q15" s="592"/>
      <c r="R15" s="592"/>
      <c r="S15" s="592"/>
      <c r="T15" s="592"/>
      <c r="U15" s="592"/>
      <c r="V15" s="592"/>
      <c r="W15" s="592"/>
      <c r="X15" s="592"/>
      <c r="Y15" s="592"/>
      <c r="Z15" s="592"/>
      <c r="AA15" s="592"/>
      <c r="AB15" s="592"/>
      <c r="AC15" s="592"/>
      <c r="AD15" s="592"/>
      <c r="AE15" s="592"/>
      <c r="AF15" s="592"/>
      <c r="AG15" s="592"/>
      <c r="AH15" s="592"/>
      <c r="AI15" s="592"/>
      <c r="AJ15" s="592"/>
      <c r="AK15" s="592"/>
      <c r="AL15" s="592"/>
      <c r="AM15" s="592"/>
      <c r="AN15" s="592"/>
      <c r="AO15" s="592"/>
      <c r="AP15" s="592"/>
      <c r="AQ15" s="592"/>
      <c r="AR15" s="592"/>
      <c r="AS15" s="592"/>
      <c r="AT15" s="592"/>
      <c r="AU15" s="592"/>
      <c r="AV15" s="592"/>
      <c r="AW15" s="592"/>
      <c r="AX15" s="592"/>
      <c r="AY15" s="592"/>
      <c r="AZ15" s="592"/>
      <c r="BA15" s="592"/>
      <c r="BB15" s="592"/>
      <c r="BC15" s="592"/>
      <c r="BD15" s="592"/>
      <c r="BE15" s="592"/>
      <c r="BF15" s="592"/>
      <c r="BG15" s="592"/>
      <c r="BH15" s="592"/>
      <c r="BI15" s="592"/>
      <c r="BJ15" s="592"/>
      <c r="BK15" s="592"/>
      <c r="BL15" s="592"/>
      <c r="BM15" s="592"/>
      <c r="BN15" s="592"/>
      <c r="BO15" s="592"/>
      <c r="BP15" s="592"/>
      <c r="BQ15" s="592"/>
      <c r="BR15" s="592"/>
      <c r="BS15" s="592"/>
      <c r="BT15" s="592"/>
      <c r="BU15" s="592"/>
      <c r="BV15" s="592"/>
      <c r="BW15" s="593"/>
      <c r="BX15" s="527" t="s">
        <v>125</v>
      </c>
      <c r="BY15" s="528"/>
      <c r="BZ15" s="528"/>
      <c r="CA15" s="528"/>
      <c r="CB15" s="528"/>
      <c r="CC15" s="528"/>
      <c r="CD15" s="528"/>
      <c r="CE15" s="529"/>
      <c r="CF15" s="594" t="s">
        <v>126</v>
      </c>
      <c r="CG15" s="528"/>
      <c r="CH15" s="528"/>
      <c r="CI15" s="528"/>
      <c r="CJ15" s="528"/>
      <c r="CK15" s="528"/>
      <c r="CL15" s="528"/>
      <c r="CM15" s="528"/>
      <c r="CN15" s="528"/>
      <c r="CO15" s="528"/>
      <c r="CP15" s="528"/>
      <c r="CQ15" s="528"/>
      <c r="CR15" s="529"/>
      <c r="CS15" s="595"/>
      <c r="CT15" s="596"/>
      <c r="CU15" s="596"/>
      <c r="CV15" s="596"/>
      <c r="CW15" s="596"/>
      <c r="CX15" s="596"/>
      <c r="CY15" s="596"/>
      <c r="CZ15" s="596"/>
      <c r="DA15" s="596"/>
      <c r="DB15" s="596"/>
      <c r="DC15" s="596"/>
      <c r="DD15" s="596"/>
      <c r="DE15" s="597"/>
      <c r="DF15" s="598">
        <f>DF16+DF22</f>
        <v>51454892</v>
      </c>
      <c r="DG15" s="599"/>
      <c r="DH15" s="599"/>
      <c r="DI15" s="599"/>
      <c r="DJ15" s="599"/>
      <c r="DK15" s="599"/>
      <c r="DL15" s="599"/>
      <c r="DM15" s="599"/>
      <c r="DN15" s="599"/>
      <c r="DO15" s="599"/>
      <c r="DP15" s="599"/>
      <c r="DQ15" s="599"/>
      <c r="DR15" s="600"/>
      <c r="DS15" s="598">
        <f>DS16+DS22</f>
        <v>56576277</v>
      </c>
      <c r="DT15" s="599"/>
      <c r="DU15" s="599"/>
      <c r="DV15" s="599"/>
      <c r="DW15" s="599"/>
      <c r="DX15" s="599"/>
      <c r="DY15" s="599"/>
      <c r="DZ15" s="599"/>
      <c r="EA15" s="599"/>
      <c r="EB15" s="599"/>
      <c r="EC15" s="599"/>
      <c r="ED15" s="599"/>
      <c r="EE15" s="600"/>
      <c r="EF15" s="598">
        <f>EF16+EF22</f>
        <v>57183877</v>
      </c>
      <c r="EG15" s="599"/>
      <c r="EH15" s="599"/>
      <c r="EI15" s="599"/>
      <c r="EJ15" s="599"/>
      <c r="EK15" s="599"/>
      <c r="EL15" s="599"/>
      <c r="EM15" s="599"/>
      <c r="EN15" s="599"/>
      <c r="EO15" s="599"/>
      <c r="EP15" s="599"/>
      <c r="EQ15" s="599"/>
      <c r="ER15" s="600"/>
      <c r="ES15" s="539"/>
      <c r="ET15" s="540"/>
      <c r="EU15" s="540"/>
      <c r="EV15" s="540"/>
      <c r="EW15" s="540"/>
      <c r="EX15" s="540"/>
      <c r="EY15" s="540"/>
      <c r="EZ15" s="540"/>
      <c r="FA15" s="540"/>
      <c r="FB15" s="540"/>
      <c r="FC15" s="540"/>
      <c r="FD15" s="540"/>
      <c r="FE15" s="541"/>
    </row>
    <row r="16" spans="1:170" ht="33.75" customHeight="1" x14ac:dyDescent="0.2">
      <c r="A16" s="613" t="s">
        <v>127</v>
      </c>
      <c r="B16" s="614"/>
      <c r="C16" s="614"/>
      <c r="D16" s="614"/>
      <c r="E16" s="614"/>
      <c r="F16" s="614"/>
      <c r="G16" s="614"/>
      <c r="H16" s="614"/>
      <c r="I16" s="614"/>
      <c r="J16" s="614"/>
      <c r="K16" s="614"/>
      <c r="L16" s="614"/>
      <c r="M16" s="614"/>
      <c r="N16" s="614"/>
      <c r="O16" s="614"/>
      <c r="P16" s="614"/>
      <c r="Q16" s="614"/>
      <c r="R16" s="614"/>
      <c r="S16" s="614"/>
      <c r="T16" s="614"/>
      <c r="U16" s="614"/>
      <c r="V16" s="614"/>
      <c r="W16" s="614"/>
      <c r="X16" s="614"/>
      <c r="Y16" s="614"/>
      <c r="Z16" s="614"/>
      <c r="AA16" s="614"/>
      <c r="AB16" s="614"/>
      <c r="AC16" s="614"/>
      <c r="AD16" s="614"/>
      <c r="AE16" s="614"/>
      <c r="AF16" s="614"/>
      <c r="AG16" s="614"/>
      <c r="AH16" s="614"/>
      <c r="AI16" s="614"/>
      <c r="AJ16" s="614"/>
      <c r="AK16" s="614"/>
      <c r="AL16" s="614"/>
      <c r="AM16" s="614"/>
      <c r="AN16" s="614"/>
      <c r="AO16" s="614"/>
      <c r="AP16" s="614"/>
      <c r="AQ16" s="614"/>
      <c r="AR16" s="614"/>
      <c r="AS16" s="614"/>
      <c r="AT16" s="614"/>
      <c r="AU16" s="614"/>
      <c r="AV16" s="614"/>
      <c r="AW16" s="614"/>
      <c r="AX16" s="614"/>
      <c r="AY16" s="614"/>
      <c r="AZ16" s="614"/>
      <c r="BA16" s="614"/>
      <c r="BB16" s="614"/>
      <c r="BC16" s="614"/>
      <c r="BD16" s="614"/>
      <c r="BE16" s="614"/>
      <c r="BF16" s="614"/>
      <c r="BG16" s="614"/>
      <c r="BH16" s="614"/>
      <c r="BI16" s="614"/>
      <c r="BJ16" s="614"/>
      <c r="BK16" s="614"/>
      <c r="BL16" s="614"/>
      <c r="BM16" s="614"/>
      <c r="BN16" s="614"/>
      <c r="BO16" s="614"/>
      <c r="BP16" s="614"/>
      <c r="BQ16" s="614"/>
      <c r="BR16" s="614"/>
      <c r="BS16" s="614"/>
      <c r="BT16" s="614"/>
      <c r="BU16" s="614"/>
      <c r="BV16" s="614"/>
      <c r="BW16" s="614"/>
      <c r="BX16" s="615" t="s">
        <v>128</v>
      </c>
      <c r="BY16" s="616"/>
      <c r="BZ16" s="616"/>
      <c r="CA16" s="616"/>
      <c r="CB16" s="616"/>
      <c r="CC16" s="616"/>
      <c r="CD16" s="616"/>
      <c r="CE16" s="617"/>
      <c r="CF16" s="618" t="s">
        <v>126</v>
      </c>
      <c r="CG16" s="616"/>
      <c r="CH16" s="616"/>
      <c r="CI16" s="616"/>
      <c r="CJ16" s="616"/>
      <c r="CK16" s="616"/>
      <c r="CL16" s="616"/>
      <c r="CM16" s="616"/>
      <c r="CN16" s="616"/>
      <c r="CO16" s="616"/>
      <c r="CP16" s="616"/>
      <c r="CQ16" s="616"/>
      <c r="CR16" s="617"/>
      <c r="CS16" s="619" t="s">
        <v>364</v>
      </c>
      <c r="CT16" s="619"/>
      <c r="CU16" s="619"/>
      <c r="CV16" s="619"/>
      <c r="CW16" s="619"/>
      <c r="CX16" s="619"/>
      <c r="CY16" s="619"/>
      <c r="CZ16" s="619"/>
      <c r="DA16" s="619"/>
      <c r="DB16" s="619"/>
      <c r="DC16" s="619"/>
      <c r="DD16" s="619"/>
      <c r="DE16" s="619"/>
      <c r="DF16" s="623">
        <f>DF17+DF18+DF19+DF20+DF21</f>
        <v>51454892</v>
      </c>
      <c r="DG16" s="624"/>
      <c r="DH16" s="624"/>
      <c r="DI16" s="624"/>
      <c r="DJ16" s="624"/>
      <c r="DK16" s="624"/>
      <c r="DL16" s="624"/>
      <c r="DM16" s="624"/>
      <c r="DN16" s="624"/>
      <c r="DO16" s="624"/>
      <c r="DP16" s="624"/>
      <c r="DQ16" s="624"/>
      <c r="DR16" s="625"/>
      <c r="DS16" s="623">
        <f>DS17+DS18+DS19+DS20</f>
        <v>56576277</v>
      </c>
      <c r="DT16" s="624"/>
      <c r="DU16" s="624"/>
      <c r="DV16" s="624"/>
      <c r="DW16" s="624"/>
      <c r="DX16" s="624"/>
      <c r="DY16" s="624"/>
      <c r="DZ16" s="624"/>
      <c r="EA16" s="624"/>
      <c r="EB16" s="624"/>
      <c r="EC16" s="624"/>
      <c r="ED16" s="624"/>
      <c r="EE16" s="625"/>
      <c r="EF16" s="623">
        <f>EF17+EF18+EF19+EF20</f>
        <v>57183877</v>
      </c>
      <c r="EG16" s="624"/>
      <c r="EH16" s="624"/>
      <c r="EI16" s="624"/>
      <c r="EJ16" s="624"/>
      <c r="EK16" s="624"/>
      <c r="EL16" s="624"/>
      <c r="EM16" s="624"/>
      <c r="EN16" s="624"/>
      <c r="EO16" s="624"/>
      <c r="EP16" s="624"/>
      <c r="EQ16" s="624"/>
      <c r="ER16" s="625"/>
      <c r="ES16" s="626"/>
      <c r="ET16" s="627"/>
      <c r="EU16" s="627"/>
      <c r="EV16" s="627"/>
      <c r="EW16" s="627"/>
      <c r="EX16" s="627"/>
      <c r="EY16" s="627"/>
      <c r="EZ16" s="627"/>
      <c r="FA16" s="627"/>
      <c r="FB16" s="627"/>
      <c r="FC16" s="627"/>
      <c r="FD16" s="627"/>
      <c r="FE16" s="628"/>
    </row>
    <row r="17" spans="1:161" ht="33.75" customHeight="1" x14ac:dyDescent="0.2">
      <c r="A17" s="613" t="s">
        <v>129</v>
      </c>
      <c r="B17" s="614"/>
      <c r="C17" s="614"/>
      <c r="D17" s="614"/>
      <c r="E17" s="614"/>
      <c r="F17" s="614"/>
      <c r="G17" s="614"/>
      <c r="H17" s="614"/>
      <c r="I17" s="614"/>
      <c r="J17" s="614"/>
      <c r="K17" s="614"/>
      <c r="L17" s="614"/>
      <c r="M17" s="614"/>
      <c r="N17" s="614"/>
      <c r="O17" s="614"/>
      <c r="P17" s="614"/>
      <c r="Q17" s="614"/>
      <c r="R17" s="614"/>
      <c r="S17" s="614"/>
      <c r="T17" s="614"/>
      <c r="U17" s="614"/>
      <c r="V17" s="614"/>
      <c r="W17" s="614"/>
      <c r="X17" s="614"/>
      <c r="Y17" s="614"/>
      <c r="Z17" s="614"/>
      <c r="AA17" s="614"/>
      <c r="AB17" s="614"/>
      <c r="AC17" s="614"/>
      <c r="AD17" s="614"/>
      <c r="AE17" s="614"/>
      <c r="AF17" s="614"/>
      <c r="AG17" s="614"/>
      <c r="AH17" s="614"/>
      <c r="AI17" s="614"/>
      <c r="AJ17" s="614"/>
      <c r="AK17" s="614"/>
      <c r="AL17" s="614"/>
      <c r="AM17" s="614"/>
      <c r="AN17" s="614"/>
      <c r="AO17" s="614"/>
      <c r="AP17" s="614"/>
      <c r="AQ17" s="614"/>
      <c r="AR17" s="614"/>
      <c r="AS17" s="614"/>
      <c r="AT17" s="614"/>
      <c r="AU17" s="614"/>
      <c r="AV17" s="614"/>
      <c r="AW17" s="614"/>
      <c r="AX17" s="614"/>
      <c r="AY17" s="614"/>
      <c r="AZ17" s="614"/>
      <c r="BA17" s="614"/>
      <c r="BB17" s="614"/>
      <c r="BC17" s="614"/>
      <c r="BD17" s="614"/>
      <c r="BE17" s="614"/>
      <c r="BF17" s="614"/>
      <c r="BG17" s="614"/>
      <c r="BH17" s="614"/>
      <c r="BI17" s="614"/>
      <c r="BJ17" s="614"/>
      <c r="BK17" s="614"/>
      <c r="BL17" s="614"/>
      <c r="BM17" s="614"/>
      <c r="BN17" s="614"/>
      <c r="BO17" s="614"/>
      <c r="BP17" s="614"/>
      <c r="BQ17" s="614"/>
      <c r="BR17" s="614"/>
      <c r="BS17" s="614"/>
      <c r="BT17" s="614"/>
      <c r="BU17" s="614"/>
      <c r="BV17" s="614"/>
      <c r="BW17" s="614"/>
      <c r="BX17" s="632" t="s">
        <v>130</v>
      </c>
      <c r="BY17" s="633"/>
      <c r="BZ17" s="633"/>
      <c r="CA17" s="633"/>
      <c r="CB17" s="633"/>
      <c r="CC17" s="633"/>
      <c r="CD17" s="633"/>
      <c r="CE17" s="634"/>
      <c r="CF17" s="635" t="s">
        <v>126</v>
      </c>
      <c r="CG17" s="633"/>
      <c r="CH17" s="633"/>
      <c r="CI17" s="633"/>
      <c r="CJ17" s="633"/>
      <c r="CK17" s="633"/>
      <c r="CL17" s="633"/>
      <c r="CM17" s="633"/>
      <c r="CN17" s="633"/>
      <c r="CO17" s="633"/>
      <c r="CP17" s="633"/>
      <c r="CQ17" s="633"/>
      <c r="CR17" s="634"/>
      <c r="CS17" s="619" t="s">
        <v>364</v>
      </c>
      <c r="CT17" s="619"/>
      <c r="CU17" s="619"/>
      <c r="CV17" s="619"/>
      <c r="CW17" s="619"/>
      <c r="CX17" s="619"/>
      <c r="CY17" s="619"/>
      <c r="CZ17" s="619"/>
      <c r="DA17" s="619"/>
      <c r="DB17" s="619"/>
      <c r="DC17" s="619"/>
      <c r="DD17" s="619"/>
      <c r="DE17" s="619"/>
      <c r="DF17" s="629"/>
      <c r="DG17" s="630"/>
      <c r="DH17" s="630"/>
      <c r="DI17" s="630"/>
      <c r="DJ17" s="630"/>
      <c r="DK17" s="630"/>
      <c r="DL17" s="630"/>
      <c r="DM17" s="630"/>
      <c r="DN17" s="630"/>
      <c r="DO17" s="630"/>
      <c r="DP17" s="630"/>
      <c r="DQ17" s="630"/>
      <c r="DR17" s="631"/>
      <c r="DS17" s="629"/>
      <c r="DT17" s="630"/>
      <c r="DU17" s="630"/>
      <c r="DV17" s="630"/>
      <c r="DW17" s="630"/>
      <c r="DX17" s="630"/>
      <c r="DY17" s="630"/>
      <c r="DZ17" s="630"/>
      <c r="EA17" s="630"/>
      <c r="EB17" s="630"/>
      <c r="EC17" s="630"/>
      <c r="ED17" s="630"/>
      <c r="EE17" s="631"/>
      <c r="EF17" s="629"/>
      <c r="EG17" s="630"/>
      <c r="EH17" s="630"/>
      <c r="EI17" s="630"/>
      <c r="EJ17" s="630"/>
      <c r="EK17" s="630"/>
      <c r="EL17" s="630"/>
      <c r="EM17" s="630"/>
      <c r="EN17" s="630"/>
      <c r="EO17" s="630"/>
      <c r="EP17" s="630"/>
      <c r="EQ17" s="630"/>
      <c r="ER17" s="631"/>
      <c r="ES17" s="626"/>
      <c r="ET17" s="627"/>
      <c r="EU17" s="627"/>
      <c r="EV17" s="627"/>
      <c r="EW17" s="627"/>
      <c r="EX17" s="627"/>
      <c r="EY17" s="627"/>
      <c r="EZ17" s="627"/>
      <c r="FA17" s="627"/>
      <c r="FB17" s="627"/>
      <c r="FC17" s="627"/>
      <c r="FD17" s="627"/>
      <c r="FE17" s="628"/>
    </row>
    <row r="18" spans="1:161" ht="24.75" customHeight="1" x14ac:dyDescent="0.2">
      <c r="A18" s="613" t="s">
        <v>131</v>
      </c>
      <c r="B18" s="614"/>
      <c r="C18" s="614"/>
      <c r="D18" s="614"/>
      <c r="E18" s="614"/>
      <c r="F18" s="614"/>
      <c r="G18" s="614"/>
      <c r="H18" s="614"/>
      <c r="I18" s="614"/>
      <c r="J18" s="614"/>
      <c r="K18" s="614"/>
      <c r="L18" s="614"/>
      <c r="M18" s="614"/>
      <c r="N18" s="614"/>
      <c r="O18" s="614"/>
      <c r="P18" s="614"/>
      <c r="Q18" s="614"/>
      <c r="R18" s="614"/>
      <c r="S18" s="614"/>
      <c r="T18" s="614"/>
      <c r="U18" s="614"/>
      <c r="V18" s="614"/>
      <c r="W18" s="614"/>
      <c r="X18" s="614"/>
      <c r="Y18" s="614"/>
      <c r="Z18" s="614"/>
      <c r="AA18" s="614"/>
      <c r="AB18" s="614"/>
      <c r="AC18" s="614"/>
      <c r="AD18" s="614"/>
      <c r="AE18" s="614"/>
      <c r="AF18" s="614"/>
      <c r="AG18" s="614"/>
      <c r="AH18" s="614"/>
      <c r="AI18" s="614"/>
      <c r="AJ18" s="614"/>
      <c r="AK18" s="614"/>
      <c r="AL18" s="614"/>
      <c r="AM18" s="614"/>
      <c r="AN18" s="614"/>
      <c r="AO18" s="614"/>
      <c r="AP18" s="614"/>
      <c r="AQ18" s="614"/>
      <c r="AR18" s="614"/>
      <c r="AS18" s="614"/>
      <c r="AT18" s="614"/>
      <c r="AU18" s="614"/>
      <c r="AV18" s="614"/>
      <c r="AW18" s="614"/>
      <c r="AX18" s="614"/>
      <c r="AY18" s="614"/>
      <c r="AZ18" s="614"/>
      <c r="BA18" s="614"/>
      <c r="BB18" s="614"/>
      <c r="BC18" s="614"/>
      <c r="BD18" s="614"/>
      <c r="BE18" s="614"/>
      <c r="BF18" s="614"/>
      <c r="BG18" s="614"/>
      <c r="BH18" s="614"/>
      <c r="BI18" s="614"/>
      <c r="BJ18" s="614"/>
      <c r="BK18" s="614"/>
      <c r="BL18" s="614"/>
      <c r="BM18" s="614"/>
      <c r="BN18" s="614"/>
      <c r="BO18" s="614"/>
      <c r="BP18" s="614"/>
      <c r="BQ18" s="614"/>
      <c r="BR18" s="614"/>
      <c r="BS18" s="614"/>
      <c r="BT18" s="614"/>
      <c r="BU18" s="614"/>
      <c r="BV18" s="614"/>
      <c r="BW18" s="614"/>
      <c r="BX18" s="632" t="s">
        <v>132</v>
      </c>
      <c r="BY18" s="633"/>
      <c r="BZ18" s="633"/>
      <c r="CA18" s="633"/>
      <c r="CB18" s="633"/>
      <c r="CC18" s="633"/>
      <c r="CD18" s="633"/>
      <c r="CE18" s="634"/>
      <c r="CF18" s="635" t="s">
        <v>126</v>
      </c>
      <c r="CG18" s="633"/>
      <c r="CH18" s="633"/>
      <c r="CI18" s="633"/>
      <c r="CJ18" s="633"/>
      <c r="CK18" s="633"/>
      <c r="CL18" s="633"/>
      <c r="CM18" s="633"/>
      <c r="CN18" s="633"/>
      <c r="CO18" s="633"/>
      <c r="CP18" s="633"/>
      <c r="CQ18" s="633"/>
      <c r="CR18" s="634"/>
      <c r="CS18" s="619" t="s">
        <v>364</v>
      </c>
      <c r="CT18" s="619"/>
      <c r="CU18" s="619"/>
      <c r="CV18" s="619"/>
      <c r="CW18" s="619"/>
      <c r="CX18" s="619"/>
      <c r="CY18" s="619"/>
      <c r="CZ18" s="619"/>
      <c r="DA18" s="619"/>
      <c r="DB18" s="619"/>
      <c r="DC18" s="619"/>
      <c r="DD18" s="619"/>
      <c r="DE18" s="619"/>
      <c r="DF18" s="629">
        <v>39874087</v>
      </c>
      <c r="DG18" s="630"/>
      <c r="DH18" s="630"/>
      <c r="DI18" s="630"/>
      <c r="DJ18" s="630"/>
      <c r="DK18" s="630"/>
      <c r="DL18" s="630"/>
      <c r="DM18" s="630"/>
      <c r="DN18" s="630"/>
      <c r="DO18" s="630"/>
      <c r="DP18" s="630"/>
      <c r="DQ18" s="630"/>
      <c r="DR18" s="631"/>
      <c r="DS18" s="629">
        <v>43292852</v>
      </c>
      <c r="DT18" s="630"/>
      <c r="DU18" s="630"/>
      <c r="DV18" s="630"/>
      <c r="DW18" s="630"/>
      <c r="DX18" s="630"/>
      <c r="DY18" s="630"/>
      <c r="DZ18" s="630"/>
      <c r="EA18" s="630"/>
      <c r="EB18" s="630"/>
      <c r="EC18" s="630"/>
      <c r="ED18" s="630"/>
      <c r="EE18" s="631"/>
      <c r="EF18" s="629">
        <v>43751177</v>
      </c>
      <c r="EG18" s="630"/>
      <c r="EH18" s="630"/>
      <c r="EI18" s="630"/>
      <c r="EJ18" s="630"/>
      <c r="EK18" s="630"/>
      <c r="EL18" s="630"/>
      <c r="EM18" s="630"/>
      <c r="EN18" s="630"/>
      <c r="EO18" s="630"/>
      <c r="EP18" s="630"/>
      <c r="EQ18" s="630"/>
      <c r="ER18" s="631"/>
      <c r="ES18" s="626"/>
      <c r="ET18" s="627"/>
      <c r="EU18" s="627"/>
      <c r="EV18" s="627"/>
      <c r="EW18" s="627"/>
      <c r="EX18" s="627"/>
      <c r="EY18" s="627"/>
      <c r="EZ18" s="627"/>
      <c r="FA18" s="627"/>
      <c r="FB18" s="627"/>
      <c r="FC18" s="627"/>
      <c r="FD18" s="627"/>
      <c r="FE18" s="628"/>
    </row>
    <row r="19" spans="1:161" ht="26.25" customHeight="1" x14ac:dyDescent="0.2">
      <c r="A19" s="613" t="s">
        <v>133</v>
      </c>
      <c r="B19" s="614"/>
      <c r="C19" s="614"/>
      <c r="D19" s="614"/>
      <c r="E19" s="614"/>
      <c r="F19" s="614"/>
      <c r="G19" s="614"/>
      <c r="H19" s="614"/>
      <c r="I19" s="614"/>
      <c r="J19" s="614"/>
      <c r="K19" s="614"/>
      <c r="L19" s="614"/>
      <c r="M19" s="614"/>
      <c r="N19" s="614"/>
      <c r="O19" s="614"/>
      <c r="P19" s="614"/>
      <c r="Q19" s="614"/>
      <c r="R19" s="614"/>
      <c r="S19" s="614"/>
      <c r="T19" s="614"/>
      <c r="U19" s="614"/>
      <c r="V19" s="614"/>
      <c r="W19" s="614"/>
      <c r="X19" s="614"/>
      <c r="Y19" s="614"/>
      <c r="Z19" s="614"/>
      <c r="AA19" s="614"/>
      <c r="AB19" s="614"/>
      <c r="AC19" s="614"/>
      <c r="AD19" s="614"/>
      <c r="AE19" s="614"/>
      <c r="AF19" s="614"/>
      <c r="AG19" s="614"/>
      <c r="AH19" s="614"/>
      <c r="AI19" s="614"/>
      <c r="AJ19" s="614"/>
      <c r="AK19" s="614"/>
      <c r="AL19" s="614"/>
      <c r="AM19" s="614"/>
      <c r="AN19" s="614"/>
      <c r="AO19" s="614"/>
      <c r="AP19" s="614"/>
      <c r="AQ19" s="614"/>
      <c r="AR19" s="614"/>
      <c r="AS19" s="614"/>
      <c r="AT19" s="614"/>
      <c r="AU19" s="614"/>
      <c r="AV19" s="614"/>
      <c r="AW19" s="614"/>
      <c r="AX19" s="614"/>
      <c r="AY19" s="614"/>
      <c r="AZ19" s="614"/>
      <c r="BA19" s="614"/>
      <c r="BB19" s="614"/>
      <c r="BC19" s="614"/>
      <c r="BD19" s="614"/>
      <c r="BE19" s="614"/>
      <c r="BF19" s="614"/>
      <c r="BG19" s="614"/>
      <c r="BH19" s="614"/>
      <c r="BI19" s="614"/>
      <c r="BJ19" s="614"/>
      <c r="BK19" s="614"/>
      <c r="BL19" s="614"/>
      <c r="BM19" s="614"/>
      <c r="BN19" s="614"/>
      <c r="BO19" s="614"/>
      <c r="BP19" s="614"/>
      <c r="BQ19" s="614"/>
      <c r="BR19" s="614"/>
      <c r="BS19" s="614"/>
      <c r="BT19" s="614"/>
      <c r="BU19" s="614"/>
      <c r="BV19" s="614"/>
      <c r="BW19" s="614"/>
      <c r="BX19" s="632" t="s">
        <v>134</v>
      </c>
      <c r="BY19" s="633"/>
      <c r="BZ19" s="633"/>
      <c r="CA19" s="633"/>
      <c r="CB19" s="633"/>
      <c r="CC19" s="633"/>
      <c r="CD19" s="633"/>
      <c r="CE19" s="634"/>
      <c r="CF19" s="635" t="s">
        <v>126</v>
      </c>
      <c r="CG19" s="633"/>
      <c r="CH19" s="633"/>
      <c r="CI19" s="633"/>
      <c r="CJ19" s="633"/>
      <c r="CK19" s="633"/>
      <c r="CL19" s="633"/>
      <c r="CM19" s="633"/>
      <c r="CN19" s="633"/>
      <c r="CO19" s="633"/>
      <c r="CP19" s="633"/>
      <c r="CQ19" s="633"/>
      <c r="CR19" s="634"/>
      <c r="CS19" s="619" t="s">
        <v>364</v>
      </c>
      <c r="CT19" s="619"/>
      <c r="CU19" s="619"/>
      <c r="CV19" s="619"/>
      <c r="CW19" s="619"/>
      <c r="CX19" s="619"/>
      <c r="CY19" s="619"/>
      <c r="CZ19" s="619"/>
      <c r="DA19" s="619"/>
      <c r="DB19" s="619"/>
      <c r="DC19" s="619"/>
      <c r="DD19" s="619"/>
      <c r="DE19" s="619"/>
      <c r="DF19" s="629">
        <v>10604476</v>
      </c>
      <c r="DG19" s="630"/>
      <c r="DH19" s="630"/>
      <c r="DI19" s="630"/>
      <c r="DJ19" s="630"/>
      <c r="DK19" s="630"/>
      <c r="DL19" s="630"/>
      <c r="DM19" s="630"/>
      <c r="DN19" s="630"/>
      <c r="DO19" s="630"/>
      <c r="DP19" s="630"/>
      <c r="DQ19" s="630"/>
      <c r="DR19" s="631"/>
      <c r="DS19" s="629">
        <v>11669474</v>
      </c>
      <c r="DT19" s="630"/>
      <c r="DU19" s="630"/>
      <c r="DV19" s="630"/>
      <c r="DW19" s="630"/>
      <c r="DX19" s="630"/>
      <c r="DY19" s="630"/>
      <c r="DZ19" s="630"/>
      <c r="EA19" s="630"/>
      <c r="EB19" s="630"/>
      <c r="EC19" s="630"/>
      <c r="ED19" s="630"/>
      <c r="EE19" s="631"/>
      <c r="EF19" s="629">
        <v>11793014</v>
      </c>
      <c r="EG19" s="630"/>
      <c r="EH19" s="630"/>
      <c r="EI19" s="630"/>
      <c r="EJ19" s="630"/>
      <c r="EK19" s="630"/>
      <c r="EL19" s="630"/>
      <c r="EM19" s="630"/>
      <c r="EN19" s="630"/>
      <c r="EO19" s="630"/>
      <c r="EP19" s="630"/>
      <c r="EQ19" s="630"/>
      <c r="ER19" s="631"/>
      <c r="ES19" s="199"/>
      <c r="ET19" s="200"/>
      <c r="EU19" s="200"/>
      <c r="EV19" s="200"/>
      <c r="EW19" s="200"/>
      <c r="EX19" s="200"/>
      <c r="EY19" s="200"/>
      <c r="EZ19" s="200"/>
      <c r="FA19" s="200"/>
      <c r="FB19" s="200"/>
      <c r="FC19" s="200"/>
      <c r="FD19" s="200"/>
      <c r="FE19" s="201"/>
    </row>
    <row r="20" spans="1:161" ht="27" customHeight="1" x14ac:dyDescent="0.2">
      <c r="A20" s="613" t="s">
        <v>135</v>
      </c>
      <c r="B20" s="614"/>
      <c r="C20" s="614"/>
      <c r="D20" s="614"/>
      <c r="E20" s="614"/>
      <c r="F20" s="614"/>
      <c r="G20" s="614"/>
      <c r="H20" s="614"/>
      <c r="I20" s="614"/>
      <c r="J20" s="614"/>
      <c r="K20" s="614"/>
      <c r="L20" s="614"/>
      <c r="M20" s="614"/>
      <c r="N20" s="614"/>
      <c r="O20" s="614"/>
      <c r="P20" s="614"/>
      <c r="Q20" s="614"/>
      <c r="R20" s="614"/>
      <c r="S20" s="614"/>
      <c r="T20" s="614"/>
      <c r="U20" s="614"/>
      <c r="V20" s="614"/>
      <c r="W20" s="614"/>
      <c r="X20" s="614"/>
      <c r="Y20" s="614"/>
      <c r="Z20" s="614"/>
      <c r="AA20" s="614"/>
      <c r="AB20" s="614"/>
      <c r="AC20" s="614"/>
      <c r="AD20" s="614"/>
      <c r="AE20" s="614"/>
      <c r="AF20" s="614"/>
      <c r="AG20" s="614"/>
      <c r="AH20" s="614"/>
      <c r="AI20" s="614"/>
      <c r="AJ20" s="614"/>
      <c r="AK20" s="614"/>
      <c r="AL20" s="614"/>
      <c r="AM20" s="614"/>
      <c r="AN20" s="614"/>
      <c r="AO20" s="614"/>
      <c r="AP20" s="614"/>
      <c r="AQ20" s="614"/>
      <c r="AR20" s="614"/>
      <c r="AS20" s="614"/>
      <c r="AT20" s="614"/>
      <c r="AU20" s="614"/>
      <c r="AV20" s="614"/>
      <c r="AW20" s="614"/>
      <c r="AX20" s="614"/>
      <c r="AY20" s="614"/>
      <c r="AZ20" s="614"/>
      <c r="BA20" s="614"/>
      <c r="BB20" s="614"/>
      <c r="BC20" s="614"/>
      <c r="BD20" s="614"/>
      <c r="BE20" s="614"/>
      <c r="BF20" s="614"/>
      <c r="BG20" s="614"/>
      <c r="BH20" s="614"/>
      <c r="BI20" s="614"/>
      <c r="BJ20" s="614"/>
      <c r="BK20" s="614"/>
      <c r="BL20" s="614"/>
      <c r="BM20" s="614"/>
      <c r="BN20" s="614"/>
      <c r="BO20" s="614"/>
      <c r="BP20" s="614"/>
      <c r="BQ20" s="614"/>
      <c r="BR20" s="614"/>
      <c r="BS20" s="614"/>
      <c r="BT20" s="614"/>
      <c r="BU20" s="614"/>
      <c r="BV20" s="614"/>
      <c r="BW20" s="614"/>
      <c r="BX20" s="632" t="s">
        <v>136</v>
      </c>
      <c r="BY20" s="633"/>
      <c r="BZ20" s="633"/>
      <c r="CA20" s="633"/>
      <c r="CB20" s="633"/>
      <c r="CC20" s="633"/>
      <c r="CD20" s="633"/>
      <c r="CE20" s="634"/>
      <c r="CF20" s="635" t="s">
        <v>126</v>
      </c>
      <c r="CG20" s="633"/>
      <c r="CH20" s="633"/>
      <c r="CI20" s="633"/>
      <c r="CJ20" s="633"/>
      <c r="CK20" s="633"/>
      <c r="CL20" s="633"/>
      <c r="CM20" s="633"/>
      <c r="CN20" s="633"/>
      <c r="CO20" s="633"/>
      <c r="CP20" s="633"/>
      <c r="CQ20" s="633"/>
      <c r="CR20" s="634"/>
      <c r="CS20" s="619" t="s">
        <v>364</v>
      </c>
      <c r="CT20" s="619"/>
      <c r="CU20" s="619"/>
      <c r="CV20" s="619"/>
      <c r="CW20" s="619"/>
      <c r="CX20" s="619"/>
      <c r="CY20" s="619"/>
      <c r="CZ20" s="619"/>
      <c r="DA20" s="619"/>
      <c r="DB20" s="619"/>
      <c r="DC20" s="619"/>
      <c r="DD20" s="619"/>
      <c r="DE20" s="619"/>
      <c r="DF20" s="629">
        <v>403489</v>
      </c>
      <c r="DG20" s="630"/>
      <c r="DH20" s="630"/>
      <c r="DI20" s="630"/>
      <c r="DJ20" s="630"/>
      <c r="DK20" s="630"/>
      <c r="DL20" s="630"/>
      <c r="DM20" s="630"/>
      <c r="DN20" s="630"/>
      <c r="DO20" s="630"/>
      <c r="DP20" s="630"/>
      <c r="DQ20" s="630"/>
      <c r="DR20" s="631"/>
      <c r="DS20" s="629">
        <v>1613951</v>
      </c>
      <c r="DT20" s="630"/>
      <c r="DU20" s="630"/>
      <c r="DV20" s="630"/>
      <c r="DW20" s="630"/>
      <c r="DX20" s="630"/>
      <c r="DY20" s="630"/>
      <c r="DZ20" s="630"/>
      <c r="EA20" s="630"/>
      <c r="EB20" s="630"/>
      <c r="EC20" s="630"/>
      <c r="ED20" s="630"/>
      <c r="EE20" s="631"/>
      <c r="EF20" s="629">
        <v>1639686</v>
      </c>
      <c r="EG20" s="630"/>
      <c r="EH20" s="630"/>
      <c r="EI20" s="630"/>
      <c r="EJ20" s="630"/>
      <c r="EK20" s="630"/>
      <c r="EL20" s="630"/>
      <c r="EM20" s="630"/>
      <c r="EN20" s="630"/>
      <c r="EO20" s="630"/>
      <c r="EP20" s="630"/>
      <c r="EQ20" s="630"/>
      <c r="ER20" s="631"/>
      <c r="ES20" s="199"/>
      <c r="ET20" s="200"/>
      <c r="EU20" s="200"/>
      <c r="EV20" s="200"/>
      <c r="EW20" s="200"/>
      <c r="EX20" s="200"/>
      <c r="EY20" s="200"/>
      <c r="EZ20" s="200"/>
      <c r="FA20" s="200"/>
      <c r="FB20" s="200"/>
      <c r="FC20" s="200"/>
      <c r="FD20" s="200"/>
      <c r="FE20" s="201"/>
    </row>
    <row r="21" spans="1:161" ht="26.25" customHeight="1" x14ac:dyDescent="0.2">
      <c r="A21" s="613" t="s">
        <v>376</v>
      </c>
      <c r="B21" s="613"/>
      <c r="C21" s="613"/>
      <c r="D21" s="613"/>
      <c r="E21" s="613"/>
      <c r="F21" s="613"/>
      <c r="G21" s="613"/>
      <c r="H21" s="613"/>
      <c r="I21" s="613"/>
      <c r="J21" s="613"/>
      <c r="K21" s="613"/>
      <c r="L21" s="613"/>
      <c r="M21" s="613"/>
      <c r="N21" s="613"/>
      <c r="O21" s="613"/>
      <c r="P21" s="613"/>
      <c r="Q21" s="613"/>
      <c r="R21" s="613"/>
      <c r="S21" s="613"/>
      <c r="T21" s="613"/>
      <c r="U21" s="613"/>
      <c r="V21" s="613"/>
      <c r="W21" s="613"/>
      <c r="X21" s="613"/>
      <c r="Y21" s="613"/>
      <c r="Z21" s="613"/>
      <c r="AA21" s="613"/>
      <c r="AB21" s="613"/>
      <c r="AC21" s="613"/>
      <c r="AD21" s="613"/>
      <c r="AE21" s="613"/>
      <c r="AF21" s="613"/>
      <c r="AG21" s="613"/>
      <c r="AH21" s="613"/>
      <c r="AI21" s="613"/>
      <c r="AJ21" s="613"/>
      <c r="AK21" s="613"/>
      <c r="AL21" s="613"/>
      <c r="AM21" s="613"/>
      <c r="AN21" s="613"/>
      <c r="AO21" s="613"/>
      <c r="AP21" s="613"/>
      <c r="AQ21" s="613"/>
      <c r="AR21" s="613"/>
      <c r="AS21" s="613"/>
      <c r="AT21" s="613"/>
      <c r="AU21" s="613"/>
      <c r="AV21" s="613"/>
      <c r="AW21" s="613"/>
      <c r="AX21" s="613"/>
      <c r="AY21" s="613"/>
      <c r="AZ21" s="613"/>
      <c r="BA21" s="613"/>
      <c r="BB21" s="613"/>
      <c r="BC21" s="613"/>
      <c r="BD21" s="613"/>
      <c r="BE21" s="613"/>
      <c r="BF21" s="613"/>
      <c r="BG21" s="613"/>
      <c r="BH21" s="613"/>
      <c r="BI21" s="613"/>
      <c r="BJ21" s="613"/>
      <c r="BK21" s="613"/>
      <c r="BL21" s="613"/>
      <c r="BM21" s="613"/>
      <c r="BN21" s="613"/>
      <c r="BO21" s="613"/>
      <c r="BP21" s="613"/>
      <c r="BQ21" s="613"/>
      <c r="BR21" s="613"/>
      <c r="BS21" s="613"/>
      <c r="BT21" s="613"/>
      <c r="BU21" s="613"/>
      <c r="BV21" s="613"/>
      <c r="BW21" s="642"/>
      <c r="BX21" s="632" t="s">
        <v>377</v>
      </c>
      <c r="BY21" s="633"/>
      <c r="BZ21" s="633"/>
      <c r="CA21" s="633"/>
      <c r="CB21" s="633"/>
      <c r="CC21" s="633"/>
      <c r="CD21" s="633"/>
      <c r="CE21" s="634"/>
      <c r="CF21" s="635" t="s">
        <v>126</v>
      </c>
      <c r="CG21" s="633"/>
      <c r="CH21" s="633"/>
      <c r="CI21" s="633"/>
      <c r="CJ21" s="633"/>
      <c r="CK21" s="633"/>
      <c r="CL21" s="633"/>
      <c r="CM21" s="633"/>
      <c r="CN21" s="633"/>
      <c r="CO21" s="633"/>
      <c r="CP21" s="633"/>
      <c r="CQ21" s="633"/>
      <c r="CR21" s="634"/>
      <c r="CS21" s="643" t="s">
        <v>364</v>
      </c>
      <c r="CT21" s="644"/>
      <c r="CU21" s="644"/>
      <c r="CV21" s="644"/>
      <c r="CW21" s="644"/>
      <c r="CX21" s="644"/>
      <c r="CY21" s="644"/>
      <c r="CZ21" s="644"/>
      <c r="DA21" s="644"/>
      <c r="DB21" s="644"/>
      <c r="DC21" s="644"/>
      <c r="DD21" s="644"/>
      <c r="DE21" s="645"/>
      <c r="DF21" s="629">
        <v>572840</v>
      </c>
      <c r="DG21" s="630"/>
      <c r="DH21" s="630"/>
      <c r="DI21" s="630"/>
      <c r="DJ21" s="630"/>
      <c r="DK21" s="630"/>
      <c r="DL21" s="630"/>
      <c r="DM21" s="630"/>
      <c r="DN21" s="630"/>
      <c r="DO21" s="630"/>
      <c r="DP21" s="630"/>
      <c r="DQ21" s="630"/>
      <c r="DR21" s="631"/>
      <c r="DS21" s="629"/>
      <c r="DT21" s="630"/>
      <c r="DU21" s="630"/>
      <c r="DV21" s="630"/>
      <c r="DW21" s="630"/>
      <c r="DX21" s="630"/>
      <c r="DY21" s="630"/>
      <c r="DZ21" s="630"/>
      <c r="EA21" s="630"/>
      <c r="EB21" s="630"/>
      <c r="EC21" s="630"/>
      <c r="ED21" s="630"/>
      <c r="EE21" s="631"/>
      <c r="EF21" s="629"/>
      <c r="EG21" s="630"/>
      <c r="EH21" s="630"/>
      <c r="EI21" s="630"/>
      <c r="EJ21" s="630"/>
      <c r="EK21" s="630"/>
      <c r="EL21" s="630"/>
      <c r="EM21" s="630"/>
      <c r="EN21" s="630"/>
      <c r="EO21" s="630"/>
      <c r="EP21" s="630"/>
      <c r="EQ21" s="630"/>
      <c r="ER21" s="631"/>
      <c r="ES21" s="626"/>
      <c r="ET21" s="627"/>
      <c r="EU21" s="627"/>
      <c r="EV21" s="627"/>
      <c r="EW21" s="627"/>
      <c r="EX21" s="627"/>
      <c r="EY21" s="627"/>
      <c r="EZ21" s="627"/>
      <c r="FA21" s="627"/>
      <c r="FB21" s="627"/>
      <c r="FC21" s="627"/>
      <c r="FD21" s="627"/>
      <c r="FE21" s="628"/>
    </row>
    <row r="22" spans="1:161" ht="25.5" customHeight="1" x14ac:dyDescent="0.2">
      <c r="A22" s="613" t="s">
        <v>8</v>
      </c>
      <c r="B22" s="613"/>
      <c r="C22" s="613"/>
      <c r="D22" s="613"/>
      <c r="E22" s="613"/>
      <c r="F22" s="613"/>
      <c r="G22" s="613"/>
      <c r="H22" s="613"/>
      <c r="I22" s="613"/>
      <c r="J22" s="613"/>
      <c r="K22" s="613"/>
      <c r="L22" s="613"/>
      <c r="M22" s="613"/>
      <c r="N22" s="613"/>
      <c r="O22" s="613"/>
      <c r="P22" s="613"/>
      <c r="Q22" s="613"/>
      <c r="R22" s="613"/>
      <c r="S22" s="613"/>
      <c r="T22" s="613"/>
      <c r="U22" s="613"/>
      <c r="V22" s="613"/>
      <c r="W22" s="613"/>
      <c r="X22" s="613"/>
      <c r="Y22" s="613"/>
      <c r="Z22" s="613"/>
      <c r="AA22" s="613"/>
      <c r="AB22" s="613"/>
      <c r="AC22" s="613"/>
      <c r="AD22" s="613"/>
      <c r="AE22" s="613"/>
      <c r="AF22" s="613"/>
      <c r="AG22" s="613"/>
      <c r="AH22" s="613"/>
      <c r="AI22" s="613"/>
      <c r="AJ22" s="613"/>
      <c r="AK22" s="613"/>
      <c r="AL22" s="613"/>
      <c r="AM22" s="613"/>
      <c r="AN22" s="613"/>
      <c r="AO22" s="613"/>
      <c r="AP22" s="613"/>
      <c r="AQ22" s="613"/>
      <c r="AR22" s="613"/>
      <c r="AS22" s="613"/>
      <c r="AT22" s="613"/>
      <c r="AU22" s="613"/>
      <c r="AV22" s="613"/>
      <c r="AW22" s="613"/>
      <c r="AX22" s="613"/>
      <c r="AY22" s="613"/>
      <c r="AZ22" s="613"/>
      <c r="BA22" s="613"/>
      <c r="BB22" s="613"/>
      <c r="BC22" s="613"/>
      <c r="BD22" s="613"/>
      <c r="BE22" s="613"/>
      <c r="BF22" s="613"/>
      <c r="BG22" s="613"/>
      <c r="BH22" s="613"/>
      <c r="BI22" s="613"/>
      <c r="BJ22" s="613"/>
      <c r="BK22" s="613"/>
      <c r="BL22" s="613"/>
      <c r="BM22" s="613"/>
      <c r="BN22" s="613"/>
      <c r="BO22" s="613"/>
      <c r="BP22" s="613"/>
      <c r="BQ22" s="613"/>
      <c r="BR22" s="613"/>
      <c r="BS22" s="613"/>
      <c r="BT22" s="613"/>
      <c r="BU22" s="613"/>
      <c r="BV22" s="613"/>
      <c r="BW22" s="613"/>
      <c r="BX22" s="632" t="s">
        <v>137</v>
      </c>
      <c r="BY22" s="633"/>
      <c r="BZ22" s="633"/>
      <c r="CA22" s="633"/>
      <c r="CB22" s="633"/>
      <c r="CC22" s="633"/>
      <c r="CD22" s="633"/>
      <c r="CE22" s="634"/>
      <c r="CF22" s="635" t="s">
        <v>126</v>
      </c>
      <c r="CG22" s="633"/>
      <c r="CH22" s="633"/>
      <c r="CI22" s="633"/>
      <c r="CJ22" s="633"/>
      <c r="CK22" s="633"/>
      <c r="CL22" s="633"/>
      <c r="CM22" s="633"/>
      <c r="CN22" s="633"/>
      <c r="CO22" s="633"/>
      <c r="CP22" s="633"/>
      <c r="CQ22" s="633"/>
      <c r="CR22" s="634"/>
      <c r="CS22" s="636"/>
      <c r="CT22" s="637"/>
      <c r="CU22" s="637"/>
      <c r="CV22" s="637"/>
      <c r="CW22" s="637"/>
      <c r="CX22" s="637"/>
      <c r="CY22" s="637"/>
      <c r="CZ22" s="637"/>
      <c r="DA22" s="637"/>
      <c r="DB22" s="637"/>
      <c r="DC22" s="637"/>
      <c r="DD22" s="637"/>
      <c r="DE22" s="638"/>
      <c r="DF22" s="639">
        <f>DF23+DF24</f>
        <v>0</v>
      </c>
      <c r="DG22" s="640"/>
      <c r="DH22" s="640"/>
      <c r="DI22" s="640"/>
      <c r="DJ22" s="640"/>
      <c r="DK22" s="640"/>
      <c r="DL22" s="640"/>
      <c r="DM22" s="640"/>
      <c r="DN22" s="640"/>
      <c r="DO22" s="640"/>
      <c r="DP22" s="640"/>
      <c r="DQ22" s="640"/>
      <c r="DR22" s="641"/>
      <c r="DS22" s="639">
        <f t="shared" ref="DS22" si="4">SUM(DS23:EE24)</f>
        <v>0</v>
      </c>
      <c r="DT22" s="640"/>
      <c r="DU22" s="640"/>
      <c r="DV22" s="640"/>
      <c r="DW22" s="640"/>
      <c r="DX22" s="640"/>
      <c r="DY22" s="640"/>
      <c r="DZ22" s="640"/>
      <c r="EA22" s="640"/>
      <c r="EB22" s="640"/>
      <c r="EC22" s="640"/>
      <c r="ED22" s="640"/>
      <c r="EE22" s="641"/>
      <c r="EF22" s="639">
        <f t="shared" ref="EF22" si="5">SUM(EF23:ER24)</f>
        <v>0</v>
      </c>
      <c r="EG22" s="640"/>
      <c r="EH22" s="640"/>
      <c r="EI22" s="640"/>
      <c r="EJ22" s="640"/>
      <c r="EK22" s="640"/>
      <c r="EL22" s="640"/>
      <c r="EM22" s="640"/>
      <c r="EN22" s="640"/>
      <c r="EO22" s="640"/>
      <c r="EP22" s="640"/>
      <c r="EQ22" s="640"/>
      <c r="ER22" s="641"/>
      <c r="ES22" s="626"/>
      <c r="ET22" s="627"/>
      <c r="EU22" s="627"/>
      <c r="EV22" s="627"/>
      <c r="EW22" s="627"/>
      <c r="EX22" s="627"/>
      <c r="EY22" s="627"/>
      <c r="EZ22" s="627"/>
      <c r="FA22" s="627"/>
      <c r="FB22" s="627"/>
      <c r="FC22" s="627"/>
      <c r="FD22" s="627"/>
      <c r="FE22" s="628"/>
    </row>
    <row r="23" spans="1:161" x14ac:dyDescent="0.2">
      <c r="A23" s="613" t="s">
        <v>138</v>
      </c>
      <c r="B23" s="613"/>
      <c r="C23" s="613"/>
      <c r="D23" s="613"/>
      <c r="E23" s="613"/>
      <c r="F23" s="613"/>
      <c r="G23" s="613"/>
      <c r="H23" s="613"/>
      <c r="I23" s="613"/>
      <c r="J23" s="613"/>
      <c r="K23" s="613"/>
      <c r="L23" s="613"/>
      <c r="M23" s="613"/>
      <c r="N23" s="613"/>
      <c r="O23" s="613"/>
      <c r="P23" s="613"/>
      <c r="Q23" s="613"/>
      <c r="R23" s="613"/>
      <c r="S23" s="613"/>
      <c r="T23" s="613"/>
      <c r="U23" s="613"/>
      <c r="V23" s="613"/>
      <c r="W23" s="613"/>
      <c r="X23" s="613"/>
      <c r="Y23" s="613"/>
      <c r="Z23" s="613"/>
      <c r="AA23" s="613"/>
      <c r="AB23" s="613"/>
      <c r="AC23" s="613"/>
      <c r="AD23" s="613"/>
      <c r="AE23" s="613"/>
      <c r="AF23" s="613"/>
      <c r="AG23" s="613"/>
      <c r="AH23" s="613"/>
      <c r="AI23" s="613"/>
      <c r="AJ23" s="613"/>
      <c r="AK23" s="613"/>
      <c r="AL23" s="613"/>
      <c r="AM23" s="613"/>
      <c r="AN23" s="613"/>
      <c r="AO23" s="613"/>
      <c r="AP23" s="613"/>
      <c r="AQ23" s="613"/>
      <c r="AR23" s="613"/>
      <c r="AS23" s="613"/>
      <c r="AT23" s="613"/>
      <c r="AU23" s="613"/>
      <c r="AV23" s="613"/>
      <c r="AW23" s="613"/>
      <c r="AX23" s="613"/>
      <c r="AY23" s="613"/>
      <c r="AZ23" s="613"/>
      <c r="BA23" s="613"/>
      <c r="BB23" s="613"/>
      <c r="BC23" s="613"/>
      <c r="BD23" s="613"/>
      <c r="BE23" s="613"/>
      <c r="BF23" s="613"/>
      <c r="BG23" s="613"/>
      <c r="BH23" s="613"/>
      <c r="BI23" s="613"/>
      <c r="BJ23" s="613"/>
      <c r="BK23" s="613"/>
      <c r="BL23" s="613"/>
      <c r="BM23" s="613"/>
      <c r="BN23" s="613"/>
      <c r="BO23" s="613"/>
      <c r="BP23" s="613"/>
      <c r="BQ23" s="613"/>
      <c r="BR23" s="613"/>
      <c r="BS23" s="613"/>
      <c r="BT23" s="613"/>
      <c r="BU23" s="613"/>
      <c r="BV23" s="613"/>
      <c r="BW23" s="613"/>
      <c r="BX23" s="632" t="s">
        <v>139</v>
      </c>
      <c r="BY23" s="633"/>
      <c r="BZ23" s="633"/>
      <c r="CA23" s="633"/>
      <c r="CB23" s="633"/>
      <c r="CC23" s="633"/>
      <c r="CD23" s="633"/>
      <c r="CE23" s="634"/>
      <c r="CF23" s="635" t="s">
        <v>126</v>
      </c>
      <c r="CG23" s="633"/>
      <c r="CH23" s="633"/>
      <c r="CI23" s="633"/>
      <c r="CJ23" s="633"/>
      <c r="CK23" s="633"/>
      <c r="CL23" s="633"/>
      <c r="CM23" s="633"/>
      <c r="CN23" s="633"/>
      <c r="CO23" s="633"/>
      <c r="CP23" s="633"/>
      <c r="CQ23" s="633"/>
      <c r="CR23" s="634"/>
      <c r="CS23" s="636"/>
      <c r="CT23" s="637"/>
      <c r="CU23" s="637"/>
      <c r="CV23" s="637"/>
      <c r="CW23" s="637"/>
      <c r="CX23" s="637"/>
      <c r="CY23" s="637"/>
      <c r="CZ23" s="637"/>
      <c r="DA23" s="637"/>
      <c r="DB23" s="637"/>
      <c r="DC23" s="637"/>
      <c r="DD23" s="637"/>
      <c r="DE23" s="638"/>
      <c r="DF23" s="636"/>
      <c r="DG23" s="637"/>
      <c r="DH23" s="637"/>
      <c r="DI23" s="637"/>
      <c r="DJ23" s="637"/>
      <c r="DK23" s="637"/>
      <c r="DL23" s="637"/>
      <c r="DM23" s="637"/>
      <c r="DN23" s="637"/>
      <c r="DO23" s="637"/>
      <c r="DP23" s="637"/>
      <c r="DQ23" s="637"/>
      <c r="DR23" s="638"/>
      <c r="DS23" s="636"/>
      <c r="DT23" s="637"/>
      <c r="DU23" s="637"/>
      <c r="DV23" s="637"/>
      <c r="DW23" s="637"/>
      <c r="DX23" s="637"/>
      <c r="DY23" s="637"/>
      <c r="DZ23" s="637"/>
      <c r="EA23" s="637"/>
      <c r="EB23" s="637"/>
      <c r="EC23" s="637"/>
      <c r="ED23" s="637"/>
      <c r="EE23" s="638"/>
      <c r="EF23" s="636"/>
      <c r="EG23" s="637"/>
      <c r="EH23" s="637"/>
      <c r="EI23" s="637"/>
      <c r="EJ23" s="637"/>
      <c r="EK23" s="637"/>
      <c r="EL23" s="637"/>
      <c r="EM23" s="637"/>
      <c r="EN23" s="637"/>
      <c r="EO23" s="637"/>
      <c r="EP23" s="637"/>
      <c r="EQ23" s="637"/>
      <c r="ER23" s="638"/>
      <c r="ES23" s="199"/>
      <c r="ET23" s="200"/>
      <c r="EU23" s="200"/>
      <c r="EV23" s="200"/>
      <c r="EW23" s="200"/>
      <c r="EX23" s="200"/>
      <c r="EY23" s="200"/>
      <c r="EZ23" s="200"/>
      <c r="FA23" s="200"/>
      <c r="FB23" s="200"/>
      <c r="FC23" s="200"/>
      <c r="FD23" s="200"/>
      <c r="FE23" s="201"/>
    </row>
    <row r="24" spans="1:161" ht="26.25" customHeight="1" x14ac:dyDescent="0.2">
      <c r="A24" s="613" t="s">
        <v>396</v>
      </c>
      <c r="B24" s="613"/>
      <c r="C24" s="613"/>
      <c r="D24" s="613"/>
      <c r="E24" s="613"/>
      <c r="F24" s="613"/>
      <c r="G24" s="613"/>
      <c r="H24" s="613"/>
      <c r="I24" s="613"/>
      <c r="J24" s="613"/>
      <c r="K24" s="613"/>
      <c r="L24" s="613"/>
      <c r="M24" s="613"/>
      <c r="N24" s="613"/>
      <c r="O24" s="613"/>
      <c r="P24" s="613"/>
      <c r="Q24" s="613"/>
      <c r="R24" s="613"/>
      <c r="S24" s="613"/>
      <c r="T24" s="613"/>
      <c r="U24" s="613"/>
      <c r="V24" s="613"/>
      <c r="W24" s="613"/>
      <c r="X24" s="613"/>
      <c r="Y24" s="613"/>
      <c r="Z24" s="613"/>
      <c r="AA24" s="613"/>
      <c r="AB24" s="613"/>
      <c r="AC24" s="613"/>
      <c r="AD24" s="613"/>
      <c r="AE24" s="613"/>
      <c r="AF24" s="613"/>
      <c r="AG24" s="613"/>
      <c r="AH24" s="613"/>
      <c r="AI24" s="613"/>
      <c r="AJ24" s="613"/>
      <c r="AK24" s="613"/>
      <c r="AL24" s="613"/>
      <c r="AM24" s="613"/>
      <c r="AN24" s="613"/>
      <c r="AO24" s="613"/>
      <c r="AP24" s="613"/>
      <c r="AQ24" s="613"/>
      <c r="AR24" s="613"/>
      <c r="AS24" s="613"/>
      <c r="AT24" s="613"/>
      <c r="AU24" s="613"/>
      <c r="AV24" s="613"/>
      <c r="AW24" s="613"/>
      <c r="AX24" s="613"/>
      <c r="AY24" s="613"/>
      <c r="AZ24" s="613"/>
      <c r="BA24" s="613"/>
      <c r="BB24" s="613"/>
      <c r="BC24" s="613"/>
      <c r="BD24" s="613"/>
      <c r="BE24" s="613"/>
      <c r="BF24" s="613"/>
      <c r="BG24" s="613"/>
      <c r="BH24" s="613"/>
      <c r="BI24" s="613"/>
      <c r="BJ24" s="613"/>
      <c r="BK24" s="613"/>
      <c r="BL24" s="613"/>
      <c r="BM24" s="613"/>
      <c r="BN24" s="613"/>
      <c r="BO24" s="613"/>
      <c r="BP24" s="613"/>
      <c r="BQ24" s="613"/>
      <c r="BR24" s="613"/>
      <c r="BS24" s="613"/>
      <c r="BT24" s="613"/>
      <c r="BU24" s="613"/>
      <c r="BV24" s="613"/>
      <c r="BW24" s="613"/>
      <c r="BX24" s="632" t="s">
        <v>140</v>
      </c>
      <c r="BY24" s="633"/>
      <c r="BZ24" s="633"/>
      <c r="CA24" s="633"/>
      <c r="CB24" s="633"/>
      <c r="CC24" s="633"/>
      <c r="CD24" s="633"/>
      <c r="CE24" s="634"/>
      <c r="CF24" s="635" t="s">
        <v>126</v>
      </c>
      <c r="CG24" s="633"/>
      <c r="CH24" s="633"/>
      <c r="CI24" s="633"/>
      <c r="CJ24" s="633"/>
      <c r="CK24" s="633"/>
      <c r="CL24" s="633"/>
      <c r="CM24" s="633"/>
      <c r="CN24" s="633"/>
      <c r="CO24" s="633"/>
      <c r="CP24" s="633"/>
      <c r="CQ24" s="633"/>
      <c r="CR24" s="634"/>
      <c r="CS24" s="196"/>
      <c r="CT24" s="197"/>
      <c r="CU24" s="197"/>
      <c r="CV24" s="197"/>
      <c r="CW24" s="197"/>
      <c r="CX24" s="197"/>
      <c r="CY24" s="197"/>
      <c r="CZ24" s="197"/>
      <c r="DA24" s="197"/>
      <c r="DB24" s="197"/>
      <c r="DC24" s="197"/>
      <c r="DD24" s="197"/>
      <c r="DE24" s="198"/>
      <c r="DF24" s="636"/>
      <c r="DG24" s="637"/>
      <c r="DH24" s="637"/>
      <c r="DI24" s="637"/>
      <c r="DJ24" s="637"/>
      <c r="DK24" s="637"/>
      <c r="DL24" s="637"/>
      <c r="DM24" s="637"/>
      <c r="DN24" s="637"/>
      <c r="DO24" s="637"/>
      <c r="DP24" s="637"/>
      <c r="DQ24" s="637"/>
      <c r="DR24" s="638"/>
      <c r="DS24" s="646">
        <f>DF24</f>
        <v>0</v>
      </c>
      <c r="DT24" s="647"/>
      <c r="DU24" s="647"/>
      <c r="DV24" s="647"/>
      <c r="DW24" s="647"/>
      <c r="DX24" s="647"/>
      <c r="DY24" s="647"/>
      <c r="DZ24" s="647"/>
      <c r="EA24" s="647"/>
      <c r="EB24" s="647"/>
      <c r="EC24" s="647"/>
      <c r="ED24" s="647"/>
      <c r="EE24" s="648"/>
      <c r="EF24" s="646">
        <f>DF24</f>
        <v>0</v>
      </c>
      <c r="EG24" s="647"/>
      <c r="EH24" s="647"/>
      <c r="EI24" s="647"/>
      <c r="EJ24" s="647"/>
      <c r="EK24" s="647"/>
      <c r="EL24" s="647"/>
      <c r="EM24" s="647"/>
      <c r="EN24" s="647"/>
      <c r="EO24" s="647"/>
      <c r="EP24" s="647"/>
      <c r="EQ24" s="647"/>
      <c r="ER24" s="648"/>
      <c r="ES24" s="199"/>
      <c r="ET24" s="200"/>
      <c r="EU24" s="200"/>
      <c r="EV24" s="200"/>
      <c r="EW24" s="200"/>
      <c r="EX24" s="200"/>
      <c r="EY24" s="200"/>
      <c r="EZ24" s="200"/>
      <c r="FA24" s="200"/>
      <c r="FB24" s="200"/>
      <c r="FC24" s="200"/>
      <c r="FD24" s="200"/>
      <c r="FE24" s="201"/>
    </row>
    <row r="25" spans="1:161" x14ac:dyDescent="0.2">
      <c r="A25" s="659" t="s">
        <v>141</v>
      </c>
      <c r="B25" s="660"/>
      <c r="C25" s="660"/>
      <c r="D25" s="660"/>
      <c r="E25" s="660"/>
      <c r="F25" s="660"/>
      <c r="G25" s="660"/>
      <c r="H25" s="660"/>
      <c r="I25" s="660"/>
      <c r="J25" s="660"/>
      <c r="K25" s="660"/>
      <c r="L25" s="660"/>
      <c r="M25" s="660"/>
      <c r="N25" s="660"/>
      <c r="O25" s="660"/>
      <c r="P25" s="660"/>
      <c r="Q25" s="660"/>
      <c r="R25" s="660"/>
      <c r="S25" s="660"/>
      <c r="T25" s="660"/>
      <c r="U25" s="660"/>
      <c r="V25" s="660"/>
      <c r="W25" s="660"/>
      <c r="X25" s="660"/>
      <c r="Y25" s="660"/>
      <c r="Z25" s="660"/>
      <c r="AA25" s="660"/>
      <c r="AB25" s="660"/>
      <c r="AC25" s="660"/>
      <c r="AD25" s="660"/>
      <c r="AE25" s="660"/>
      <c r="AF25" s="660"/>
      <c r="AG25" s="660"/>
      <c r="AH25" s="660"/>
      <c r="AI25" s="660"/>
      <c r="AJ25" s="660"/>
      <c r="AK25" s="660"/>
      <c r="AL25" s="660"/>
      <c r="AM25" s="660"/>
      <c r="AN25" s="660"/>
      <c r="AO25" s="660"/>
      <c r="AP25" s="660"/>
      <c r="AQ25" s="660"/>
      <c r="AR25" s="660"/>
      <c r="AS25" s="660"/>
      <c r="AT25" s="660"/>
      <c r="AU25" s="660"/>
      <c r="AV25" s="660"/>
      <c r="AW25" s="660"/>
      <c r="AX25" s="660"/>
      <c r="AY25" s="660"/>
      <c r="AZ25" s="660"/>
      <c r="BA25" s="660"/>
      <c r="BB25" s="660"/>
      <c r="BC25" s="660"/>
      <c r="BD25" s="660"/>
      <c r="BE25" s="660"/>
      <c r="BF25" s="660"/>
      <c r="BG25" s="660"/>
      <c r="BH25" s="660"/>
      <c r="BI25" s="660"/>
      <c r="BJ25" s="660"/>
      <c r="BK25" s="660"/>
      <c r="BL25" s="660"/>
      <c r="BM25" s="660"/>
      <c r="BN25" s="660"/>
      <c r="BO25" s="660"/>
      <c r="BP25" s="660"/>
      <c r="BQ25" s="660"/>
      <c r="BR25" s="660"/>
      <c r="BS25" s="660"/>
      <c r="BT25" s="660"/>
      <c r="BU25" s="660"/>
      <c r="BV25" s="660"/>
      <c r="BW25" s="661"/>
      <c r="BX25" s="615" t="s">
        <v>142</v>
      </c>
      <c r="BY25" s="616"/>
      <c r="BZ25" s="616"/>
      <c r="CA25" s="616"/>
      <c r="CB25" s="616"/>
      <c r="CC25" s="616"/>
      <c r="CD25" s="616"/>
      <c r="CE25" s="617"/>
      <c r="CF25" s="618" t="s">
        <v>143</v>
      </c>
      <c r="CG25" s="616"/>
      <c r="CH25" s="616"/>
      <c r="CI25" s="616"/>
      <c r="CJ25" s="616"/>
      <c r="CK25" s="616"/>
      <c r="CL25" s="616"/>
      <c r="CM25" s="616"/>
      <c r="CN25" s="616"/>
      <c r="CO25" s="616"/>
      <c r="CP25" s="616"/>
      <c r="CQ25" s="616"/>
      <c r="CR25" s="617"/>
      <c r="CS25" s="646"/>
      <c r="CT25" s="647"/>
      <c r="CU25" s="647"/>
      <c r="CV25" s="647"/>
      <c r="CW25" s="647"/>
      <c r="CX25" s="647"/>
      <c r="CY25" s="647"/>
      <c r="CZ25" s="647"/>
      <c r="DA25" s="647"/>
      <c r="DB25" s="647"/>
      <c r="DC25" s="647"/>
      <c r="DD25" s="647"/>
      <c r="DE25" s="648"/>
      <c r="DF25" s="636"/>
      <c r="DG25" s="637"/>
      <c r="DH25" s="637"/>
      <c r="DI25" s="637"/>
      <c r="DJ25" s="637"/>
      <c r="DK25" s="637"/>
      <c r="DL25" s="637"/>
      <c r="DM25" s="637"/>
      <c r="DN25" s="637"/>
      <c r="DO25" s="637"/>
      <c r="DP25" s="637"/>
      <c r="DQ25" s="637"/>
      <c r="DR25" s="638"/>
      <c r="DS25" s="649"/>
      <c r="DT25" s="650"/>
      <c r="DU25" s="650"/>
      <c r="DV25" s="650"/>
      <c r="DW25" s="650"/>
      <c r="DX25" s="650"/>
      <c r="DY25" s="650"/>
      <c r="DZ25" s="650"/>
      <c r="EA25" s="650"/>
      <c r="EB25" s="650"/>
      <c r="EC25" s="650"/>
      <c r="ED25" s="650"/>
      <c r="EE25" s="651"/>
      <c r="EF25" s="649"/>
      <c r="EG25" s="650"/>
      <c r="EH25" s="650"/>
      <c r="EI25" s="650"/>
      <c r="EJ25" s="650"/>
      <c r="EK25" s="650"/>
      <c r="EL25" s="650"/>
      <c r="EM25" s="650"/>
      <c r="EN25" s="650"/>
      <c r="EO25" s="650"/>
      <c r="EP25" s="650"/>
      <c r="EQ25" s="650"/>
      <c r="ER25" s="651"/>
      <c r="ES25" s="626"/>
      <c r="ET25" s="627"/>
      <c r="EU25" s="627"/>
      <c r="EV25" s="627"/>
      <c r="EW25" s="627"/>
      <c r="EX25" s="627"/>
      <c r="EY25" s="627"/>
      <c r="EZ25" s="627"/>
      <c r="FA25" s="627"/>
      <c r="FB25" s="627"/>
      <c r="FC25" s="627"/>
      <c r="FD25" s="627"/>
      <c r="FE25" s="628"/>
    </row>
    <row r="26" spans="1:161" ht="11.1" customHeight="1" x14ac:dyDescent="0.2">
      <c r="A26" s="652" t="s">
        <v>6</v>
      </c>
      <c r="B26" s="652"/>
      <c r="C26" s="652"/>
      <c r="D26" s="652"/>
      <c r="E26" s="652"/>
      <c r="F26" s="652"/>
      <c r="G26" s="652"/>
      <c r="H26" s="652"/>
      <c r="I26" s="652"/>
      <c r="J26" s="652"/>
      <c r="K26" s="652"/>
      <c r="L26" s="652"/>
      <c r="M26" s="652"/>
      <c r="N26" s="652"/>
      <c r="O26" s="652"/>
      <c r="P26" s="652"/>
      <c r="Q26" s="652"/>
      <c r="R26" s="652"/>
      <c r="S26" s="652"/>
      <c r="T26" s="652"/>
      <c r="U26" s="652"/>
      <c r="V26" s="652"/>
      <c r="W26" s="652"/>
      <c r="X26" s="652"/>
      <c r="Y26" s="652"/>
      <c r="Z26" s="652"/>
      <c r="AA26" s="652"/>
      <c r="AB26" s="652"/>
      <c r="AC26" s="652"/>
      <c r="AD26" s="652"/>
      <c r="AE26" s="652"/>
      <c r="AF26" s="652"/>
      <c r="AG26" s="652"/>
      <c r="AH26" s="652"/>
      <c r="AI26" s="652"/>
      <c r="AJ26" s="652"/>
      <c r="AK26" s="652"/>
      <c r="AL26" s="652"/>
      <c r="AM26" s="652"/>
      <c r="AN26" s="652"/>
      <c r="AO26" s="652"/>
      <c r="AP26" s="652"/>
      <c r="AQ26" s="652"/>
      <c r="AR26" s="652"/>
      <c r="AS26" s="652"/>
      <c r="AT26" s="652"/>
      <c r="AU26" s="652"/>
      <c r="AV26" s="652"/>
      <c r="AW26" s="652"/>
      <c r="AX26" s="652"/>
      <c r="AY26" s="652"/>
      <c r="AZ26" s="652"/>
      <c r="BA26" s="652"/>
      <c r="BB26" s="652"/>
      <c r="BC26" s="652"/>
      <c r="BD26" s="652"/>
      <c r="BE26" s="652"/>
      <c r="BF26" s="652"/>
      <c r="BG26" s="652"/>
      <c r="BH26" s="652"/>
      <c r="BI26" s="652"/>
      <c r="BJ26" s="652"/>
      <c r="BK26" s="652"/>
      <c r="BL26" s="652"/>
      <c r="BM26" s="652"/>
      <c r="BN26" s="652"/>
      <c r="BO26" s="652"/>
      <c r="BP26" s="652"/>
      <c r="BQ26" s="652"/>
      <c r="BR26" s="652"/>
      <c r="BS26" s="652"/>
      <c r="BT26" s="652"/>
      <c r="BU26" s="652"/>
      <c r="BV26" s="652"/>
      <c r="BW26" s="652"/>
      <c r="BX26" s="542" t="s">
        <v>144</v>
      </c>
      <c r="BY26" s="543"/>
      <c r="BZ26" s="543"/>
      <c r="CA26" s="543"/>
      <c r="CB26" s="543"/>
      <c r="CC26" s="543"/>
      <c r="CD26" s="543"/>
      <c r="CE26" s="544"/>
      <c r="CF26" s="605" t="s">
        <v>143</v>
      </c>
      <c r="CG26" s="543"/>
      <c r="CH26" s="543"/>
      <c r="CI26" s="543"/>
      <c r="CJ26" s="543"/>
      <c r="CK26" s="543"/>
      <c r="CL26" s="543"/>
      <c r="CM26" s="543"/>
      <c r="CN26" s="543"/>
      <c r="CO26" s="543"/>
      <c r="CP26" s="543"/>
      <c r="CQ26" s="543"/>
      <c r="CR26" s="544"/>
      <c r="CS26" s="653"/>
      <c r="CT26" s="654"/>
      <c r="CU26" s="654"/>
      <c r="CV26" s="654"/>
      <c r="CW26" s="654"/>
      <c r="CX26" s="654"/>
      <c r="CY26" s="654"/>
      <c r="CZ26" s="654"/>
      <c r="DA26" s="654"/>
      <c r="DB26" s="654"/>
      <c r="DC26" s="654"/>
      <c r="DD26" s="654"/>
      <c r="DE26" s="655"/>
      <c r="DF26" s="656"/>
      <c r="DG26" s="657"/>
      <c r="DH26" s="657"/>
      <c r="DI26" s="657"/>
      <c r="DJ26" s="657"/>
      <c r="DK26" s="657"/>
      <c r="DL26" s="657"/>
      <c r="DM26" s="657"/>
      <c r="DN26" s="657"/>
      <c r="DO26" s="657"/>
      <c r="DP26" s="657"/>
      <c r="DQ26" s="657"/>
      <c r="DR26" s="658"/>
      <c r="DS26" s="653"/>
      <c r="DT26" s="654"/>
      <c r="DU26" s="654"/>
      <c r="DV26" s="654"/>
      <c r="DW26" s="654"/>
      <c r="DX26" s="654"/>
      <c r="DY26" s="654"/>
      <c r="DZ26" s="654"/>
      <c r="EA26" s="654"/>
      <c r="EB26" s="654"/>
      <c r="EC26" s="654"/>
      <c r="ED26" s="654"/>
      <c r="EE26" s="655"/>
      <c r="EF26" s="653"/>
      <c r="EG26" s="654"/>
      <c r="EH26" s="654"/>
      <c r="EI26" s="654"/>
      <c r="EJ26" s="654"/>
      <c r="EK26" s="654"/>
      <c r="EL26" s="654"/>
      <c r="EM26" s="654"/>
      <c r="EN26" s="654"/>
      <c r="EO26" s="654"/>
      <c r="EP26" s="654"/>
      <c r="EQ26" s="654"/>
      <c r="ER26" s="655"/>
      <c r="ES26" s="548"/>
      <c r="ET26" s="549"/>
      <c r="EU26" s="549"/>
      <c r="EV26" s="549"/>
      <c r="EW26" s="549"/>
      <c r="EX26" s="549"/>
      <c r="EY26" s="549"/>
      <c r="EZ26" s="549"/>
      <c r="FA26" s="549"/>
      <c r="FB26" s="549"/>
      <c r="FC26" s="549"/>
      <c r="FD26" s="549"/>
      <c r="FE26" s="550"/>
    </row>
    <row r="27" spans="1:161" x14ac:dyDescent="0.2">
      <c r="A27" s="659" t="s">
        <v>145</v>
      </c>
      <c r="B27" s="660"/>
      <c r="C27" s="660"/>
      <c r="D27" s="660"/>
      <c r="E27" s="660"/>
      <c r="F27" s="660"/>
      <c r="G27" s="660"/>
      <c r="H27" s="660"/>
      <c r="I27" s="660"/>
      <c r="J27" s="660"/>
      <c r="K27" s="660"/>
      <c r="L27" s="660"/>
      <c r="M27" s="660"/>
      <c r="N27" s="660"/>
      <c r="O27" s="660"/>
      <c r="P27" s="660"/>
      <c r="Q27" s="660"/>
      <c r="R27" s="660"/>
      <c r="S27" s="660"/>
      <c r="T27" s="660"/>
      <c r="U27" s="660"/>
      <c r="V27" s="660"/>
      <c r="W27" s="660"/>
      <c r="X27" s="660"/>
      <c r="Y27" s="660"/>
      <c r="Z27" s="660"/>
      <c r="AA27" s="660"/>
      <c r="AB27" s="660"/>
      <c r="AC27" s="660"/>
      <c r="AD27" s="660"/>
      <c r="AE27" s="660"/>
      <c r="AF27" s="660"/>
      <c r="AG27" s="660"/>
      <c r="AH27" s="660"/>
      <c r="AI27" s="660"/>
      <c r="AJ27" s="660"/>
      <c r="AK27" s="660"/>
      <c r="AL27" s="660"/>
      <c r="AM27" s="660"/>
      <c r="AN27" s="660"/>
      <c r="AO27" s="660"/>
      <c r="AP27" s="660"/>
      <c r="AQ27" s="660"/>
      <c r="AR27" s="660"/>
      <c r="AS27" s="660"/>
      <c r="AT27" s="660"/>
      <c r="AU27" s="660"/>
      <c r="AV27" s="660"/>
      <c r="AW27" s="660"/>
      <c r="AX27" s="660"/>
      <c r="AY27" s="660"/>
      <c r="AZ27" s="660"/>
      <c r="BA27" s="660"/>
      <c r="BB27" s="660"/>
      <c r="BC27" s="660"/>
      <c r="BD27" s="660"/>
      <c r="BE27" s="660"/>
      <c r="BF27" s="660"/>
      <c r="BG27" s="660"/>
      <c r="BH27" s="660"/>
      <c r="BI27" s="660"/>
      <c r="BJ27" s="660"/>
      <c r="BK27" s="660"/>
      <c r="BL27" s="660"/>
      <c r="BM27" s="660"/>
      <c r="BN27" s="660"/>
      <c r="BO27" s="660"/>
      <c r="BP27" s="660"/>
      <c r="BQ27" s="660"/>
      <c r="BR27" s="660"/>
      <c r="BS27" s="660"/>
      <c r="BT27" s="660"/>
      <c r="BU27" s="660"/>
      <c r="BV27" s="660"/>
      <c r="BW27" s="661"/>
      <c r="BX27" s="615" t="s">
        <v>146</v>
      </c>
      <c r="BY27" s="616"/>
      <c r="BZ27" s="616"/>
      <c r="CA27" s="616"/>
      <c r="CB27" s="616"/>
      <c r="CC27" s="616"/>
      <c r="CD27" s="616"/>
      <c r="CE27" s="617"/>
      <c r="CF27" s="618" t="s">
        <v>147</v>
      </c>
      <c r="CG27" s="616"/>
      <c r="CH27" s="616"/>
      <c r="CI27" s="616"/>
      <c r="CJ27" s="616"/>
      <c r="CK27" s="616"/>
      <c r="CL27" s="616"/>
      <c r="CM27" s="616"/>
      <c r="CN27" s="616"/>
      <c r="CO27" s="616"/>
      <c r="CP27" s="616"/>
      <c r="CQ27" s="616"/>
      <c r="CR27" s="617"/>
      <c r="CS27" s="619" t="s">
        <v>365</v>
      </c>
      <c r="CT27" s="619"/>
      <c r="CU27" s="619"/>
      <c r="CV27" s="619"/>
      <c r="CW27" s="619"/>
      <c r="CX27" s="619"/>
      <c r="CY27" s="619"/>
      <c r="CZ27" s="619"/>
      <c r="DA27" s="619"/>
      <c r="DB27" s="619"/>
      <c r="DC27" s="619"/>
      <c r="DD27" s="619"/>
      <c r="DE27" s="619"/>
      <c r="DF27" s="639">
        <f>DF28+DF30</f>
        <v>0</v>
      </c>
      <c r="DG27" s="640"/>
      <c r="DH27" s="640"/>
      <c r="DI27" s="640"/>
      <c r="DJ27" s="640"/>
      <c r="DK27" s="640"/>
      <c r="DL27" s="640"/>
      <c r="DM27" s="640"/>
      <c r="DN27" s="640"/>
      <c r="DO27" s="640"/>
      <c r="DP27" s="640"/>
      <c r="DQ27" s="640"/>
      <c r="DR27" s="641"/>
      <c r="DS27" s="639">
        <f t="shared" ref="DS27" si="6">DS28</f>
        <v>0</v>
      </c>
      <c r="DT27" s="640"/>
      <c r="DU27" s="640"/>
      <c r="DV27" s="640"/>
      <c r="DW27" s="640"/>
      <c r="DX27" s="640"/>
      <c r="DY27" s="640"/>
      <c r="DZ27" s="640"/>
      <c r="EA27" s="640"/>
      <c r="EB27" s="640"/>
      <c r="EC27" s="640"/>
      <c r="ED27" s="640"/>
      <c r="EE27" s="641"/>
      <c r="EF27" s="639">
        <f t="shared" ref="EF27" si="7">EF28</f>
        <v>0</v>
      </c>
      <c r="EG27" s="640"/>
      <c r="EH27" s="640"/>
      <c r="EI27" s="640"/>
      <c r="EJ27" s="640"/>
      <c r="EK27" s="640"/>
      <c r="EL27" s="640"/>
      <c r="EM27" s="640"/>
      <c r="EN27" s="640"/>
      <c r="EO27" s="640"/>
      <c r="EP27" s="640"/>
      <c r="EQ27" s="640"/>
      <c r="ER27" s="641"/>
      <c r="ES27" s="626"/>
      <c r="ET27" s="627"/>
      <c r="EU27" s="627"/>
      <c r="EV27" s="627"/>
      <c r="EW27" s="627"/>
      <c r="EX27" s="627"/>
      <c r="EY27" s="627"/>
      <c r="EZ27" s="627"/>
      <c r="FA27" s="627"/>
      <c r="FB27" s="627"/>
      <c r="FC27" s="627"/>
      <c r="FD27" s="627"/>
      <c r="FE27" s="628"/>
    </row>
    <row r="28" spans="1:161" ht="11.1" customHeight="1" x14ac:dyDescent="0.2">
      <c r="A28" s="652" t="s">
        <v>6</v>
      </c>
      <c r="B28" s="652"/>
      <c r="C28" s="652"/>
      <c r="D28" s="652"/>
      <c r="E28" s="652"/>
      <c r="F28" s="652"/>
      <c r="G28" s="652"/>
      <c r="H28" s="652"/>
      <c r="I28" s="652"/>
      <c r="J28" s="652"/>
      <c r="K28" s="652"/>
      <c r="L28" s="652"/>
      <c r="M28" s="652"/>
      <c r="N28" s="652"/>
      <c r="O28" s="652"/>
      <c r="P28" s="652"/>
      <c r="Q28" s="652"/>
      <c r="R28" s="652"/>
      <c r="S28" s="652"/>
      <c r="T28" s="652"/>
      <c r="U28" s="652"/>
      <c r="V28" s="652"/>
      <c r="W28" s="652"/>
      <c r="X28" s="652"/>
      <c r="Y28" s="652"/>
      <c r="Z28" s="652"/>
      <c r="AA28" s="652"/>
      <c r="AB28" s="652"/>
      <c r="AC28" s="652"/>
      <c r="AD28" s="652"/>
      <c r="AE28" s="652"/>
      <c r="AF28" s="652"/>
      <c r="AG28" s="652"/>
      <c r="AH28" s="652"/>
      <c r="AI28" s="652"/>
      <c r="AJ28" s="652"/>
      <c r="AK28" s="652"/>
      <c r="AL28" s="652"/>
      <c r="AM28" s="652"/>
      <c r="AN28" s="652"/>
      <c r="AO28" s="652"/>
      <c r="AP28" s="652"/>
      <c r="AQ28" s="652"/>
      <c r="AR28" s="652"/>
      <c r="AS28" s="652"/>
      <c r="AT28" s="652"/>
      <c r="AU28" s="652"/>
      <c r="AV28" s="652"/>
      <c r="AW28" s="652"/>
      <c r="AX28" s="652"/>
      <c r="AY28" s="652"/>
      <c r="AZ28" s="652"/>
      <c r="BA28" s="652"/>
      <c r="BB28" s="652"/>
      <c r="BC28" s="652"/>
      <c r="BD28" s="652"/>
      <c r="BE28" s="652"/>
      <c r="BF28" s="652"/>
      <c r="BG28" s="652"/>
      <c r="BH28" s="652"/>
      <c r="BI28" s="652"/>
      <c r="BJ28" s="652"/>
      <c r="BK28" s="652"/>
      <c r="BL28" s="652"/>
      <c r="BM28" s="652"/>
      <c r="BN28" s="652"/>
      <c r="BO28" s="652"/>
      <c r="BP28" s="652"/>
      <c r="BQ28" s="652"/>
      <c r="BR28" s="652"/>
      <c r="BS28" s="652"/>
      <c r="BT28" s="652"/>
      <c r="BU28" s="652"/>
      <c r="BV28" s="652"/>
      <c r="BW28" s="652"/>
      <c r="BX28" s="542" t="s">
        <v>366</v>
      </c>
      <c r="BY28" s="543"/>
      <c r="BZ28" s="543"/>
      <c r="CA28" s="543"/>
      <c r="CB28" s="543"/>
      <c r="CC28" s="543"/>
      <c r="CD28" s="543"/>
      <c r="CE28" s="544"/>
      <c r="CF28" s="605"/>
      <c r="CG28" s="543"/>
      <c r="CH28" s="543"/>
      <c r="CI28" s="543"/>
      <c r="CJ28" s="543"/>
      <c r="CK28" s="543"/>
      <c r="CL28" s="543"/>
      <c r="CM28" s="543"/>
      <c r="CN28" s="543"/>
      <c r="CO28" s="543"/>
      <c r="CP28" s="543"/>
      <c r="CQ28" s="543"/>
      <c r="CR28" s="544"/>
      <c r="CS28" s="662" t="s">
        <v>365</v>
      </c>
      <c r="CT28" s="662"/>
      <c r="CU28" s="662"/>
      <c r="CV28" s="662"/>
      <c r="CW28" s="662"/>
      <c r="CX28" s="662"/>
      <c r="CY28" s="662"/>
      <c r="CZ28" s="662"/>
      <c r="DA28" s="662"/>
      <c r="DB28" s="662"/>
      <c r="DC28" s="662"/>
      <c r="DD28" s="662"/>
      <c r="DE28" s="662"/>
      <c r="DF28" s="580"/>
      <c r="DG28" s="581"/>
      <c r="DH28" s="581"/>
      <c r="DI28" s="581"/>
      <c r="DJ28" s="581"/>
      <c r="DK28" s="581"/>
      <c r="DL28" s="581"/>
      <c r="DM28" s="581"/>
      <c r="DN28" s="581"/>
      <c r="DO28" s="581"/>
      <c r="DP28" s="581"/>
      <c r="DQ28" s="581"/>
      <c r="DR28" s="582"/>
      <c r="DS28" s="580">
        <f>DF28</f>
        <v>0</v>
      </c>
      <c r="DT28" s="581"/>
      <c r="DU28" s="581"/>
      <c r="DV28" s="581"/>
      <c r="DW28" s="581"/>
      <c r="DX28" s="581"/>
      <c r="DY28" s="581"/>
      <c r="DZ28" s="581"/>
      <c r="EA28" s="581"/>
      <c r="EB28" s="581"/>
      <c r="EC28" s="581"/>
      <c r="ED28" s="581"/>
      <c r="EE28" s="582"/>
      <c r="EF28" s="580">
        <f>DS28</f>
        <v>0</v>
      </c>
      <c r="EG28" s="581"/>
      <c r="EH28" s="581"/>
      <c r="EI28" s="581"/>
      <c r="EJ28" s="581"/>
      <c r="EK28" s="581"/>
      <c r="EL28" s="581"/>
      <c r="EM28" s="581"/>
      <c r="EN28" s="581"/>
      <c r="EO28" s="581"/>
      <c r="EP28" s="581"/>
      <c r="EQ28" s="581"/>
      <c r="ER28" s="582"/>
      <c r="ES28" s="548"/>
      <c r="ET28" s="549"/>
      <c r="EU28" s="549"/>
      <c r="EV28" s="549"/>
      <c r="EW28" s="549"/>
      <c r="EX28" s="549"/>
      <c r="EY28" s="549"/>
      <c r="EZ28" s="549"/>
      <c r="FA28" s="549"/>
      <c r="FB28" s="549"/>
      <c r="FC28" s="549"/>
      <c r="FD28" s="549"/>
      <c r="FE28" s="550"/>
    </row>
    <row r="29" spans="1:161" ht="12" customHeight="1" x14ac:dyDescent="0.2">
      <c r="A29" s="660" t="s">
        <v>148</v>
      </c>
      <c r="B29" s="660"/>
      <c r="C29" s="660"/>
      <c r="D29" s="660"/>
      <c r="E29" s="660"/>
      <c r="F29" s="660"/>
      <c r="G29" s="660"/>
      <c r="H29" s="660"/>
      <c r="I29" s="660"/>
      <c r="J29" s="660"/>
      <c r="K29" s="660"/>
      <c r="L29" s="660"/>
      <c r="M29" s="660"/>
      <c r="N29" s="660"/>
      <c r="O29" s="660"/>
      <c r="P29" s="660"/>
      <c r="Q29" s="660"/>
      <c r="R29" s="660"/>
      <c r="S29" s="660"/>
      <c r="T29" s="660"/>
      <c r="U29" s="660"/>
      <c r="V29" s="660"/>
      <c r="W29" s="660"/>
      <c r="X29" s="660"/>
      <c r="Y29" s="660"/>
      <c r="Z29" s="660"/>
      <c r="AA29" s="660"/>
      <c r="AB29" s="660"/>
      <c r="AC29" s="660"/>
      <c r="AD29" s="660"/>
      <c r="AE29" s="660"/>
      <c r="AF29" s="660"/>
      <c r="AG29" s="660"/>
      <c r="AH29" s="660"/>
      <c r="AI29" s="660"/>
      <c r="AJ29" s="660"/>
      <c r="AK29" s="660"/>
      <c r="AL29" s="660"/>
      <c r="AM29" s="660"/>
      <c r="AN29" s="660"/>
      <c r="AO29" s="660"/>
      <c r="AP29" s="660"/>
      <c r="AQ29" s="660"/>
      <c r="AR29" s="660"/>
      <c r="AS29" s="660"/>
      <c r="AT29" s="660"/>
      <c r="AU29" s="660"/>
      <c r="AV29" s="660"/>
      <c r="AW29" s="660"/>
      <c r="AX29" s="660"/>
      <c r="AY29" s="660"/>
      <c r="AZ29" s="660"/>
      <c r="BA29" s="660"/>
      <c r="BB29" s="660"/>
      <c r="BC29" s="660"/>
      <c r="BD29" s="660"/>
      <c r="BE29" s="660"/>
      <c r="BF29" s="660"/>
      <c r="BG29" s="660"/>
      <c r="BH29" s="660"/>
      <c r="BI29" s="660"/>
      <c r="BJ29" s="660"/>
      <c r="BK29" s="660"/>
      <c r="BL29" s="660"/>
      <c r="BM29" s="660"/>
      <c r="BN29" s="660"/>
      <c r="BO29" s="660"/>
      <c r="BP29" s="660"/>
      <c r="BQ29" s="660"/>
      <c r="BR29" s="660"/>
      <c r="BS29" s="660"/>
      <c r="BT29" s="660"/>
      <c r="BU29" s="660"/>
      <c r="BV29" s="660"/>
      <c r="BW29" s="661"/>
      <c r="BX29" s="559"/>
      <c r="BY29" s="560"/>
      <c r="BZ29" s="560"/>
      <c r="CA29" s="560"/>
      <c r="CB29" s="560"/>
      <c r="CC29" s="560"/>
      <c r="CD29" s="560"/>
      <c r="CE29" s="561"/>
      <c r="CF29" s="562"/>
      <c r="CG29" s="560"/>
      <c r="CH29" s="560"/>
      <c r="CI29" s="560"/>
      <c r="CJ29" s="560"/>
      <c r="CK29" s="560"/>
      <c r="CL29" s="560"/>
      <c r="CM29" s="560"/>
      <c r="CN29" s="560"/>
      <c r="CO29" s="560"/>
      <c r="CP29" s="560"/>
      <c r="CQ29" s="560"/>
      <c r="CR29" s="561"/>
      <c r="CS29" s="662"/>
      <c r="CT29" s="662"/>
      <c r="CU29" s="662"/>
      <c r="CV29" s="662"/>
      <c r="CW29" s="662"/>
      <c r="CX29" s="662"/>
      <c r="CY29" s="662"/>
      <c r="CZ29" s="662"/>
      <c r="DA29" s="662"/>
      <c r="DB29" s="662"/>
      <c r="DC29" s="662"/>
      <c r="DD29" s="662"/>
      <c r="DE29" s="662"/>
      <c r="DF29" s="663"/>
      <c r="DG29" s="664"/>
      <c r="DH29" s="664"/>
      <c r="DI29" s="664"/>
      <c r="DJ29" s="664"/>
      <c r="DK29" s="664"/>
      <c r="DL29" s="664"/>
      <c r="DM29" s="664"/>
      <c r="DN29" s="664"/>
      <c r="DO29" s="664"/>
      <c r="DP29" s="664"/>
      <c r="DQ29" s="664"/>
      <c r="DR29" s="665"/>
      <c r="DS29" s="663"/>
      <c r="DT29" s="664"/>
      <c r="DU29" s="664"/>
      <c r="DV29" s="664"/>
      <c r="DW29" s="664"/>
      <c r="DX29" s="664"/>
      <c r="DY29" s="664"/>
      <c r="DZ29" s="664"/>
      <c r="EA29" s="664"/>
      <c r="EB29" s="664"/>
      <c r="EC29" s="664"/>
      <c r="ED29" s="664"/>
      <c r="EE29" s="665"/>
      <c r="EF29" s="663"/>
      <c r="EG29" s="664"/>
      <c r="EH29" s="664"/>
      <c r="EI29" s="664"/>
      <c r="EJ29" s="664"/>
      <c r="EK29" s="664"/>
      <c r="EL29" s="664"/>
      <c r="EM29" s="664"/>
      <c r="EN29" s="664"/>
      <c r="EO29" s="664"/>
      <c r="EP29" s="664"/>
      <c r="EQ29" s="664"/>
      <c r="ER29" s="665"/>
      <c r="ES29" s="569"/>
      <c r="ET29" s="570"/>
      <c r="EU29" s="570"/>
      <c r="EV29" s="570"/>
      <c r="EW29" s="570"/>
      <c r="EX29" s="570"/>
      <c r="EY29" s="570"/>
      <c r="EZ29" s="570"/>
      <c r="FA29" s="570"/>
      <c r="FB29" s="570"/>
      <c r="FC29" s="570"/>
      <c r="FD29" s="570"/>
      <c r="FE29" s="571"/>
    </row>
    <row r="30" spans="1:161" ht="71.25" customHeight="1" x14ac:dyDescent="0.2">
      <c r="A30" s="613" t="s">
        <v>378</v>
      </c>
      <c r="B30" s="613"/>
      <c r="C30" s="613"/>
      <c r="D30" s="613"/>
      <c r="E30" s="613"/>
      <c r="F30" s="613"/>
      <c r="G30" s="613"/>
      <c r="H30" s="613"/>
      <c r="I30" s="613"/>
      <c r="J30" s="613"/>
      <c r="K30" s="613"/>
      <c r="L30" s="613"/>
      <c r="M30" s="613"/>
      <c r="N30" s="613"/>
      <c r="O30" s="613"/>
      <c r="P30" s="613"/>
      <c r="Q30" s="613"/>
      <c r="R30" s="613"/>
      <c r="S30" s="613"/>
      <c r="T30" s="613"/>
      <c r="U30" s="613"/>
      <c r="V30" s="613"/>
      <c r="W30" s="613"/>
      <c r="X30" s="613"/>
      <c r="Y30" s="613"/>
      <c r="Z30" s="613"/>
      <c r="AA30" s="613"/>
      <c r="AB30" s="613"/>
      <c r="AC30" s="613"/>
      <c r="AD30" s="613"/>
      <c r="AE30" s="613"/>
      <c r="AF30" s="613"/>
      <c r="AG30" s="613"/>
      <c r="AH30" s="613"/>
      <c r="AI30" s="613"/>
      <c r="AJ30" s="613"/>
      <c r="AK30" s="613"/>
      <c r="AL30" s="613"/>
      <c r="AM30" s="613"/>
      <c r="AN30" s="613"/>
      <c r="AO30" s="613"/>
      <c r="AP30" s="613"/>
      <c r="AQ30" s="613"/>
      <c r="AR30" s="613"/>
      <c r="AS30" s="613"/>
      <c r="AT30" s="613"/>
      <c r="AU30" s="613"/>
      <c r="AV30" s="613"/>
      <c r="AW30" s="613"/>
      <c r="AX30" s="613"/>
      <c r="AY30" s="613"/>
      <c r="AZ30" s="613"/>
      <c r="BA30" s="613"/>
      <c r="BB30" s="613"/>
      <c r="BC30" s="613"/>
      <c r="BD30" s="613"/>
      <c r="BE30" s="613"/>
      <c r="BF30" s="613"/>
      <c r="BG30" s="613"/>
      <c r="BH30" s="613"/>
      <c r="BI30" s="613"/>
      <c r="BJ30" s="613"/>
      <c r="BK30" s="613"/>
      <c r="BL30" s="613"/>
      <c r="BM30" s="613"/>
      <c r="BN30" s="613"/>
      <c r="BO30" s="613"/>
      <c r="BP30" s="613"/>
      <c r="BQ30" s="613"/>
      <c r="BR30" s="613"/>
      <c r="BS30" s="613"/>
      <c r="BT30" s="613"/>
      <c r="BU30" s="613"/>
      <c r="BV30" s="613"/>
      <c r="BW30" s="642"/>
      <c r="BX30" s="615" t="s">
        <v>405</v>
      </c>
      <c r="BY30" s="616"/>
      <c r="BZ30" s="616"/>
      <c r="CA30" s="616"/>
      <c r="CB30" s="616"/>
      <c r="CC30" s="616"/>
      <c r="CD30" s="616"/>
      <c r="CE30" s="617"/>
      <c r="CF30" s="618"/>
      <c r="CG30" s="616"/>
      <c r="CH30" s="616"/>
      <c r="CI30" s="616"/>
      <c r="CJ30" s="616"/>
      <c r="CK30" s="616"/>
      <c r="CL30" s="616"/>
      <c r="CM30" s="616"/>
      <c r="CN30" s="616"/>
      <c r="CO30" s="616"/>
      <c r="CP30" s="616"/>
      <c r="CQ30" s="194"/>
      <c r="CR30" s="195"/>
      <c r="CS30" s="643" t="s">
        <v>365</v>
      </c>
      <c r="CT30" s="644"/>
      <c r="CU30" s="644"/>
      <c r="CV30" s="644"/>
      <c r="CW30" s="644"/>
      <c r="CX30" s="644"/>
      <c r="CY30" s="644"/>
      <c r="CZ30" s="644"/>
      <c r="DA30" s="644"/>
      <c r="DB30" s="644"/>
      <c r="DC30" s="644"/>
      <c r="DD30" s="644"/>
      <c r="DE30" s="645"/>
      <c r="DF30" s="649"/>
      <c r="DG30" s="650"/>
      <c r="DH30" s="650"/>
      <c r="DI30" s="650"/>
      <c r="DJ30" s="650"/>
      <c r="DK30" s="650"/>
      <c r="DL30" s="650"/>
      <c r="DM30" s="650"/>
      <c r="DN30" s="650"/>
      <c r="DO30" s="650"/>
      <c r="DP30" s="650"/>
      <c r="DQ30" s="650"/>
      <c r="DR30" s="651"/>
      <c r="DS30" s="649"/>
      <c r="DT30" s="650"/>
      <c r="DU30" s="650"/>
      <c r="DV30" s="650"/>
      <c r="DW30" s="650"/>
      <c r="DX30" s="650"/>
      <c r="DY30" s="650"/>
      <c r="DZ30" s="650"/>
      <c r="EA30" s="650"/>
      <c r="EB30" s="650"/>
      <c r="EC30" s="650"/>
      <c r="ED30" s="650"/>
      <c r="EE30" s="651"/>
      <c r="EF30" s="649"/>
      <c r="EG30" s="650"/>
      <c r="EH30" s="650"/>
      <c r="EI30" s="650"/>
      <c r="EJ30" s="650"/>
      <c r="EK30" s="650"/>
      <c r="EL30" s="650"/>
      <c r="EM30" s="650"/>
      <c r="EN30" s="650"/>
      <c r="EO30" s="650"/>
      <c r="EP30" s="650"/>
      <c r="EQ30" s="650"/>
      <c r="ER30" s="651"/>
      <c r="ES30" s="203"/>
      <c r="ET30" s="204"/>
      <c r="EU30" s="204"/>
      <c r="EV30" s="204"/>
      <c r="EW30" s="204"/>
      <c r="EX30" s="204"/>
      <c r="EY30" s="204"/>
      <c r="EZ30" s="204"/>
      <c r="FA30" s="204"/>
      <c r="FB30" s="204"/>
      <c r="FC30" s="204"/>
      <c r="FD30" s="204"/>
      <c r="FE30" s="205"/>
    </row>
    <row r="31" spans="1:161" ht="11.25" customHeight="1" x14ac:dyDescent="0.2">
      <c r="A31" s="659" t="s">
        <v>149</v>
      </c>
      <c r="B31" s="660"/>
      <c r="C31" s="660"/>
      <c r="D31" s="660"/>
      <c r="E31" s="660"/>
      <c r="F31" s="660"/>
      <c r="G31" s="660"/>
      <c r="H31" s="660"/>
      <c r="I31" s="660"/>
      <c r="J31" s="660"/>
      <c r="K31" s="660"/>
      <c r="L31" s="660"/>
      <c r="M31" s="660"/>
      <c r="N31" s="660"/>
      <c r="O31" s="660"/>
      <c r="P31" s="660"/>
      <c r="Q31" s="660"/>
      <c r="R31" s="660"/>
      <c r="S31" s="660"/>
      <c r="T31" s="660"/>
      <c r="U31" s="660"/>
      <c r="V31" s="660"/>
      <c r="W31" s="660"/>
      <c r="X31" s="660"/>
      <c r="Y31" s="660"/>
      <c r="Z31" s="660"/>
      <c r="AA31" s="660"/>
      <c r="AB31" s="660"/>
      <c r="AC31" s="660"/>
      <c r="AD31" s="660"/>
      <c r="AE31" s="660"/>
      <c r="AF31" s="660"/>
      <c r="AG31" s="660"/>
      <c r="AH31" s="660"/>
      <c r="AI31" s="660"/>
      <c r="AJ31" s="660"/>
      <c r="AK31" s="660"/>
      <c r="AL31" s="660"/>
      <c r="AM31" s="660"/>
      <c r="AN31" s="660"/>
      <c r="AO31" s="660"/>
      <c r="AP31" s="660"/>
      <c r="AQ31" s="660"/>
      <c r="AR31" s="660"/>
      <c r="AS31" s="660"/>
      <c r="AT31" s="660"/>
      <c r="AU31" s="660"/>
      <c r="AV31" s="660"/>
      <c r="AW31" s="660"/>
      <c r="AX31" s="660"/>
      <c r="AY31" s="660"/>
      <c r="AZ31" s="660"/>
      <c r="BA31" s="660"/>
      <c r="BB31" s="660"/>
      <c r="BC31" s="660"/>
      <c r="BD31" s="660"/>
      <c r="BE31" s="660"/>
      <c r="BF31" s="660"/>
      <c r="BG31" s="660"/>
      <c r="BH31" s="660"/>
      <c r="BI31" s="660"/>
      <c r="BJ31" s="660"/>
      <c r="BK31" s="660"/>
      <c r="BL31" s="660"/>
      <c r="BM31" s="660"/>
      <c r="BN31" s="660"/>
      <c r="BO31" s="660"/>
      <c r="BP31" s="660"/>
      <c r="BQ31" s="660"/>
      <c r="BR31" s="660"/>
      <c r="BS31" s="660"/>
      <c r="BT31" s="660"/>
      <c r="BU31" s="660"/>
      <c r="BV31" s="660"/>
      <c r="BW31" s="661"/>
      <c r="BX31" s="615" t="s">
        <v>150</v>
      </c>
      <c r="BY31" s="616"/>
      <c r="BZ31" s="616"/>
      <c r="CA31" s="616"/>
      <c r="CB31" s="616"/>
      <c r="CC31" s="616"/>
      <c r="CD31" s="616"/>
      <c r="CE31" s="617"/>
      <c r="CF31" s="618" t="s">
        <v>147</v>
      </c>
      <c r="CG31" s="616"/>
      <c r="CH31" s="616"/>
      <c r="CI31" s="616"/>
      <c r="CJ31" s="616"/>
      <c r="CK31" s="616"/>
      <c r="CL31" s="616"/>
      <c r="CM31" s="616"/>
      <c r="CN31" s="616"/>
      <c r="CO31" s="616"/>
      <c r="CP31" s="616"/>
      <c r="CQ31" s="616"/>
      <c r="CR31" s="617"/>
      <c r="CS31" s="643" t="s">
        <v>365</v>
      </c>
      <c r="CT31" s="644"/>
      <c r="CU31" s="644"/>
      <c r="CV31" s="644"/>
      <c r="CW31" s="644"/>
      <c r="CX31" s="644"/>
      <c r="CY31" s="644"/>
      <c r="CZ31" s="644"/>
      <c r="DA31" s="644"/>
      <c r="DB31" s="644"/>
      <c r="DC31" s="644"/>
      <c r="DD31" s="644"/>
      <c r="DE31" s="645"/>
      <c r="DF31" s="639">
        <f>DF32</f>
        <v>0</v>
      </c>
      <c r="DG31" s="640"/>
      <c r="DH31" s="640"/>
      <c r="DI31" s="640"/>
      <c r="DJ31" s="640"/>
      <c r="DK31" s="640"/>
      <c r="DL31" s="640"/>
      <c r="DM31" s="640"/>
      <c r="DN31" s="640"/>
      <c r="DO31" s="640"/>
      <c r="DP31" s="640"/>
      <c r="DQ31" s="640"/>
      <c r="DR31" s="641"/>
      <c r="DS31" s="639">
        <f>SUM(DS32:EE34)</f>
        <v>0</v>
      </c>
      <c r="DT31" s="640"/>
      <c r="DU31" s="640"/>
      <c r="DV31" s="640"/>
      <c r="DW31" s="640"/>
      <c r="DX31" s="640"/>
      <c r="DY31" s="640"/>
      <c r="DZ31" s="640"/>
      <c r="EA31" s="640"/>
      <c r="EB31" s="640"/>
      <c r="EC31" s="640"/>
      <c r="ED31" s="640"/>
      <c r="EE31" s="641"/>
      <c r="EF31" s="639">
        <f>SUM(EF32:ER34)</f>
        <v>0</v>
      </c>
      <c r="EG31" s="640"/>
      <c r="EH31" s="640"/>
      <c r="EI31" s="640"/>
      <c r="EJ31" s="640"/>
      <c r="EK31" s="640"/>
      <c r="EL31" s="640"/>
      <c r="EM31" s="640"/>
      <c r="EN31" s="640"/>
      <c r="EO31" s="640"/>
      <c r="EP31" s="640"/>
      <c r="EQ31" s="640"/>
      <c r="ER31" s="641"/>
      <c r="ES31" s="626"/>
      <c r="ET31" s="627"/>
      <c r="EU31" s="627"/>
      <c r="EV31" s="627"/>
      <c r="EW31" s="627"/>
      <c r="EX31" s="627"/>
      <c r="EY31" s="627"/>
      <c r="EZ31" s="627"/>
      <c r="FA31" s="627"/>
      <c r="FB31" s="627"/>
      <c r="FC31" s="627"/>
      <c r="FD31" s="627"/>
      <c r="FE31" s="628"/>
    </row>
    <row r="32" spans="1:161" ht="11.1" customHeight="1" x14ac:dyDescent="0.2">
      <c r="A32" s="652" t="s">
        <v>6</v>
      </c>
      <c r="B32" s="652"/>
      <c r="C32" s="652"/>
      <c r="D32" s="652"/>
      <c r="E32" s="652"/>
      <c r="F32" s="652"/>
      <c r="G32" s="652"/>
      <c r="H32" s="652"/>
      <c r="I32" s="652"/>
      <c r="J32" s="652"/>
      <c r="K32" s="652"/>
      <c r="L32" s="652"/>
      <c r="M32" s="652"/>
      <c r="N32" s="652"/>
      <c r="O32" s="652"/>
      <c r="P32" s="652"/>
      <c r="Q32" s="652"/>
      <c r="R32" s="652"/>
      <c r="S32" s="652"/>
      <c r="T32" s="652"/>
      <c r="U32" s="652"/>
      <c r="V32" s="652"/>
      <c r="W32" s="652"/>
      <c r="X32" s="652"/>
      <c r="Y32" s="652"/>
      <c r="Z32" s="652"/>
      <c r="AA32" s="652"/>
      <c r="AB32" s="652"/>
      <c r="AC32" s="652"/>
      <c r="AD32" s="652"/>
      <c r="AE32" s="652"/>
      <c r="AF32" s="652"/>
      <c r="AG32" s="652"/>
      <c r="AH32" s="652"/>
      <c r="AI32" s="652"/>
      <c r="AJ32" s="652"/>
      <c r="AK32" s="652"/>
      <c r="AL32" s="652"/>
      <c r="AM32" s="652"/>
      <c r="AN32" s="652"/>
      <c r="AO32" s="652"/>
      <c r="AP32" s="652"/>
      <c r="AQ32" s="652"/>
      <c r="AR32" s="652"/>
      <c r="AS32" s="652"/>
      <c r="AT32" s="652"/>
      <c r="AU32" s="652"/>
      <c r="AV32" s="652"/>
      <c r="AW32" s="652"/>
      <c r="AX32" s="652"/>
      <c r="AY32" s="652"/>
      <c r="AZ32" s="652"/>
      <c r="BA32" s="652"/>
      <c r="BB32" s="652"/>
      <c r="BC32" s="652"/>
      <c r="BD32" s="652"/>
      <c r="BE32" s="652"/>
      <c r="BF32" s="652"/>
      <c r="BG32" s="652"/>
      <c r="BH32" s="652"/>
      <c r="BI32" s="652"/>
      <c r="BJ32" s="652"/>
      <c r="BK32" s="652"/>
      <c r="BL32" s="652"/>
      <c r="BM32" s="652"/>
      <c r="BN32" s="652"/>
      <c r="BO32" s="652"/>
      <c r="BP32" s="652"/>
      <c r="BQ32" s="652"/>
      <c r="BR32" s="652"/>
      <c r="BS32" s="652"/>
      <c r="BT32" s="652"/>
      <c r="BU32" s="652"/>
      <c r="BV32" s="652"/>
      <c r="BW32" s="652"/>
      <c r="BX32" s="542" t="s">
        <v>151</v>
      </c>
      <c r="BY32" s="543"/>
      <c r="BZ32" s="543"/>
      <c r="CA32" s="543"/>
      <c r="CB32" s="543"/>
      <c r="CC32" s="543"/>
      <c r="CD32" s="543"/>
      <c r="CE32" s="544"/>
      <c r="CF32" s="605" t="s">
        <v>147</v>
      </c>
      <c r="CG32" s="543"/>
      <c r="CH32" s="543"/>
      <c r="CI32" s="543"/>
      <c r="CJ32" s="543"/>
      <c r="CK32" s="543"/>
      <c r="CL32" s="543"/>
      <c r="CM32" s="543"/>
      <c r="CN32" s="543"/>
      <c r="CO32" s="543"/>
      <c r="CP32" s="543"/>
      <c r="CQ32" s="543"/>
      <c r="CR32" s="544"/>
      <c r="CS32" s="662" t="s">
        <v>365</v>
      </c>
      <c r="CT32" s="662"/>
      <c r="CU32" s="662"/>
      <c r="CV32" s="662"/>
      <c r="CW32" s="662"/>
      <c r="CX32" s="662"/>
      <c r="CY32" s="662"/>
      <c r="CZ32" s="662"/>
      <c r="DA32" s="662"/>
      <c r="DB32" s="662"/>
      <c r="DC32" s="662"/>
      <c r="DD32" s="662"/>
      <c r="DE32" s="662"/>
      <c r="DF32" s="656"/>
      <c r="DG32" s="657"/>
      <c r="DH32" s="657"/>
      <c r="DI32" s="657"/>
      <c r="DJ32" s="657"/>
      <c r="DK32" s="657"/>
      <c r="DL32" s="657"/>
      <c r="DM32" s="657"/>
      <c r="DN32" s="657"/>
      <c r="DO32" s="657"/>
      <c r="DP32" s="657"/>
      <c r="DQ32" s="657"/>
      <c r="DR32" s="658"/>
      <c r="DS32" s="580"/>
      <c r="DT32" s="581"/>
      <c r="DU32" s="581"/>
      <c r="DV32" s="581"/>
      <c r="DW32" s="581"/>
      <c r="DX32" s="581"/>
      <c r="DY32" s="581"/>
      <c r="DZ32" s="581"/>
      <c r="EA32" s="581"/>
      <c r="EB32" s="581"/>
      <c r="EC32" s="581"/>
      <c r="ED32" s="581"/>
      <c r="EE32" s="582"/>
      <c r="EF32" s="580"/>
      <c r="EG32" s="581"/>
      <c r="EH32" s="581"/>
      <c r="EI32" s="581"/>
      <c r="EJ32" s="581"/>
      <c r="EK32" s="581"/>
      <c r="EL32" s="581"/>
      <c r="EM32" s="581"/>
      <c r="EN32" s="581"/>
      <c r="EO32" s="581"/>
      <c r="EP32" s="581"/>
      <c r="EQ32" s="581"/>
      <c r="ER32" s="582"/>
      <c r="ES32" s="548"/>
      <c r="ET32" s="549"/>
      <c r="EU32" s="549"/>
      <c r="EV32" s="549"/>
      <c r="EW32" s="549"/>
      <c r="EX32" s="549"/>
      <c r="EY32" s="549"/>
      <c r="EZ32" s="549"/>
      <c r="FA32" s="549"/>
      <c r="FB32" s="549"/>
      <c r="FC32" s="549"/>
      <c r="FD32" s="549"/>
      <c r="FE32" s="550"/>
    </row>
    <row r="33" spans="1:172" ht="12" customHeight="1" x14ac:dyDescent="0.2">
      <c r="A33" s="660" t="s">
        <v>398</v>
      </c>
      <c r="B33" s="660"/>
      <c r="C33" s="660"/>
      <c r="D33" s="660"/>
      <c r="E33" s="660"/>
      <c r="F33" s="660"/>
      <c r="G33" s="660"/>
      <c r="H33" s="660"/>
      <c r="I33" s="660"/>
      <c r="J33" s="660"/>
      <c r="K33" s="660"/>
      <c r="L33" s="660"/>
      <c r="M33" s="660"/>
      <c r="N33" s="660"/>
      <c r="O33" s="660"/>
      <c r="P33" s="660"/>
      <c r="Q33" s="660"/>
      <c r="R33" s="660"/>
      <c r="S33" s="660"/>
      <c r="T33" s="660"/>
      <c r="U33" s="660"/>
      <c r="V33" s="660"/>
      <c r="W33" s="660"/>
      <c r="X33" s="660"/>
      <c r="Y33" s="660"/>
      <c r="Z33" s="660"/>
      <c r="AA33" s="660"/>
      <c r="AB33" s="660"/>
      <c r="AC33" s="660"/>
      <c r="AD33" s="660"/>
      <c r="AE33" s="660"/>
      <c r="AF33" s="660"/>
      <c r="AG33" s="660"/>
      <c r="AH33" s="660"/>
      <c r="AI33" s="660"/>
      <c r="AJ33" s="660"/>
      <c r="AK33" s="660"/>
      <c r="AL33" s="660"/>
      <c r="AM33" s="660"/>
      <c r="AN33" s="660"/>
      <c r="AO33" s="660"/>
      <c r="AP33" s="660"/>
      <c r="AQ33" s="660"/>
      <c r="AR33" s="660"/>
      <c r="AS33" s="660"/>
      <c r="AT33" s="660"/>
      <c r="AU33" s="660"/>
      <c r="AV33" s="660"/>
      <c r="AW33" s="660"/>
      <c r="AX33" s="660"/>
      <c r="AY33" s="660"/>
      <c r="AZ33" s="660"/>
      <c r="BA33" s="660"/>
      <c r="BB33" s="660"/>
      <c r="BC33" s="660"/>
      <c r="BD33" s="660"/>
      <c r="BE33" s="660"/>
      <c r="BF33" s="660"/>
      <c r="BG33" s="660"/>
      <c r="BH33" s="660"/>
      <c r="BI33" s="660"/>
      <c r="BJ33" s="660"/>
      <c r="BK33" s="660"/>
      <c r="BL33" s="660"/>
      <c r="BM33" s="660"/>
      <c r="BN33" s="660"/>
      <c r="BO33" s="660"/>
      <c r="BP33" s="660"/>
      <c r="BQ33" s="660"/>
      <c r="BR33" s="660"/>
      <c r="BS33" s="660"/>
      <c r="BT33" s="660"/>
      <c r="BU33" s="660"/>
      <c r="BV33" s="660"/>
      <c r="BW33" s="661"/>
      <c r="BX33" s="559"/>
      <c r="BY33" s="560"/>
      <c r="BZ33" s="560"/>
      <c r="CA33" s="560"/>
      <c r="CB33" s="560"/>
      <c r="CC33" s="560"/>
      <c r="CD33" s="560"/>
      <c r="CE33" s="561"/>
      <c r="CF33" s="562"/>
      <c r="CG33" s="560"/>
      <c r="CH33" s="560"/>
      <c r="CI33" s="560"/>
      <c r="CJ33" s="560"/>
      <c r="CK33" s="560"/>
      <c r="CL33" s="560"/>
      <c r="CM33" s="560"/>
      <c r="CN33" s="560"/>
      <c r="CO33" s="560"/>
      <c r="CP33" s="560"/>
      <c r="CQ33" s="560"/>
      <c r="CR33" s="561"/>
      <c r="CS33" s="662"/>
      <c r="CT33" s="662"/>
      <c r="CU33" s="662"/>
      <c r="CV33" s="662"/>
      <c r="CW33" s="662"/>
      <c r="CX33" s="662"/>
      <c r="CY33" s="662"/>
      <c r="CZ33" s="662"/>
      <c r="DA33" s="662"/>
      <c r="DB33" s="662"/>
      <c r="DC33" s="662"/>
      <c r="DD33" s="662"/>
      <c r="DE33" s="662"/>
      <c r="DF33" s="666"/>
      <c r="DG33" s="667"/>
      <c r="DH33" s="667"/>
      <c r="DI33" s="667"/>
      <c r="DJ33" s="667"/>
      <c r="DK33" s="667"/>
      <c r="DL33" s="667"/>
      <c r="DM33" s="667"/>
      <c r="DN33" s="667"/>
      <c r="DO33" s="667"/>
      <c r="DP33" s="667"/>
      <c r="DQ33" s="667"/>
      <c r="DR33" s="668"/>
      <c r="DS33" s="663"/>
      <c r="DT33" s="664"/>
      <c r="DU33" s="664"/>
      <c r="DV33" s="664"/>
      <c r="DW33" s="664"/>
      <c r="DX33" s="664"/>
      <c r="DY33" s="664"/>
      <c r="DZ33" s="664"/>
      <c r="EA33" s="664"/>
      <c r="EB33" s="664"/>
      <c r="EC33" s="664"/>
      <c r="ED33" s="664"/>
      <c r="EE33" s="665"/>
      <c r="EF33" s="663"/>
      <c r="EG33" s="664"/>
      <c r="EH33" s="664"/>
      <c r="EI33" s="664"/>
      <c r="EJ33" s="664"/>
      <c r="EK33" s="664"/>
      <c r="EL33" s="664"/>
      <c r="EM33" s="664"/>
      <c r="EN33" s="664"/>
      <c r="EO33" s="664"/>
      <c r="EP33" s="664"/>
      <c r="EQ33" s="664"/>
      <c r="ER33" s="665"/>
      <c r="ES33" s="569"/>
      <c r="ET33" s="570"/>
      <c r="EU33" s="570"/>
      <c r="EV33" s="570"/>
      <c r="EW33" s="570"/>
      <c r="EX33" s="570"/>
      <c r="EY33" s="570"/>
      <c r="EZ33" s="570"/>
      <c r="FA33" s="570"/>
      <c r="FB33" s="570"/>
      <c r="FC33" s="570"/>
      <c r="FD33" s="570"/>
      <c r="FE33" s="571"/>
      <c r="FN33" s="106">
        <f>DF32</f>
        <v>0</v>
      </c>
      <c r="FP33" s="106" t="e">
        <f>FN33-FN34</f>
        <v>#REF!</v>
      </c>
    </row>
    <row r="34" spans="1:172" ht="11.1" customHeight="1" x14ac:dyDescent="0.2">
      <c r="A34" s="659" t="s">
        <v>7</v>
      </c>
      <c r="B34" s="660"/>
      <c r="C34" s="660"/>
      <c r="D34" s="660"/>
      <c r="E34" s="660"/>
      <c r="F34" s="660"/>
      <c r="G34" s="660"/>
      <c r="H34" s="660"/>
      <c r="I34" s="660"/>
      <c r="J34" s="660"/>
      <c r="K34" s="660"/>
      <c r="L34" s="660"/>
      <c r="M34" s="660"/>
      <c r="N34" s="660"/>
      <c r="O34" s="660"/>
      <c r="P34" s="660"/>
      <c r="Q34" s="660"/>
      <c r="R34" s="660"/>
      <c r="S34" s="660"/>
      <c r="T34" s="660"/>
      <c r="U34" s="660"/>
      <c r="V34" s="660"/>
      <c r="W34" s="660"/>
      <c r="X34" s="660"/>
      <c r="Y34" s="660"/>
      <c r="Z34" s="660"/>
      <c r="AA34" s="660"/>
      <c r="AB34" s="660"/>
      <c r="AC34" s="660"/>
      <c r="AD34" s="660"/>
      <c r="AE34" s="660"/>
      <c r="AF34" s="660"/>
      <c r="AG34" s="660"/>
      <c r="AH34" s="660"/>
      <c r="AI34" s="660"/>
      <c r="AJ34" s="660"/>
      <c r="AK34" s="660"/>
      <c r="AL34" s="660"/>
      <c r="AM34" s="660"/>
      <c r="AN34" s="660"/>
      <c r="AO34" s="660"/>
      <c r="AP34" s="660"/>
      <c r="AQ34" s="660"/>
      <c r="AR34" s="660"/>
      <c r="AS34" s="660"/>
      <c r="AT34" s="660"/>
      <c r="AU34" s="660"/>
      <c r="AV34" s="660"/>
      <c r="AW34" s="660"/>
      <c r="AX34" s="660"/>
      <c r="AY34" s="660"/>
      <c r="AZ34" s="660"/>
      <c r="BA34" s="660"/>
      <c r="BB34" s="660"/>
      <c r="BC34" s="660"/>
      <c r="BD34" s="660"/>
      <c r="BE34" s="660"/>
      <c r="BF34" s="660"/>
      <c r="BG34" s="660"/>
      <c r="BH34" s="660"/>
      <c r="BI34" s="660"/>
      <c r="BJ34" s="660"/>
      <c r="BK34" s="660"/>
      <c r="BL34" s="660"/>
      <c r="BM34" s="660"/>
      <c r="BN34" s="660"/>
      <c r="BO34" s="660"/>
      <c r="BP34" s="660"/>
      <c r="BQ34" s="660"/>
      <c r="BR34" s="660"/>
      <c r="BS34" s="660"/>
      <c r="BT34" s="660"/>
      <c r="BU34" s="660"/>
      <c r="BV34" s="660"/>
      <c r="BW34" s="661"/>
      <c r="BX34" s="615" t="s">
        <v>152</v>
      </c>
      <c r="BY34" s="616"/>
      <c r="BZ34" s="616"/>
      <c r="CA34" s="616"/>
      <c r="CB34" s="616"/>
      <c r="CC34" s="616"/>
      <c r="CD34" s="616"/>
      <c r="CE34" s="617"/>
      <c r="CF34" s="618" t="s">
        <v>147</v>
      </c>
      <c r="CG34" s="616"/>
      <c r="CH34" s="616"/>
      <c r="CI34" s="616"/>
      <c r="CJ34" s="616"/>
      <c r="CK34" s="616"/>
      <c r="CL34" s="616"/>
      <c r="CM34" s="616"/>
      <c r="CN34" s="616"/>
      <c r="CO34" s="616"/>
      <c r="CP34" s="616"/>
      <c r="CQ34" s="616"/>
      <c r="CR34" s="617"/>
      <c r="CS34" s="673" t="s">
        <v>365</v>
      </c>
      <c r="CT34" s="673"/>
      <c r="CU34" s="673"/>
      <c r="CV34" s="673"/>
      <c r="CW34" s="673"/>
      <c r="CX34" s="673"/>
      <c r="CY34" s="673"/>
      <c r="CZ34" s="673"/>
      <c r="DA34" s="673"/>
      <c r="DB34" s="673"/>
      <c r="DC34" s="673"/>
      <c r="DD34" s="673"/>
      <c r="DE34" s="673"/>
      <c r="DF34" s="669"/>
      <c r="DG34" s="670"/>
      <c r="DH34" s="670"/>
      <c r="DI34" s="670"/>
      <c r="DJ34" s="670"/>
      <c r="DK34" s="670"/>
      <c r="DL34" s="670"/>
      <c r="DM34" s="670"/>
      <c r="DN34" s="670"/>
      <c r="DO34" s="670"/>
      <c r="DP34" s="670"/>
      <c r="DQ34" s="670"/>
      <c r="DR34" s="671"/>
      <c r="DS34" s="669"/>
      <c r="DT34" s="670"/>
      <c r="DU34" s="670"/>
      <c r="DV34" s="670"/>
      <c r="DW34" s="670"/>
      <c r="DX34" s="670"/>
      <c r="DY34" s="670"/>
      <c r="DZ34" s="670"/>
      <c r="EA34" s="670"/>
      <c r="EB34" s="670"/>
      <c r="EC34" s="670"/>
      <c r="ED34" s="670"/>
      <c r="EE34" s="671"/>
      <c r="EF34" s="669"/>
      <c r="EG34" s="670"/>
      <c r="EH34" s="670"/>
      <c r="EI34" s="670"/>
      <c r="EJ34" s="670"/>
      <c r="EK34" s="670"/>
      <c r="EL34" s="670"/>
      <c r="EM34" s="670"/>
      <c r="EN34" s="670"/>
      <c r="EO34" s="670"/>
      <c r="EP34" s="670"/>
      <c r="EQ34" s="670"/>
      <c r="ER34" s="671"/>
      <c r="ES34" s="626"/>
      <c r="ET34" s="627"/>
      <c r="EU34" s="627"/>
      <c r="EV34" s="627"/>
      <c r="EW34" s="627"/>
      <c r="EX34" s="627"/>
      <c r="EY34" s="627"/>
      <c r="EZ34" s="627"/>
      <c r="FA34" s="627"/>
      <c r="FB34" s="627"/>
      <c r="FC34" s="627"/>
      <c r="FD34" s="627"/>
      <c r="FE34" s="628"/>
      <c r="FN34" s="106" t="e">
        <f>#REF!+#REF!</f>
        <v>#REF!</v>
      </c>
    </row>
    <row r="35" spans="1:172" ht="11.1" customHeight="1" x14ac:dyDescent="0.2">
      <c r="A35" s="659" t="s">
        <v>153</v>
      </c>
      <c r="B35" s="660"/>
      <c r="C35" s="660"/>
      <c r="D35" s="660"/>
      <c r="E35" s="660"/>
      <c r="F35" s="660"/>
      <c r="G35" s="660"/>
      <c r="H35" s="660"/>
      <c r="I35" s="660"/>
      <c r="J35" s="660"/>
      <c r="K35" s="660"/>
      <c r="L35" s="660"/>
      <c r="M35" s="660"/>
      <c r="N35" s="660"/>
      <c r="O35" s="660"/>
      <c r="P35" s="660"/>
      <c r="Q35" s="660"/>
      <c r="R35" s="660"/>
      <c r="S35" s="660"/>
      <c r="T35" s="660"/>
      <c r="U35" s="660"/>
      <c r="V35" s="660"/>
      <c r="W35" s="660"/>
      <c r="X35" s="660"/>
      <c r="Y35" s="660"/>
      <c r="Z35" s="660"/>
      <c r="AA35" s="660"/>
      <c r="AB35" s="660"/>
      <c r="AC35" s="660"/>
      <c r="AD35" s="660"/>
      <c r="AE35" s="660"/>
      <c r="AF35" s="660"/>
      <c r="AG35" s="660"/>
      <c r="AH35" s="660"/>
      <c r="AI35" s="660"/>
      <c r="AJ35" s="660"/>
      <c r="AK35" s="660"/>
      <c r="AL35" s="660"/>
      <c r="AM35" s="660"/>
      <c r="AN35" s="660"/>
      <c r="AO35" s="660"/>
      <c r="AP35" s="660"/>
      <c r="AQ35" s="660"/>
      <c r="AR35" s="660"/>
      <c r="AS35" s="660"/>
      <c r="AT35" s="660"/>
      <c r="AU35" s="660"/>
      <c r="AV35" s="660"/>
      <c r="AW35" s="660"/>
      <c r="AX35" s="660"/>
      <c r="AY35" s="660"/>
      <c r="AZ35" s="660"/>
      <c r="BA35" s="660"/>
      <c r="BB35" s="660"/>
      <c r="BC35" s="660"/>
      <c r="BD35" s="660"/>
      <c r="BE35" s="660"/>
      <c r="BF35" s="660"/>
      <c r="BG35" s="660"/>
      <c r="BH35" s="660"/>
      <c r="BI35" s="660"/>
      <c r="BJ35" s="660"/>
      <c r="BK35" s="660"/>
      <c r="BL35" s="660"/>
      <c r="BM35" s="660"/>
      <c r="BN35" s="660"/>
      <c r="BO35" s="660"/>
      <c r="BP35" s="660"/>
      <c r="BQ35" s="660"/>
      <c r="BR35" s="660"/>
      <c r="BS35" s="660"/>
      <c r="BT35" s="660"/>
      <c r="BU35" s="660"/>
      <c r="BV35" s="660"/>
      <c r="BW35" s="661"/>
      <c r="BX35" s="615" t="s">
        <v>154</v>
      </c>
      <c r="BY35" s="616"/>
      <c r="BZ35" s="616"/>
      <c r="CA35" s="616"/>
      <c r="CB35" s="616"/>
      <c r="CC35" s="616"/>
      <c r="CD35" s="616"/>
      <c r="CE35" s="617"/>
      <c r="CF35" s="618"/>
      <c r="CG35" s="616"/>
      <c r="CH35" s="616"/>
      <c r="CI35" s="616"/>
      <c r="CJ35" s="616"/>
      <c r="CK35" s="616"/>
      <c r="CL35" s="616"/>
      <c r="CM35" s="616"/>
      <c r="CN35" s="616"/>
      <c r="CO35" s="616"/>
      <c r="CP35" s="616"/>
      <c r="CQ35" s="616"/>
      <c r="CR35" s="617"/>
      <c r="CS35" s="672" t="s">
        <v>364</v>
      </c>
      <c r="CT35" s="672"/>
      <c r="CU35" s="672"/>
      <c r="CV35" s="672"/>
      <c r="CW35" s="672"/>
      <c r="CX35" s="672"/>
      <c r="CY35" s="672"/>
      <c r="CZ35" s="672"/>
      <c r="DA35" s="672"/>
      <c r="DB35" s="672"/>
      <c r="DC35" s="672"/>
      <c r="DD35" s="672"/>
      <c r="DE35" s="672"/>
      <c r="DF35" s="636">
        <f>DF37</f>
        <v>989947</v>
      </c>
      <c r="DG35" s="637"/>
      <c r="DH35" s="637"/>
      <c r="DI35" s="637"/>
      <c r="DJ35" s="637"/>
      <c r="DK35" s="637"/>
      <c r="DL35" s="637"/>
      <c r="DM35" s="637"/>
      <c r="DN35" s="637"/>
      <c r="DO35" s="637"/>
      <c r="DP35" s="637"/>
      <c r="DQ35" s="637"/>
      <c r="DR35" s="638"/>
      <c r="DS35" s="646">
        <v>0</v>
      </c>
      <c r="DT35" s="647"/>
      <c r="DU35" s="647"/>
      <c r="DV35" s="647"/>
      <c r="DW35" s="647"/>
      <c r="DX35" s="647"/>
      <c r="DY35" s="647"/>
      <c r="DZ35" s="647"/>
      <c r="EA35" s="647"/>
      <c r="EB35" s="647"/>
      <c r="EC35" s="647"/>
      <c r="ED35" s="647"/>
      <c r="EE35" s="648"/>
      <c r="EF35" s="646">
        <v>0</v>
      </c>
      <c r="EG35" s="647"/>
      <c r="EH35" s="647"/>
      <c r="EI35" s="647"/>
      <c r="EJ35" s="647"/>
      <c r="EK35" s="647"/>
      <c r="EL35" s="647"/>
      <c r="EM35" s="647"/>
      <c r="EN35" s="647"/>
      <c r="EO35" s="647"/>
      <c r="EP35" s="647"/>
      <c r="EQ35" s="647"/>
      <c r="ER35" s="648"/>
      <c r="ES35" s="626"/>
      <c r="ET35" s="627"/>
      <c r="EU35" s="627"/>
      <c r="EV35" s="627"/>
      <c r="EW35" s="627"/>
      <c r="EX35" s="627"/>
      <c r="EY35" s="627"/>
      <c r="EZ35" s="627"/>
      <c r="FA35" s="627"/>
      <c r="FB35" s="627"/>
      <c r="FC35" s="627"/>
      <c r="FD35" s="627"/>
      <c r="FE35" s="628"/>
    </row>
    <row r="36" spans="1:172" ht="11.1" customHeight="1" x14ac:dyDescent="0.2">
      <c r="A36" s="652" t="s">
        <v>6</v>
      </c>
      <c r="B36" s="652"/>
      <c r="C36" s="652"/>
      <c r="D36" s="652"/>
      <c r="E36" s="652"/>
      <c r="F36" s="652"/>
      <c r="G36" s="652"/>
      <c r="H36" s="652"/>
      <c r="I36" s="652"/>
      <c r="J36" s="652"/>
      <c r="K36" s="652"/>
      <c r="L36" s="652"/>
      <c r="M36" s="652"/>
      <c r="N36" s="652"/>
      <c r="O36" s="652"/>
      <c r="P36" s="652"/>
      <c r="Q36" s="652"/>
      <c r="R36" s="652"/>
      <c r="S36" s="652"/>
      <c r="T36" s="652"/>
      <c r="U36" s="652"/>
      <c r="V36" s="652"/>
      <c r="W36" s="652"/>
      <c r="X36" s="652"/>
      <c r="Y36" s="652"/>
      <c r="Z36" s="652"/>
      <c r="AA36" s="652"/>
      <c r="AB36" s="652"/>
      <c r="AC36" s="652"/>
      <c r="AD36" s="652"/>
      <c r="AE36" s="652"/>
      <c r="AF36" s="652"/>
      <c r="AG36" s="652"/>
      <c r="AH36" s="652"/>
      <c r="AI36" s="652"/>
      <c r="AJ36" s="652"/>
      <c r="AK36" s="652"/>
      <c r="AL36" s="652"/>
      <c r="AM36" s="652"/>
      <c r="AN36" s="652"/>
      <c r="AO36" s="652"/>
      <c r="AP36" s="652"/>
      <c r="AQ36" s="652"/>
      <c r="AR36" s="652"/>
      <c r="AS36" s="652"/>
      <c r="AT36" s="652"/>
      <c r="AU36" s="652"/>
      <c r="AV36" s="652"/>
      <c r="AW36" s="652"/>
      <c r="AX36" s="652"/>
      <c r="AY36" s="652"/>
      <c r="AZ36" s="652"/>
      <c r="BA36" s="652"/>
      <c r="BB36" s="652"/>
      <c r="BC36" s="652"/>
      <c r="BD36" s="652"/>
      <c r="BE36" s="652"/>
      <c r="BF36" s="652"/>
      <c r="BG36" s="652"/>
      <c r="BH36" s="652"/>
      <c r="BI36" s="652"/>
      <c r="BJ36" s="652"/>
      <c r="BK36" s="652"/>
      <c r="BL36" s="652"/>
      <c r="BM36" s="652"/>
      <c r="BN36" s="652"/>
      <c r="BO36" s="652"/>
      <c r="BP36" s="652"/>
      <c r="BQ36" s="652"/>
      <c r="BR36" s="652"/>
      <c r="BS36" s="652"/>
      <c r="BT36" s="652"/>
      <c r="BU36" s="652"/>
      <c r="BV36" s="652"/>
      <c r="BW36" s="652"/>
      <c r="BX36" s="542"/>
      <c r="BY36" s="543"/>
      <c r="BZ36" s="543"/>
      <c r="CA36" s="543"/>
      <c r="CB36" s="543"/>
      <c r="CC36" s="543"/>
      <c r="CD36" s="543"/>
      <c r="CE36" s="544"/>
      <c r="CF36" s="605"/>
      <c r="CG36" s="543"/>
      <c r="CH36" s="543"/>
      <c r="CI36" s="543"/>
      <c r="CJ36" s="543"/>
      <c r="CK36" s="543"/>
      <c r="CL36" s="543"/>
      <c r="CM36" s="543"/>
      <c r="CN36" s="543"/>
      <c r="CO36" s="543"/>
      <c r="CP36" s="543"/>
      <c r="CQ36" s="543"/>
      <c r="CR36" s="544"/>
      <c r="CS36" s="674"/>
      <c r="CT36" s="675"/>
      <c r="CU36" s="675"/>
      <c r="CV36" s="675"/>
      <c r="CW36" s="675"/>
      <c r="CX36" s="675"/>
      <c r="CY36" s="675"/>
      <c r="CZ36" s="675"/>
      <c r="DA36" s="675"/>
      <c r="DB36" s="675"/>
      <c r="DC36" s="675"/>
      <c r="DD36" s="675"/>
      <c r="DE36" s="676"/>
      <c r="DF36" s="674"/>
      <c r="DG36" s="675"/>
      <c r="DH36" s="675"/>
      <c r="DI36" s="675"/>
      <c r="DJ36" s="675"/>
      <c r="DK36" s="675"/>
      <c r="DL36" s="675"/>
      <c r="DM36" s="675"/>
      <c r="DN36" s="675"/>
      <c r="DO36" s="675"/>
      <c r="DP36" s="675"/>
      <c r="DQ36" s="675"/>
      <c r="DR36" s="676"/>
      <c r="DS36" s="674"/>
      <c r="DT36" s="675"/>
      <c r="DU36" s="675"/>
      <c r="DV36" s="675"/>
      <c r="DW36" s="675"/>
      <c r="DX36" s="675"/>
      <c r="DY36" s="675"/>
      <c r="DZ36" s="675"/>
      <c r="EA36" s="675"/>
      <c r="EB36" s="675"/>
      <c r="EC36" s="675"/>
      <c r="ED36" s="675"/>
      <c r="EE36" s="676"/>
      <c r="EF36" s="674"/>
      <c r="EG36" s="675"/>
      <c r="EH36" s="675"/>
      <c r="EI36" s="675"/>
      <c r="EJ36" s="675"/>
      <c r="EK36" s="675"/>
      <c r="EL36" s="675"/>
      <c r="EM36" s="675"/>
      <c r="EN36" s="675"/>
      <c r="EO36" s="675"/>
      <c r="EP36" s="675"/>
      <c r="EQ36" s="675"/>
      <c r="ER36" s="676"/>
      <c r="ES36" s="548"/>
      <c r="ET36" s="549"/>
      <c r="EU36" s="549"/>
      <c r="EV36" s="549"/>
      <c r="EW36" s="549"/>
      <c r="EX36" s="549"/>
      <c r="EY36" s="549"/>
      <c r="EZ36" s="549"/>
      <c r="FA36" s="549"/>
      <c r="FB36" s="549"/>
      <c r="FC36" s="549"/>
      <c r="FD36" s="549"/>
      <c r="FE36" s="550"/>
    </row>
    <row r="37" spans="1:172" ht="12.75" customHeight="1" x14ac:dyDescent="0.2">
      <c r="A37" s="659" t="s">
        <v>155</v>
      </c>
      <c r="B37" s="660"/>
      <c r="C37" s="660"/>
      <c r="D37" s="660"/>
      <c r="E37" s="660"/>
      <c r="F37" s="660"/>
      <c r="G37" s="660"/>
      <c r="H37" s="660"/>
      <c r="I37" s="660"/>
      <c r="J37" s="660"/>
      <c r="K37" s="660"/>
      <c r="L37" s="660"/>
      <c r="M37" s="660"/>
      <c r="N37" s="660"/>
      <c r="O37" s="660"/>
      <c r="P37" s="660"/>
      <c r="Q37" s="660"/>
      <c r="R37" s="660"/>
      <c r="S37" s="660"/>
      <c r="T37" s="660"/>
      <c r="U37" s="660"/>
      <c r="V37" s="660"/>
      <c r="W37" s="660"/>
      <c r="X37" s="660"/>
      <c r="Y37" s="660"/>
      <c r="Z37" s="660"/>
      <c r="AA37" s="660"/>
      <c r="AB37" s="660"/>
      <c r="AC37" s="660"/>
      <c r="AD37" s="660"/>
      <c r="AE37" s="660"/>
      <c r="AF37" s="660"/>
      <c r="AG37" s="660"/>
      <c r="AH37" s="660"/>
      <c r="AI37" s="660"/>
      <c r="AJ37" s="660"/>
      <c r="AK37" s="660"/>
      <c r="AL37" s="660"/>
      <c r="AM37" s="660"/>
      <c r="AN37" s="660"/>
      <c r="AO37" s="660"/>
      <c r="AP37" s="660"/>
      <c r="AQ37" s="660"/>
      <c r="AR37" s="660"/>
      <c r="AS37" s="660"/>
      <c r="AT37" s="660"/>
      <c r="AU37" s="660"/>
      <c r="AV37" s="660"/>
      <c r="AW37" s="660"/>
      <c r="AX37" s="660"/>
      <c r="AY37" s="660"/>
      <c r="AZ37" s="660"/>
      <c r="BA37" s="660"/>
      <c r="BB37" s="660"/>
      <c r="BC37" s="660"/>
      <c r="BD37" s="660"/>
      <c r="BE37" s="660"/>
      <c r="BF37" s="660"/>
      <c r="BG37" s="660"/>
      <c r="BH37" s="660"/>
      <c r="BI37" s="660"/>
      <c r="BJ37" s="660"/>
      <c r="BK37" s="660"/>
      <c r="BL37" s="660"/>
      <c r="BM37" s="660"/>
      <c r="BN37" s="660"/>
      <c r="BO37" s="660"/>
      <c r="BP37" s="660"/>
      <c r="BQ37" s="660"/>
      <c r="BR37" s="660"/>
      <c r="BS37" s="660"/>
      <c r="BT37" s="660"/>
      <c r="BU37" s="660"/>
      <c r="BV37" s="660"/>
      <c r="BW37" s="661"/>
      <c r="BX37" s="615" t="s">
        <v>156</v>
      </c>
      <c r="BY37" s="616"/>
      <c r="BZ37" s="616"/>
      <c r="CA37" s="616"/>
      <c r="CB37" s="616"/>
      <c r="CC37" s="616"/>
      <c r="CD37" s="616"/>
      <c r="CE37" s="617"/>
      <c r="CF37" s="618" t="s">
        <v>115</v>
      </c>
      <c r="CG37" s="616"/>
      <c r="CH37" s="616"/>
      <c r="CI37" s="616"/>
      <c r="CJ37" s="616"/>
      <c r="CK37" s="616"/>
      <c r="CL37" s="616"/>
      <c r="CM37" s="616"/>
      <c r="CN37" s="616"/>
      <c r="CO37" s="616"/>
      <c r="CP37" s="616"/>
      <c r="CQ37" s="616"/>
      <c r="CR37" s="617"/>
      <c r="CS37" s="619"/>
      <c r="CT37" s="619"/>
      <c r="CU37" s="619"/>
      <c r="CV37" s="619"/>
      <c r="CW37" s="619"/>
      <c r="CX37" s="619"/>
      <c r="CY37" s="619"/>
      <c r="CZ37" s="619"/>
      <c r="DA37" s="619"/>
      <c r="DB37" s="619"/>
      <c r="DC37" s="619"/>
      <c r="DD37" s="619"/>
      <c r="DE37" s="619"/>
      <c r="DF37" s="639">
        <f>DF39+DF38</f>
        <v>989947</v>
      </c>
      <c r="DG37" s="640"/>
      <c r="DH37" s="640"/>
      <c r="DI37" s="640"/>
      <c r="DJ37" s="640"/>
      <c r="DK37" s="640"/>
      <c r="DL37" s="640"/>
      <c r="DM37" s="640"/>
      <c r="DN37" s="640"/>
      <c r="DO37" s="640"/>
      <c r="DP37" s="640"/>
      <c r="DQ37" s="640"/>
      <c r="DR37" s="641"/>
      <c r="DS37" s="639">
        <f t="shared" ref="DS37" si="8">DS39+DS38</f>
        <v>0</v>
      </c>
      <c r="DT37" s="640"/>
      <c r="DU37" s="640"/>
      <c r="DV37" s="640"/>
      <c r="DW37" s="640"/>
      <c r="DX37" s="640"/>
      <c r="DY37" s="640"/>
      <c r="DZ37" s="640"/>
      <c r="EA37" s="640"/>
      <c r="EB37" s="640"/>
      <c r="EC37" s="640"/>
      <c r="ED37" s="640"/>
      <c r="EE37" s="641"/>
      <c r="EF37" s="639">
        <f t="shared" ref="EF37" si="9">EF39+EF38</f>
        <v>0</v>
      </c>
      <c r="EG37" s="640"/>
      <c r="EH37" s="640"/>
      <c r="EI37" s="640"/>
      <c r="EJ37" s="640"/>
      <c r="EK37" s="640"/>
      <c r="EL37" s="640"/>
      <c r="EM37" s="640"/>
      <c r="EN37" s="640"/>
      <c r="EO37" s="640"/>
      <c r="EP37" s="640"/>
      <c r="EQ37" s="640"/>
      <c r="ER37" s="641"/>
      <c r="ES37" s="677"/>
      <c r="ET37" s="678"/>
      <c r="EU37" s="678"/>
      <c r="EV37" s="678"/>
      <c r="EW37" s="678"/>
      <c r="EX37" s="678"/>
      <c r="EY37" s="678"/>
      <c r="EZ37" s="678"/>
      <c r="FA37" s="678"/>
      <c r="FB37" s="678"/>
      <c r="FC37" s="678"/>
      <c r="FD37" s="678"/>
      <c r="FE37" s="679"/>
    </row>
    <row r="38" spans="1:172" ht="22.15" customHeight="1" x14ac:dyDescent="0.2">
      <c r="A38" s="683" t="s">
        <v>375</v>
      </c>
      <c r="B38" s="684"/>
      <c r="C38" s="684"/>
      <c r="D38" s="684"/>
      <c r="E38" s="684"/>
      <c r="F38" s="684"/>
      <c r="G38" s="684"/>
      <c r="H38" s="684"/>
      <c r="I38" s="684"/>
      <c r="J38" s="684"/>
      <c r="K38" s="684"/>
      <c r="L38" s="684"/>
      <c r="M38" s="684"/>
      <c r="N38" s="684"/>
      <c r="O38" s="684"/>
      <c r="P38" s="684"/>
      <c r="Q38" s="684"/>
      <c r="R38" s="684"/>
      <c r="S38" s="684"/>
      <c r="T38" s="684"/>
      <c r="U38" s="684"/>
      <c r="V38" s="684"/>
      <c r="W38" s="684"/>
      <c r="X38" s="684"/>
      <c r="Y38" s="684"/>
      <c r="Z38" s="684"/>
      <c r="AA38" s="684"/>
      <c r="AB38" s="684"/>
      <c r="AC38" s="684"/>
      <c r="AD38" s="684"/>
      <c r="AE38" s="684"/>
      <c r="AF38" s="684"/>
      <c r="AG38" s="684"/>
      <c r="AH38" s="684"/>
      <c r="AI38" s="684"/>
      <c r="AJ38" s="684"/>
      <c r="AK38" s="684"/>
      <c r="AL38" s="684"/>
      <c r="AM38" s="684"/>
      <c r="AN38" s="684"/>
      <c r="AO38" s="684"/>
      <c r="AP38" s="684"/>
      <c r="AQ38" s="684"/>
      <c r="AR38" s="684"/>
      <c r="AS38" s="684"/>
      <c r="AT38" s="684"/>
      <c r="AU38" s="684"/>
      <c r="AV38" s="684"/>
      <c r="AW38" s="684"/>
      <c r="AX38" s="684"/>
      <c r="AY38" s="684"/>
      <c r="AZ38" s="684"/>
      <c r="BA38" s="684"/>
      <c r="BB38" s="684"/>
      <c r="BC38" s="684"/>
      <c r="BD38" s="684"/>
      <c r="BE38" s="684"/>
      <c r="BF38" s="684"/>
      <c r="BG38" s="684"/>
      <c r="BH38" s="684"/>
      <c r="BI38" s="684"/>
      <c r="BJ38" s="684"/>
      <c r="BK38" s="684"/>
      <c r="BL38" s="684"/>
      <c r="BM38" s="684"/>
      <c r="BN38" s="684"/>
      <c r="BO38" s="684"/>
      <c r="BP38" s="684"/>
      <c r="BQ38" s="684"/>
      <c r="BR38" s="684"/>
      <c r="BS38" s="684"/>
      <c r="BT38" s="684"/>
      <c r="BU38" s="684"/>
      <c r="BV38" s="684"/>
      <c r="BW38" s="684"/>
      <c r="BX38" s="632" t="s">
        <v>157</v>
      </c>
      <c r="BY38" s="633"/>
      <c r="BZ38" s="633"/>
      <c r="CA38" s="633"/>
      <c r="CB38" s="633"/>
      <c r="CC38" s="633"/>
      <c r="CD38" s="633"/>
      <c r="CE38" s="634"/>
      <c r="CF38" s="635" t="s">
        <v>158</v>
      </c>
      <c r="CG38" s="633"/>
      <c r="CH38" s="633"/>
      <c r="CI38" s="633"/>
      <c r="CJ38" s="633"/>
      <c r="CK38" s="633"/>
      <c r="CL38" s="633"/>
      <c r="CM38" s="633"/>
      <c r="CN38" s="633"/>
      <c r="CO38" s="633"/>
      <c r="CP38" s="633"/>
      <c r="CQ38" s="633"/>
      <c r="CR38" s="634"/>
      <c r="CS38" s="672" t="s">
        <v>364</v>
      </c>
      <c r="CT38" s="672"/>
      <c r="CU38" s="672"/>
      <c r="CV38" s="672"/>
      <c r="CW38" s="672"/>
      <c r="CX38" s="672"/>
      <c r="CY38" s="672"/>
      <c r="CZ38" s="672"/>
      <c r="DA38" s="672"/>
      <c r="DB38" s="672"/>
      <c r="DC38" s="672"/>
      <c r="DD38" s="672"/>
      <c r="DE38" s="672"/>
      <c r="DF38" s="646">
        <v>989947</v>
      </c>
      <c r="DG38" s="647"/>
      <c r="DH38" s="647"/>
      <c r="DI38" s="647"/>
      <c r="DJ38" s="647"/>
      <c r="DK38" s="647"/>
      <c r="DL38" s="647"/>
      <c r="DM38" s="647"/>
      <c r="DN38" s="647"/>
      <c r="DO38" s="647"/>
      <c r="DP38" s="647"/>
      <c r="DQ38" s="647"/>
      <c r="DR38" s="648"/>
      <c r="DS38" s="646"/>
      <c r="DT38" s="647"/>
      <c r="DU38" s="647"/>
      <c r="DV38" s="647"/>
      <c r="DW38" s="647"/>
      <c r="DX38" s="647"/>
      <c r="DY38" s="647"/>
      <c r="DZ38" s="647"/>
      <c r="EA38" s="647"/>
      <c r="EB38" s="647"/>
      <c r="EC38" s="647"/>
      <c r="ED38" s="647"/>
      <c r="EE38" s="648"/>
      <c r="EF38" s="646"/>
      <c r="EG38" s="647"/>
      <c r="EH38" s="647"/>
      <c r="EI38" s="647"/>
      <c r="EJ38" s="647"/>
      <c r="EK38" s="647"/>
      <c r="EL38" s="647"/>
      <c r="EM38" s="647"/>
      <c r="EN38" s="647"/>
      <c r="EO38" s="647"/>
      <c r="EP38" s="647"/>
      <c r="EQ38" s="647"/>
      <c r="ER38" s="648"/>
      <c r="ES38" s="680" t="s">
        <v>115</v>
      </c>
      <c r="ET38" s="681"/>
      <c r="EU38" s="681"/>
      <c r="EV38" s="681"/>
      <c r="EW38" s="681"/>
      <c r="EX38" s="681"/>
      <c r="EY38" s="681"/>
      <c r="EZ38" s="681"/>
      <c r="FA38" s="681"/>
      <c r="FB38" s="681"/>
      <c r="FC38" s="681"/>
      <c r="FD38" s="681"/>
      <c r="FE38" s="682"/>
    </row>
    <row r="39" spans="1:172" x14ac:dyDescent="0.2">
      <c r="A39" s="683" t="s">
        <v>395</v>
      </c>
      <c r="B39" s="684"/>
      <c r="C39" s="684"/>
      <c r="D39" s="684"/>
      <c r="E39" s="684"/>
      <c r="F39" s="684"/>
      <c r="G39" s="684"/>
      <c r="H39" s="684"/>
      <c r="I39" s="684"/>
      <c r="J39" s="684"/>
      <c r="K39" s="684"/>
      <c r="L39" s="684"/>
      <c r="M39" s="684"/>
      <c r="N39" s="684"/>
      <c r="O39" s="684"/>
      <c r="P39" s="684"/>
      <c r="Q39" s="684"/>
      <c r="R39" s="684"/>
      <c r="S39" s="684"/>
      <c r="T39" s="684"/>
      <c r="U39" s="684"/>
      <c r="V39" s="684"/>
      <c r="W39" s="684"/>
      <c r="X39" s="684"/>
      <c r="Y39" s="684"/>
      <c r="Z39" s="684"/>
      <c r="AA39" s="684"/>
      <c r="AB39" s="684"/>
      <c r="AC39" s="684"/>
      <c r="AD39" s="684"/>
      <c r="AE39" s="684"/>
      <c r="AF39" s="684"/>
      <c r="AG39" s="684"/>
      <c r="AH39" s="684"/>
      <c r="AI39" s="684"/>
      <c r="AJ39" s="684"/>
      <c r="AK39" s="684"/>
      <c r="AL39" s="684"/>
      <c r="AM39" s="684"/>
      <c r="AN39" s="684"/>
      <c r="AO39" s="684"/>
      <c r="AP39" s="684"/>
      <c r="AQ39" s="684"/>
      <c r="AR39" s="684"/>
      <c r="AS39" s="684"/>
      <c r="AT39" s="684"/>
      <c r="AU39" s="684"/>
      <c r="AV39" s="684"/>
      <c r="AW39" s="684"/>
      <c r="AX39" s="684"/>
      <c r="AY39" s="684"/>
      <c r="AZ39" s="684"/>
      <c r="BA39" s="684"/>
      <c r="BB39" s="684"/>
      <c r="BC39" s="684"/>
      <c r="BD39" s="684"/>
      <c r="BE39" s="684"/>
      <c r="BF39" s="684"/>
      <c r="BG39" s="684"/>
      <c r="BH39" s="684"/>
      <c r="BI39" s="684"/>
      <c r="BJ39" s="684"/>
      <c r="BK39" s="684"/>
      <c r="BL39" s="684"/>
      <c r="BM39" s="684"/>
      <c r="BN39" s="684"/>
      <c r="BO39" s="684"/>
      <c r="BP39" s="684"/>
      <c r="BQ39" s="684"/>
      <c r="BR39" s="684"/>
      <c r="BS39" s="684"/>
      <c r="BT39" s="684"/>
      <c r="BU39" s="684"/>
      <c r="BV39" s="684"/>
      <c r="BW39" s="684"/>
      <c r="BX39" s="632" t="s">
        <v>394</v>
      </c>
      <c r="BY39" s="633"/>
      <c r="BZ39" s="633"/>
      <c r="CA39" s="633"/>
      <c r="CB39" s="633"/>
      <c r="CC39" s="633"/>
      <c r="CD39" s="633"/>
      <c r="CE39" s="634"/>
      <c r="CF39" s="635" t="s">
        <v>158</v>
      </c>
      <c r="CG39" s="633"/>
      <c r="CH39" s="633"/>
      <c r="CI39" s="633"/>
      <c r="CJ39" s="633"/>
      <c r="CK39" s="633"/>
      <c r="CL39" s="633"/>
      <c r="CM39" s="633"/>
      <c r="CN39" s="633"/>
      <c r="CO39" s="633"/>
      <c r="CP39" s="633"/>
      <c r="CQ39" s="633"/>
      <c r="CR39" s="634"/>
      <c r="CS39" s="672" t="s">
        <v>399</v>
      </c>
      <c r="CT39" s="672"/>
      <c r="CU39" s="672"/>
      <c r="CV39" s="672"/>
      <c r="CW39" s="672"/>
      <c r="CX39" s="672"/>
      <c r="CY39" s="672"/>
      <c r="CZ39" s="672"/>
      <c r="DA39" s="672"/>
      <c r="DB39" s="672"/>
      <c r="DC39" s="672"/>
      <c r="DD39" s="672"/>
      <c r="DE39" s="672"/>
      <c r="DF39" s="636">
        <v>0</v>
      </c>
      <c r="DG39" s="637"/>
      <c r="DH39" s="637"/>
      <c r="DI39" s="637"/>
      <c r="DJ39" s="637"/>
      <c r="DK39" s="637"/>
      <c r="DL39" s="637"/>
      <c r="DM39" s="637"/>
      <c r="DN39" s="637"/>
      <c r="DO39" s="637"/>
      <c r="DP39" s="637"/>
      <c r="DQ39" s="637"/>
      <c r="DR39" s="638"/>
      <c r="DS39" s="646">
        <v>0</v>
      </c>
      <c r="DT39" s="647"/>
      <c r="DU39" s="647"/>
      <c r="DV39" s="647"/>
      <c r="DW39" s="647"/>
      <c r="DX39" s="647"/>
      <c r="DY39" s="647"/>
      <c r="DZ39" s="647"/>
      <c r="EA39" s="647"/>
      <c r="EB39" s="647"/>
      <c r="EC39" s="647"/>
      <c r="ED39" s="647"/>
      <c r="EE39" s="648"/>
      <c r="EF39" s="646">
        <v>0</v>
      </c>
      <c r="EG39" s="647"/>
      <c r="EH39" s="647"/>
      <c r="EI39" s="647"/>
      <c r="EJ39" s="647"/>
      <c r="EK39" s="647"/>
      <c r="EL39" s="647"/>
      <c r="EM39" s="647"/>
      <c r="EN39" s="647"/>
      <c r="EO39" s="647"/>
      <c r="EP39" s="647"/>
      <c r="EQ39" s="647"/>
      <c r="ER39" s="648"/>
      <c r="ES39" s="680" t="s">
        <v>115</v>
      </c>
      <c r="ET39" s="681"/>
      <c r="EU39" s="681"/>
      <c r="EV39" s="681"/>
      <c r="EW39" s="681"/>
      <c r="EX39" s="681"/>
      <c r="EY39" s="681"/>
      <c r="EZ39" s="681"/>
      <c r="FA39" s="681"/>
      <c r="FB39" s="681"/>
      <c r="FC39" s="681"/>
      <c r="FD39" s="681"/>
      <c r="FE39" s="682"/>
    </row>
    <row r="40" spans="1:172" ht="11.1" customHeight="1" x14ac:dyDescent="0.2">
      <c r="A40" s="694" t="s">
        <v>159</v>
      </c>
      <c r="B40" s="694"/>
      <c r="C40" s="694"/>
      <c r="D40" s="694"/>
      <c r="E40" s="694"/>
      <c r="F40" s="694"/>
      <c r="G40" s="694"/>
      <c r="H40" s="694"/>
      <c r="I40" s="694"/>
      <c r="J40" s="694"/>
      <c r="K40" s="694"/>
      <c r="L40" s="694"/>
      <c r="M40" s="694"/>
      <c r="N40" s="694"/>
      <c r="O40" s="694"/>
      <c r="P40" s="694"/>
      <c r="Q40" s="694"/>
      <c r="R40" s="694"/>
      <c r="S40" s="694"/>
      <c r="T40" s="694"/>
      <c r="U40" s="694"/>
      <c r="V40" s="694"/>
      <c r="W40" s="694"/>
      <c r="X40" s="694"/>
      <c r="Y40" s="694"/>
      <c r="Z40" s="694"/>
      <c r="AA40" s="694"/>
      <c r="AB40" s="694"/>
      <c r="AC40" s="694"/>
      <c r="AD40" s="694"/>
      <c r="AE40" s="694"/>
      <c r="AF40" s="694"/>
      <c r="AG40" s="694"/>
      <c r="AH40" s="694"/>
      <c r="AI40" s="694"/>
      <c r="AJ40" s="694"/>
      <c r="AK40" s="694"/>
      <c r="AL40" s="694"/>
      <c r="AM40" s="694"/>
      <c r="AN40" s="694"/>
      <c r="AO40" s="694"/>
      <c r="AP40" s="694"/>
      <c r="AQ40" s="694"/>
      <c r="AR40" s="694"/>
      <c r="AS40" s="694"/>
      <c r="AT40" s="694"/>
      <c r="AU40" s="694"/>
      <c r="AV40" s="694"/>
      <c r="AW40" s="694"/>
      <c r="AX40" s="694"/>
      <c r="AY40" s="694"/>
      <c r="AZ40" s="694"/>
      <c r="BA40" s="694"/>
      <c r="BB40" s="694"/>
      <c r="BC40" s="694"/>
      <c r="BD40" s="694"/>
      <c r="BE40" s="694"/>
      <c r="BF40" s="694"/>
      <c r="BG40" s="694"/>
      <c r="BH40" s="694"/>
      <c r="BI40" s="694"/>
      <c r="BJ40" s="694"/>
      <c r="BK40" s="694"/>
      <c r="BL40" s="694"/>
      <c r="BM40" s="694"/>
      <c r="BN40" s="694"/>
      <c r="BO40" s="694"/>
      <c r="BP40" s="694"/>
      <c r="BQ40" s="694"/>
      <c r="BR40" s="694"/>
      <c r="BS40" s="694"/>
      <c r="BT40" s="694"/>
      <c r="BU40" s="694"/>
      <c r="BV40" s="694"/>
      <c r="BW40" s="694"/>
      <c r="BX40" s="695" t="s">
        <v>160</v>
      </c>
      <c r="BY40" s="696"/>
      <c r="BZ40" s="696"/>
      <c r="CA40" s="696"/>
      <c r="CB40" s="696"/>
      <c r="CC40" s="696"/>
      <c r="CD40" s="696"/>
      <c r="CE40" s="697"/>
      <c r="CF40" s="698" t="s">
        <v>115</v>
      </c>
      <c r="CG40" s="696"/>
      <c r="CH40" s="696"/>
      <c r="CI40" s="696"/>
      <c r="CJ40" s="696"/>
      <c r="CK40" s="696"/>
      <c r="CL40" s="696"/>
      <c r="CM40" s="696"/>
      <c r="CN40" s="696"/>
      <c r="CO40" s="696"/>
      <c r="CP40" s="696"/>
      <c r="CQ40" s="696"/>
      <c r="CR40" s="697"/>
      <c r="CS40" s="685"/>
      <c r="CT40" s="686"/>
      <c r="CU40" s="686"/>
      <c r="CV40" s="686"/>
      <c r="CW40" s="686"/>
      <c r="CX40" s="686"/>
      <c r="CY40" s="686"/>
      <c r="CZ40" s="686"/>
      <c r="DA40" s="686"/>
      <c r="DB40" s="686"/>
      <c r="DC40" s="686"/>
      <c r="DD40" s="686"/>
      <c r="DE40" s="687"/>
      <c r="DF40" s="685">
        <f>DF41+DF62+DF78</f>
        <v>57219811.380000003</v>
      </c>
      <c r="DG40" s="686"/>
      <c r="DH40" s="686"/>
      <c r="DI40" s="686"/>
      <c r="DJ40" s="686"/>
      <c r="DK40" s="686"/>
      <c r="DL40" s="686"/>
      <c r="DM40" s="686"/>
      <c r="DN40" s="686"/>
      <c r="DO40" s="686"/>
      <c r="DP40" s="686"/>
      <c r="DQ40" s="686"/>
      <c r="DR40" s="687"/>
      <c r="DS40" s="685">
        <f>DS41+DS62+DS76+DS78</f>
        <v>56576277</v>
      </c>
      <c r="DT40" s="686"/>
      <c r="DU40" s="686"/>
      <c r="DV40" s="686"/>
      <c r="DW40" s="686"/>
      <c r="DX40" s="686"/>
      <c r="DY40" s="686"/>
      <c r="DZ40" s="686"/>
      <c r="EA40" s="686"/>
      <c r="EB40" s="686"/>
      <c r="EC40" s="686"/>
      <c r="ED40" s="686"/>
      <c r="EE40" s="687"/>
      <c r="EF40" s="685">
        <f>EF41+EF62+EF76+EF78</f>
        <v>57183877</v>
      </c>
      <c r="EG40" s="686"/>
      <c r="EH40" s="686"/>
      <c r="EI40" s="686"/>
      <c r="EJ40" s="686"/>
      <c r="EK40" s="686"/>
      <c r="EL40" s="686"/>
      <c r="EM40" s="686"/>
      <c r="EN40" s="686"/>
      <c r="EO40" s="686"/>
      <c r="EP40" s="686"/>
      <c r="EQ40" s="686"/>
      <c r="ER40" s="687"/>
      <c r="ES40" s="688"/>
      <c r="ET40" s="689"/>
      <c r="EU40" s="689"/>
      <c r="EV40" s="689"/>
      <c r="EW40" s="689"/>
      <c r="EX40" s="689"/>
      <c r="EY40" s="689"/>
      <c r="EZ40" s="689"/>
      <c r="FA40" s="689"/>
      <c r="FB40" s="689"/>
      <c r="FC40" s="689"/>
      <c r="FD40" s="689"/>
      <c r="FE40" s="690"/>
    </row>
    <row r="41" spans="1:172" ht="22.5" customHeight="1" x14ac:dyDescent="0.2">
      <c r="A41" s="613" t="s">
        <v>161</v>
      </c>
      <c r="B41" s="614"/>
      <c r="C41" s="614"/>
      <c r="D41" s="614"/>
      <c r="E41" s="614"/>
      <c r="F41" s="614"/>
      <c r="G41" s="614"/>
      <c r="H41" s="614"/>
      <c r="I41" s="614"/>
      <c r="J41" s="614"/>
      <c r="K41" s="614"/>
      <c r="L41" s="614"/>
      <c r="M41" s="614"/>
      <c r="N41" s="614"/>
      <c r="O41" s="614"/>
      <c r="P41" s="614"/>
      <c r="Q41" s="614"/>
      <c r="R41" s="614"/>
      <c r="S41" s="614"/>
      <c r="T41" s="614"/>
      <c r="U41" s="614"/>
      <c r="V41" s="614"/>
      <c r="W41" s="614"/>
      <c r="X41" s="614"/>
      <c r="Y41" s="614"/>
      <c r="Z41" s="614"/>
      <c r="AA41" s="614"/>
      <c r="AB41" s="614"/>
      <c r="AC41" s="614"/>
      <c r="AD41" s="614"/>
      <c r="AE41" s="614"/>
      <c r="AF41" s="614"/>
      <c r="AG41" s="614"/>
      <c r="AH41" s="614"/>
      <c r="AI41" s="614"/>
      <c r="AJ41" s="614"/>
      <c r="AK41" s="614"/>
      <c r="AL41" s="614"/>
      <c r="AM41" s="614"/>
      <c r="AN41" s="614"/>
      <c r="AO41" s="614"/>
      <c r="AP41" s="614"/>
      <c r="AQ41" s="614"/>
      <c r="AR41" s="614"/>
      <c r="AS41" s="614"/>
      <c r="AT41" s="614"/>
      <c r="AU41" s="614"/>
      <c r="AV41" s="614"/>
      <c r="AW41" s="614"/>
      <c r="AX41" s="614"/>
      <c r="AY41" s="614"/>
      <c r="AZ41" s="614"/>
      <c r="BA41" s="614"/>
      <c r="BB41" s="614"/>
      <c r="BC41" s="614"/>
      <c r="BD41" s="614"/>
      <c r="BE41" s="614"/>
      <c r="BF41" s="614"/>
      <c r="BG41" s="614"/>
      <c r="BH41" s="614"/>
      <c r="BI41" s="614"/>
      <c r="BJ41" s="614"/>
      <c r="BK41" s="614"/>
      <c r="BL41" s="614"/>
      <c r="BM41" s="614"/>
      <c r="BN41" s="614"/>
      <c r="BO41" s="614"/>
      <c r="BP41" s="614"/>
      <c r="BQ41" s="614"/>
      <c r="BR41" s="614"/>
      <c r="BS41" s="614"/>
      <c r="BT41" s="614"/>
      <c r="BU41" s="614"/>
      <c r="BV41" s="614"/>
      <c r="BW41" s="614"/>
      <c r="BX41" s="615" t="s">
        <v>162</v>
      </c>
      <c r="BY41" s="616"/>
      <c r="BZ41" s="616"/>
      <c r="CA41" s="616"/>
      <c r="CB41" s="616"/>
      <c r="CC41" s="616"/>
      <c r="CD41" s="616"/>
      <c r="CE41" s="617"/>
      <c r="CF41" s="618" t="s">
        <v>115</v>
      </c>
      <c r="CG41" s="616"/>
      <c r="CH41" s="616"/>
      <c r="CI41" s="616"/>
      <c r="CJ41" s="616"/>
      <c r="CK41" s="616"/>
      <c r="CL41" s="616"/>
      <c r="CM41" s="616"/>
      <c r="CN41" s="616"/>
      <c r="CO41" s="616"/>
      <c r="CP41" s="616"/>
      <c r="CQ41" s="616"/>
      <c r="CR41" s="617"/>
      <c r="CS41" s="646"/>
      <c r="CT41" s="647"/>
      <c r="CU41" s="647"/>
      <c r="CV41" s="647"/>
      <c r="CW41" s="647"/>
      <c r="CX41" s="647"/>
      <c r="CY41" s="647"/>
      <c r="CZ41" s="647"/>
      <c r="DA41" s="647"/>
      <c r="DB41" s="647"/>
      <c r="DC41" s="647"/>
      <c r="DD41" s="647"/>
      <c r="DE41" s="648"/>
      <c r="DF41" s="691">
        <f>DF42+DF43+DF44+DF46</f>
        <v>56243297.780000001</v>
      </c>
      <c r="DG41" s="692"/>
      <c r="DH41" s="692"/>
      <c r="DI41" s="692"/>
      <c r="DJ41" s="692"/>
      <c r="DK41" s="692"/>
      <c r="DL41" s="692"/>
      <c r="DM41" s="692"/>
      <c r="DN41" s="692"/>
      <c r="DO41" s="692"/>
      <c r="DP41" s="692"/>
      <c r="DQ41" s="692"/>
      <c r="DR41" s="693"/>
      <c r="DS41" s="691">
        <f>DS42+DS43+DS44+DS46</f>
        <v>54959686</v>
      </c>
      <c r="DT41" s="692"/>
      <c r="DU41" s="692"/>
      <c r="DV41" s="692"/>
      <c r="DW41" s="692"/>
      <c r="DX41" s="692"/>
      <c r="DY41" s="692"/>
      <c r="DZ41" s="692"/>
      <c r="EA41" s="692"/>
      <c r="EB41" s="692"/>
      <c r="EC41" s="692"/>
      <c r="ED41" s="692"/>
      <c r="EE41" s="693"/>
      <c r="EF41" s="691">
        <f t="shared" ref="EF41" si="10">EF42+EF43+EF44+EF46</f>
        <v>55544191</v>
      </c>
      <c r="EG41" s="692"/>
      <c r="EH41" s="692"/>
      <c r="EI41" s="692"/>
      <c r="EJ41" s="692"/>
      <c r="EK41" s="692"/>
      <c r="EL41" s="692"/>
      <c r="EM41" s="692"/>
      <c r="EN41" s="692"/>
      <c r="EO41" s="692"/>
      <c r="EP41" s="692"/>
      <c r="EQ41" s="692"/>
      <c r="ER41" s="693"/>
      <c r="ES41" s="680" t="s">
        <v>115</v>
      </c>
      <c r="ET41" s="681"/>
      <c r="EU41" s="681"/>
      <c r="EV41" s="681"/>
      <c r="EW41" s="681"/>
      <c r="EX41" s="681"/>
      <c r="EY41" s="681"/>
      <c r="EZ41" s="681"/>
      <c r="FA41" s="681"/>
      <c r="FB41" s="681"/>
      <c r="FC41" s="681"/>
      <c r="FD41" s="681"/>
      <c r="FE41" s="682"/>
    </row>
    <row r="42" spans="1:172" ht="22.5" customHeight="1" x14ac:dyDescent="0.2">
      <c r="A42" s="613" t="s">
        <v>163</v>
      </c>
      <c r="B42" s="614"/>
      <c r="C42" s="614"/>
      <c r="D42" s="614"/>
      <c r="E42" s="614"/>
      <c r="F42" s="614"/>
      <c r="G42" s="614"/>
      <c r="H42" s="614"/>
      <c r="I42" s="614"/>
      <c r="J42" s="614"/>
      <c r="K42" s="614"/>
      <c r="L42" s="614"/>
      <c r="M42" s="614"/>
      <c r="N42" s="614"/>
      <c r="O42" s="614"/>
      <c r="P42" s="614"/>
      <c r="Q42" s="614"/>
      <c r="R42" s="614"/>
      <c r="S42" s="614"/>
      <c r="T42" s="614"/>
      <c r="U42" s="614"/>
      <c r="V42" s="614"/>
      <c r="W42" s="614"/>
      <c r="X42" s="614"/>
      <c r="Y42" s="614"/>
      <c r="Z42" s="614"/>
      <c r="AA42" s="614"/>
      <c r="AB42" s="614"/>
      <c r="AC42" s="614"/>
      <c r="AD42" s="614"/>
      <c r="AE42" s="614"/>
      <c r="AF42" s="614"/>
      <c r="AG42" s="614"/>
      <c r="AH42" s="614"/>
      <c r="AI42" s="614"/>
      <c r="AJ42" s="614"/>
      <c r="AK42" s="614"/>
      <c r="AL42" s="614"/>
      <c r="AM42" s="614"/>
      <c r="AN42" s="614"/>
      <c r="AO42" s="614"/>
      <c r="AP42" s="614"/>
      <c r="AQ42" s="614"/>
      <c r="AR42" s="614"/>
      <c r="AS42" s="614"/>
      <c r="AT42" s="614"/>
      <c r="AU42" s="614"/>
      <c r="AV42" s="614"/>
      <c r="AW42" s="614"/>
      <c r="AX42" s="614"/>
      <c r="AY42" s="614"/>
      <c r="AZ42" s="614"/>
      <c r="BA42" s="614"/>
      <c r="BB42" s="614"/>
      <c r="BC42" s="614"/>
      <c r="BD42" s="614"/>
      <c r="BE42" s="614"/>
      <c r="BF42" s="614"/>
      <c r="BG42" s="614"/>
      <c r="BH42" s="614"/>
      <c r="BI42" s="614"/>
      <c r="BJ42" s="614"/>
      <c r="BK42" s="614"/>
      <c r="BL42" s="614"/>
      <c r="BM42" s="614"/>
      <c r="BN42" s="614"/>
      <c r="BO42" s="614"/>
      <c r="BP42" s="614"/>
      <c r="BQ42" s="614"/>
      <c r="BR42" s="614"/>
      <c r="BS42" s="614"/>
      <c r="BT42" s="614"/>
      <c r="BU42" s="614"/>
      <c r="BV42" s="614"/>
      <c r="BW42" s="614"/>
      <c r="BX42" s="615" t="s">
        <v>373</v>
      </c>
      <c r="BY42" s="616"/>
      <c r="BZ42" s="616"/>
      <c r="CA42" s="616"/>
      <c r="CB42" s="616"/>
      <c r="CC42" s="616"/>
      <c r="CD42" s="616"/>
      <c r="CE42" s="617"/>
      <c r="CF42" s="618" t="s">
        <v>164</v>
      </c>
      <c r="CG42" s="616"/>
      <c r="CH42" s="616"/>
      <c r="CI42" s="616"/>
      <c r="CJ42" s="616"/>
      <c r="CK42" s="616"/>
      <c r="CL42" s="616"/>
      <c r="CM42" s="616"/>
      <c r="CN42" s="616"/>
      <c r="CO42" s="616"/>
      <c r="CP42" s="616"/>
      <c r="CQ42" s="616"/>
      <c r="CR42" s="617"/>
      <c r="CS42" s="699" t="s">
        <v>381</v>
      </c>
      <c r="CT42" s="700"/>
      <c r="CU42" s="700"/>
      <c r="CV42" s="700"/>
      <c r="CW42" s="700"/>
      <c r="CX42" s="700"/>
      <c r="CY42" s="700"/>
      <c r="CZ42" s="700"/>
      <c r="DA42" s="700"/>
      <c r="DB42" s="700"/>
      <c r="DC42" s="700"/>
      <c r="DD42" s="700"/>
      <c r="DE42" s="701"/>
      <c r="DF42" s="636">
        <f>обоснования!J15+обоснования!J16</f>
        <v>31681894.579999998</v>
      </c>
      <c r="DG42" s="637"/>
      <c r="DH42" s="637"/>
      <c r="DI42" s="637"/>
      <c r="DJ42" s="637"/>
      <c r="DK42" s="637"/>
      <c r="DL42" s="637"/>
      <c r="DM42" s="637"/>
      <c r="DN42" s="637"/>
      <c r="DO42" s="637"/>
      <c r="DP42" s="637"/>
      <c r="DQ42" s="637"/>
      <c r="DR42" s="638"/>
      <c r="DS42" s="636">
        <f>'2027'!J15</f>
        <v>33251038.399999999</v>
      </c>
      <c r="DT42" s="637"/>
      <c r="DU42" s="637"/>
      <c r="DV42" s="637"/>
      <c r="DW42" s="637"/>
      <c r="DX42" s="637"/>
      <c r="DY42" s="637"/>
      <c r="DZ42" s="637"/>
      <c r="EA42" s="637"/>
      <c r="EB42" s="637"/>
      <c r="EC42" s="637"/>
      <c r="ED42" s="637"/>
      <c r="EE42" s="638"/>
      <c r="EF42" s="636">
        <f>'2028'!J15</f>
        <v>33603054.530000001</v>
      </c>
      <c r="EG42" s="637"/>
      <c r="EH42" s="637"/>
      <c r="EI42" s="637"/>
      <c r="EJ42" s="637"/>
      <c r="EK42" s="637"/>
      <c r="EL42" s="637"/>
      <c r="EM42" s="637"/>
      <c r="EN42" s="637"/>
      <c r="EO42" s="637"/>
      <c r="EP42" s="637"/>
      <c r="EQ42" s="637"/>
      <c r="ER42" s="638"/>
      <c r="ES42" s="680" t="s">
        <v>115</v>
      </c>
      <c r="ET42" s="681"/>
      <c r="EU42" s="681"/>
      <c r="EV42" s="681"/>
      <c r="EW42" s="681"/>
      <c r="EX42" s="681"/>
      <c r="EY42" s="681"/>
      <c r="EZ42" s="681"/>
      <c r="FA42" s="681"/>
      <c r="FB42" s="681"/>
      <c r="FC42" s="681"/>
      <c r="FD42" s="681"/>
      <c r="FE42" s="682"/>
    </row>
    <row r="43" spans="1:172" ht="22.5" customHeight="1" x14ac:dyDescent="0.2">
      <c r="A43" s="613" t="s">
        <v>163</v>
      </c>
      <c r="B43" s="614"/>
      <c r="C43" s="614"/>
      <c r="D43" s="614"/>
      <c r="E43" s="614"/>
      <c r="F43" s="614"/>
      <c r="G43" s="614"/>
      <c r="H43" s="614"/>
      <c r="I43" s="614"/>
      <c r="J43" s="614"/>
      <c r="K43" s="614"/>
      <c r="L43" s="614"/>
      <c r="M43" s="614"/>
      <c r="N43" s="614"/>
      <c r="O43" s="614"/>
      <c r="P43" s="614"/>
      <c r="Q43" s="614"/>
      <c r="R43" s="614"/>
      <c r="S43" s="614"/>
      <c r="T43" s="614"/>
      <c r="U43" s="614"/>
      <c r="V43" s="614"/>
      <c r="W43" s="614"/>
      <c r="X43" s="614"/>
      <c r="Y43" s="614"/>
      <c r="Z43" s="614"/>
      <c r="AA43" s="614"/>
      <c r="AB43" s="614"/>
      <c r="AC43" s="614"/>
      <c r="AD43" s="614"/>
      <c r="AE43" s="614"/>
      <c r="AF43" s="614"/>
      <c r="AG43" s="614"/>
      <c r="AH43" s="614"/>
      <c r="AI43" s="614"/>
      <c r="AJ43" s="614"/>
      <c r="AK43" s="614"/>
      <c r="AL43" s="614"/>
      <c r="AM43" s="614"/>
      <c r="AN43" s="614"/>
      <c r="AO43" s="614"/>
      <c r="AP43" s="614"/>
      <c r="AQ43" s="614"/>
      <c r="AR43" s="614"/>
      <c r="AS43" s="614"/>
      <c r="AT43" s="614"/>
      <c r="AU43" s="614"/>
      <c r="AV43" s="614"/>
      <c r="AW43" s="614"/>
      <c r="AX43" s="614"/>
      <c r="AY43" s="614"/>
      <c r="AZ43" s="614"/>
      <c r="BA43" s="614"/>
      <c r="BB43" s="614"/>
      <c r="BC43" s="614"/>
      <c r="BD43" s="614"/>
      <c r="BE43" s="614"/>
      <c r="BF43" s="614"/>
      <c r="BG43" s="614"/>
      <c r="BH43" s="614"/>
      <c r="BI43" s="614"/>
      <c r="BJ43" s="614"/>
      <c r="BK43" s="614"/>
      <c r="BL43" s="614"/>
      <c r="BM43" s="614"/>
      <c r="BN43" s="614"/>
      <c r="BO43" s="614"/>
      <c r="BP43" s="614"/>
      <c r="BQ43" s="614"/>
      <c r="BR43" s="614"/>
      <c r="BS43" s="614"/>
      <c r="BT43" s="614"/>
      <c r="BU43" s="614"/>
      <c r="BV43" s="614"/>
      <c r="BW43" s="614"/>
      <c r="BX43" s="615" t="s">
        <v>374</v>
      </c>
      <c r="BY43" s="616"/>
      <c r="BZ43" s="616"/>
      <c r="CA43" s="616"/>
      <c r="CB43" s="616"/>
      <c r="CC43" s="616"/>
      <c r="CD43" s="616"/>
      <c r="CE43" s="617"/>
      <c r="CF43" s="618" t="s">
        <v>164</v>
      </c>
      <c r="CG43" s="616"/>
      <c r="CH43" s="616"/>
      <c r="CI43" s="616"/>
      <c r="CJ43" s="616"/>
      <c r="CK43" s="616"/>
      <c r="CL43" s="616"/>
      <c r="CM43" s="616"/>
      <c r="CN43" s="616"/>
      <c r="CO43" s="616"/>
      <c r="CP43" s="616"/>
      <c r="CQ43" s="616"/>
      <c r="CR43" s="617"/>
      <c r="CS43" s="699" t="s">
        <v>382</v>
      </c>
      <c r="CT43" s="700"/>
      <c r="CU43" s="700"/>
      <c r="CV43" s="700"/>
      <c r="CW43" s="700"/>
      <c r="CX43" s="700"/>
      <c r="CY43" s="700"/>
      <c r="CZ43" s="700"/>
      <c r="DA43" s="700"/>
      <c r="DB43" s="700"/>
      <c r="DC43" s="700"/>
      <c r="DD43" s="700"/>
      <c r="DE43" s="701"/>
      <c r="DF43" s="636">
        <f>обоснования!J17+обоснования!J18</f>
        <v>8275111.7000000002</v>
      </c>
      <c r="DG43" s="637"/>
      <c r="DH43" s="637"/>
      <c r="DI43" s="637"/>
      <c r="DJ43" s="637"/>
      <c r="DK43" s="637"/>
      <c r="DL43" s="637"/>
      <c r="DM43" s="637"/>
      <c r="DN43" s="637"/>
      <c r="DO43" s="637"/>
      <c r="DP43" s="637"/>
      <c r="DQ43" s="637"/>
      <c r="DR43" s="638"/>
      <c r="DS43" s="636">
        <f>'2027'!J16</f>
        <v>8962729.6400000006</v>
      </c>
      <c r="DT43" s="637"/>
      <c r="DU43" s="637"/>
      <c r="DV43" s="637"/>
      <c r="DW43" s="637"/>
      <c r="DX43" s="637"/>
      <c r="DY43" s="637"/>
      <c r="DZ43" s="637"/>
      <c r="EA43" s="637"/>
      <c r="EB43" s="637"/>
      <c r="EC43" s="637"/>
      <c r="ED43" s="637"/>
      <c r="EE43" s="638"/>
      <c r="EF43" s="636">
        <f>'2028'!J16</f>
        <v>9057614.4399999995</v>
      </c>
      <c r="EG43" s="637"/>
      <c r="EH43" s="637"/>
      <c r="EI43" s="637"/>
      <c r="EJ43" s="637"/>
      <c r="EK43" s="637"/>
      <c r="EL43" s="637"/>
      <c r="EM43" s="637"/>
      <c r="EN43" s="637"/>
      <c r="EO43" s="637"/>
      <c r="EP43" s="637"/>
      <c r="EQ43" s="637"/>
      <c r="ER43" s="638"/>
      <c r="ES43" s="680" t="s">
        <v>115</v>
      </c>
      <c r="ET43" s="681"/>
      <c r="EU43" s="681"/>
      <c r="EV43" s="681"/>
      <c r="EW43" s="681"/>
      <c r="EX43" s="681"/>
      <c r="EY43" s="681"/>
      <c r="EZ43" s="681"/>
      <c r="FA43" s="681"/>
      <c r="FB43" s="681"/>
      <c r="FC43" s="681"/>
      <c r="FD43" s="681"/>
      <c r="FE43" s="682"/>
    </row>
    <row r="44" spans="1:172" ht="11.1" customHeight="1" x14ac:dyDescent="0.2">
      <c r="A44" s="659" t="s">
        <v>165</v>
      </c>
      <c r="B44" s="660"/>
      <c r="C44" s="660"/>
      <c r="D44" s="660"/>
      <c r="E44" s="660"/>
      <c r="F44" s="660"/>
      <c r="G44" s="660"/>
      <c r="H44" s="660"/>
      <c r="I44" s="660"/>
      <c r="J44" s="660"/>
      <c r="K44" s="660"/>
      <c r="L44" s="660"/>
      <c r="M44" s="660"/>
      <c r="N44" s="660"/>
      <c r="O44" s="660"/>
      <c r="P44" s="660"/>
      <c r="Q44" s="660"/>
      <c r="R44" s="660"/>
      <c r="S44" s="660"/>
      <c r="T44" s="660"/>
      <c r="U44" s="660"/>
      <c r="V44" s="660"/>
      <c r="W44" s="660"/>
      <c r="X44" s="660"/>
      <c r="Y44" s="660"/>
      <c r="Z44" s="660"/>
      <c r="AA44" s="660"/>
      <c r="AB44" s="660"/>
      <c r="AC44" s="660"/>
      <c r="AD44" s="660"/>
      <c r="AE44" s="660"/>
      <c r="AF44" s="660"/>
      <c r="AG44" s="660"/>
      <c r="AH44" s="660"/>
      <c r="AI44" s="660"/>
      <c r="AJ44" s="660"/>
      <c r="AK44" s="660"/>
      <c r="AL44" s="660"/>
      <c r="AM44" s="660"/>
      <c r="AN44" s="660"/>
      <c r="AO44" s="660"/>
      <c r="AP44" s="660"/>
      <c r="AQ44" s="660"/>
      <c r="AR44" s="660"/>
      <c r="AS44" s="660"/>
      <c r="AT44" s="660"/>
      <c r="AU44" s="660"/>
      <c r="AV44" s="660"/>
      <c r="AW44" s="660"/>
      <c r="AX44" s="660"/>
      <c r="AY44" s="660"/>
      <c r="AZ44" s="660"/>
      <c r="BA44" s="660"/>
      <c r="BB44" s="660"/>
      <c r="BC44" s="660"/>
      <c r="BD44" s="660"/>
      <c r="BE44" s="660"/>
      <c r="BF44" s="660"/>
      <c r="BG44" s="660"/>
      <c r="BH44" s="660"/>
      <c r="BI44" s="660"/>
      <c r="BJ44" s="660"/>
      <c r="BK44" s="660"/>
      <c r="BL44" s="660"/>
      <c r="BM44" s="660"/>
      <c r="BN44" s="660"/>
      <c r="BO44" s="660"/>
      <c r="BP44" s="660"/>
      <c r="BQ44" s="660"/>
      <c r="BR44" s="660"/>
      <c r="BS44" s="660"/>
      <c r="BT44" s="660"/>
      <c r="BU44" s="660"/>
      <c r="BV44" s="660"/>
      <c r="BW44" s="661"/>
      <c r="BX44" s="615" t="s">
        <v>166</v>
      </c>
      <c r="BY44" s="616"/>
      <c r="BZ44" s="616"/>
      <c r="CA44" s="616"/>
      <c r="CB44" s="616"/>
      <c r="CC44" s="616"/>
      <c r="CD44" s="616"/>
      <c r="CE44" s="617"/>
      <c r="CF44" s="618" t="s">
        <v>167</v>
      </c>
      <c r="CG44" s="616"/>
      <c r="CH44" s="616"/>
      <c r="CI44" s="616"/>
      <c r="CJ44" s="616"/>
      <c r="CK44" s="616"/>
      <c r="CL44" s="616"/>
      <c r="CM44" s="616"/>
      <c r="CN44" s="616"/>
      <c r="CO44" s="616"/>
      <c r="CP44" s="616"/>
      <c r="CQ44" s="616"/>
      <c r="CR44" s="617"/>
      <c r="CS44" s="699"/>
      <c r="CT44" s="700"/>
      <c r="CU44" s="700"/>
      <c r="CV44" s="700"/>
      <c r="CW44" s="700"/>
      <c r="CX44" s="700"/>
      <c r="CY44" s="700"/>
      <c r="CZ44" s="700"/>
      <c r="DA44" s="700"/>
      <c r="DB44" s="700"/>
      <c r="DC44" s="700"/>
      <c r="DD44" s="700"/>
      <c r="DE44" s="701"/>
      <c r="DF44" s="636"/>
      <c r="DG44" s="637"/>
      <c r="DH44" s="637"/>
      <c r="DI44" s="637"/>
      <c r="DJ44" s="637"/>
      <c r="DK44" s="637"/>
      <c r="DL44" s="637"/>
      <c r="DM44" s="637"/>
      <c r="DN44" s="637"/>
      <c r="DO44" s="637"/>
      <c r="DP44" s="637"/>
      <c r="DQ44" s="637"/>
      <c r="DR44" s="638"/>
      <c r="DS44" s="636">
        <v>0</v>
      </c>
      <c r="DT44" s="637"/>
      <c r="DU44" s="637"/>
      <c r="DV44" s="637"/>
      <c r="DW44" s="637"/>
      <c r="DX44" s="637"/>
      <c r="DY44" s="637"/>
      <c r="DZ44" s="637"/>
      <c r="EA44" s="637"/>
      <c r="EB44" s="637"/>
      <c r="EC44" s="637"/>
      <c r="ED44" s="637"/>
      <c r="EE44" s="638"/>
      <c r="EF44" s="636">
        <v>0</v>
      </c>
      <c r="EG44" s="637"/>
      <c r="EH44" s="637"/>
      <c r="EI44" s="637"/>
      <c r="EJ44" s="637"/>
      <c r="EK44" s="637"/>
      <c r="EL44" s="637"/>
      <c r="EM44" s="637"/>
      <c r="EN44" s="637"/>
      <c r="EO44" s="637"/>
      <c r="EP44" s="637"/>
      <c r="EQ44" s="637"/>
      <c r="ER44" s="638"/>
      <c r="ES44" s="680" t="s">
        <v>115</v>
      </c>
      <c r="ET44" s="681"/>
      <c r="EU44" s="681"/>
      <c r="EV44" s="681"/>
      <c r="EW44" s="681"/>
      <c r="EX44" s="681"/>
      <c r="EY44" s="681"/>
      <c r="EZ44" s="681"/>
      <c r="FA44" s="681"/>
      <c r="FB44" s="681"/>
      <c r="FC44" s="681"/>
      <c r="FD44" s="681"/>
      <c r="FE44" s="682"/>
    </row>
    <row r="45" spans="1:172" ht="22.5" customHeight="1" x14ac:dyDescent="0.2">
      <c r="A45" s="613" t="s">
        <v>168</v>
      </c>
      <c r="B45" s="614"/>
      <c r="C45" s="614"/>
      <c r="D45" s="614"/>
      <c r="E45" s="614"/>
      <c r="F45" s="614"/>
      <c r="G45" s="614"/>
      <c r="H45" s="614"/>
      <c r="I45" s="614"/>
      <c r="J45" s="614"/>
      <c r="K45" s="614"/>
      <c r="L45" s="614"/>
      <c r="M45" s="614"/>
      <c r="N45" s="614"/>
      <c r="O45" s="614"/>
      <c r="P45" s="614"/>
      <c r="Q45" s="614"/>
      <c r="R45" s="614"/>
      <c r="S45" s="614"/>
      <c r="T45" s="614"/>
      <c r="U45" s="614"/>
      <c r="V45" s="614"/>
      <c r="W45" s="614"/>
      <c r="X45" s="614"/>
      <c r="Y45" s="614"/>
      <c r="Z45" s="614"/>
      <c r="AA45" s="614"/>
      <c r="AB45" s="614"/>
      <c r="AC45" s="614"/>
      <c r="AD45" s="614"/>
      <c r="AE45" s="614"/>
      <c r="AF45" s="614"/>
      <c r="AG45" s="614"/>
      <c r="AH45" s="614"/>
      <c r="AI45" s="614"/>
      <c r="AJ45" s="614"/>
      <c r="AK45" s="614"/>
      <c r="AL45" s="614"/>
      <c r="AM45" s="614"/>
      <c r="AN45" s="614"/>
      <c r="AO45" s="614"/>
      <c r="AP45" s="614"/>
      <c r="AQ45" s="614"/>
      <c r="AR45" s="614"/>
      <c r="AS45" s="614"/>
      <c r="AT45" s="614"/>
      <c r="AU45" s="614"/>
      <c r="AV45" s="614"/>
      <c r="AW45" s="614"/>
      <c r="AX45" s="614"/>
      <c r="AY45" s="614"/>
      <c r="AZ45" s="614"/>
      <c r="BA45" s="614"/>
      <c r="BB45" s="614"/>
      <c r="BC45" s="614"/>
      <c r="BD45" s="614"/>
      <c r="BE45" s="614"/>
      <c r="BF45" s="614"/>
      <c r="BG45" s="614"/>
      <c r="BH45" s="614"/>
      <c r="BI45" s="614"/>
      <c r="BJ45" s="614"/>
      <c r="BK45" s="614"/>
      <c r="BL45" s="614"/>
      <c r="BM45" s="614"/>
      <c r="BN45" s="614"/>
      <c r="BO45" s="614"/>
      <c r="BP45" s="614"/>
      <c r="BQ45" s="614"/>
      <c r="BR45" s="614"/>
      <c r="BS45" s="614"/>
      <c r="BT45" s="614"/>
      <c r="BU45" s="614"/>
      <c r="BV45" s="614"/>
      <c r="BW45" s="614"/>
      <c r="BX45" s="615" t="s">
        <v>169</v>
      </c>
      <c r="BY45" s="616"/>
      <c r="BZ45" s="616"/>
      <c r="CA45" s="616"/>
      <c r="CB45" s="616"/>
      <c r="CC45" s="616"/>
      <c r="CD45" s="616"/>
      <c r="CE45" s="617"/>
      <c r="CF45" s="618" t="s">
        <v>170</v>
      </c>
      <c r="CG45" s="616"/>
      <c r="CH45" s="616"/>
      <c r="CI45" s="616"/>
      <c r="CJ45" s="616"/>
      <c r="CK45" s="616"/>
      <c r="CL45" s="616"/>
      <c r="CM45" s="616"/>
      <c r="CN45" s="616"/>
      <c r="CO45" s="616"/>
      <c r="CP45" s="616"/>
      <c r="CQ45" s="616"/>
      <c r="CR45" s="617"/>
      <c r="CS45" s="669"/>
      <c r="CT45" s="670"/>
      <c r="CU45" s="670"/>
      <c r="CV45" s="670"/>
      <c r="CW45" s="670"/>
      <c r="CX45" s="670"/>
      <c r="CY45" s="670"/>
      <c r="CZ45" s="670"/>
      <c r="DA45" s="670"/>
      <c r="DB45" s="670"/>
      <c r="DC45" s="670"/>
      <c r="DD45" s="670"/>
      <c r="DE45" s="671"/>
      <c r="DF45" s="669"/>
      <c r="DG45" s="670"/>
      <c r="DH45" s="670"/>
      <c r="DI45" s="670"/>
      <c r="DJ45" s="670"/>
      <c r="DK45" s="670"/>
      <c r="DL45" s="670"/>
      <c r="DM45" s="670"/>
      <c r="DN45" s="670"/>
      <c r="DO45" s="670"/>
      <c r="DP45" s="670"/>
      <c r="DQ45" s="670"/>
      <c r="DR45" s="671"/>
      <c r="DS45" s="669"/>
      <c r="DT45" s="670"/>
      <c r="DU45" s="670"/>
      <c r="DV45" s="670"/>
      <c r="DW45" s="670"/>
      <c r="DX45" s="670"/>
      <c r="DY45" s="670"/>
      <c r="DZ45" s="670"/>
      <c r="EA45" s="670"/>
      <c r="EB45" s="670"/>
      <c r="EC45" s="670"/>
      <c r="ED45" s="670"/>
      <c r="EE45" s="671"/>
      <c r="EF45" s="669"/>
      <c r="EG45" s="670"/>
      <c r="EH45" s="670"/>
      <c r="EI45" s="670"/>
      <c r="EJ45" s="670"/>
      <c r="EK45" s="670"/>
      <c r="EL45" s="670"/>
      <c r="EM45" s="670"/>
      <c r="EN45" s="670"/>
      <c r="EO45" s="670"/>
      <c r="EP45" s="670"/>
      <c r="EQ45" s="670"/>
      <c r="ER45" s="671"/>
      <c r="ES45" s="680" t="s">
        <v>115</v>
      </c>
      <c r="ET45" s="681"/>
      <c r="EU45" s="681"/>
      <c r="EV45" s="681"/>
      <c r="EW45" s="681"/>
      <c r="EX45" s="681"/>
      <c r="EY45" s="681"/>
      <c r="EZ45" s="681"/>
      <c r="FA45" s="681"/>
      <c r="FB45" s="681"/>
      <c r="FC45" s="681"/>
      <c r="FD45" s="681"/>
      <c r="FE45" s="682"/>
    </row>
    <row r="46" spans="1:172" ht="22.5" customHeight="1" x14ac:dyDescent="0.2">
      <c r="A46" s="613" t="s">
        <v>171</v>
      </c>
      <c r="B46" s="614"/>
      <c r="C46" s="614"/>
      <c r="D46" s="614"/>
      <c r="E46" s="614"/>
      <c r="F46" s="614"/>
      <c r="G46" s="614"/>
      <c r="H46" s="614"/>
      <c r="I46" s="614"/>
      <c r="J46" s="614"/>
      <c r="K46" s="614"/>
      <c r="L46" s="614"/>
      <c r="M46" s="614"/>
      <c r="N46" s="614"/>
      <c r="O46" s="614"/>
      <c r="P46" s="614"/>
      <c r="Q46" s="614"/>
      <c r="R46" s="614"/>
      <c r="S46" s="614"/>
      <c r="T46" s="614"/>
      <c r="U46" s="614"/>
      <c r="V46" s="614"/>
      <c r="W46" s="614"/>
      <c r="X46" s="614"/>
      <c r="Y46" s="614"/>
      <c r="Z46" s="614"/>
      <c r="AA46" s="614"/>
      <c r="AB46" s="614"/>
      <c r="AC46" s="614"/>
      <c r="AD46" s="614"/>
      <c r="AE46" s="614"/>
      <c r="AF46" s="614"/>
      <c r="AG46" s="614"/>
      <c r="AH46" s="614"/>
      <c r="AI46" s="614"/>
      <c r="AJ46" s="614"/>
      <c r="AK46" s="614"/>
      <c r="AL46" s="614"/>
      <c r="AM46" s="614"/>
      <c r="AN46" s="614"/>
      <c r="AO46" s="614"/>
      <c r="AP46" s="614"/>
      <c r="AQ46" s="614"/>
      <c r="AR46" s="614"/>
      <c r="AS46" s="614"/>
      <c r="AT46" s="614"/>
      <c r="AU46" s="614"/>
      <c r="AV46" s="614"/>
      <c r="AW46" s="614"/>
      <c r="AX46" s="614"/>
      <c r="AY46" s="614"/>
      <c r="AZ46" s="614"/>
      <c r="BA46" s="614"/>
      <c r="BB46" s="614"/>
      <c r="BC46" s="614"/>
      <c r="BD46" s="614"/>
      <c r="BE46" s="614"/>
      <c r="BF46" s="614"/>
      <c r="BG46" s="614"/>
      <c r="BH46" s="614"/>
      <c r="BI46" s="614"/>
      <c r="BJ46" s="614"/>
      <c r="BK46" s="614"/>
      <c r="BL46" s="614"/>
      <c r="BM46" s="614"/>
      <c r="BN46" s="614"/>
      <c r="BO46" s="614"/>
      <c r="BP46" s="614"/>
      <c r="BQ46" s="614"/>
      <c r="BR46" s="614"/>
      <c r="BS46" s="614"/>
      <c r="BT46" s="614"/>
      <c r="BU46" s="614"/>
      <c r="BV46" s="614"/>
      <c r="BW46" s="614"/>
      <c r="BX46" s="615" t="s">
        <v>172</v>
      </c>
      <c r="BY46" s="616"/>
      <c r="BZ46" s="616"/>
      <c r="CA46" s="616"/>
      <c r="CB46" s="616"/>
      <c r="CC46" s="616"/>
      <c r="CD46" s="616"/>
      <c r="CE46" s="617"/>
      <c r="CF46" s="618" t="s">
        <v>173</v>
      </c>
      <c r="CG46" s="616"/>
      <c r="CH46" s="616"/>
      <c r="CI46" s="616"/>
      <c r="CJ46" s="616"/>
      <c r="CK46" s="616"/>
      <c r="CL46" s="616"/>
      <c r="CM46" s="616"/>
      <c r="CN46" s="616"/>
      <c r="CO46" s="616"/>
      <c r="CP46" s="616"/>
      <c r="CQ46" s="616"/>
      <c r="CR46" s="617"/>
      <c r="CS46" s="646"/>
      <c r="CT46" s="647"/>
      <c r="CU46" s="647"/>
      <c r="CV46" s="647"/>
      <c r="CW46" s="647"/>
      <c r="CX46" s="647"/>
      <c r="CY46" s="647"/>
      <c r="CZ46" s="647"/>
      <c r="DA46" s="647"/>
      <c r="DB46" s="647"/>
      <c r="DC46" s="647"/>
      <c r="DD46" s="647"/>
      <c r="DE46" s="648"/>
      <c r="DF46" s="702">
        <f>SUM(DF47:DR49)</f>
        <v>16286291.5</v>
      </c>
      <c r="DG46" s="703"/>
      <c r="DH46" s="703"/>
      <c r="DI46" s="703"/>
      <c r="DJ46" s="703"/>
      <c r="DK46" s="703"/>
      <c r="DL46" s="703"/>
      <c r="DM46" s="703"/>
      <c r="DN46" s="703"/>
      <c r="DO46" s="703"/>
      <c r="DP46" s="703"/>
      <c r="DQ46" s="703"/>
      <c r="DR46" s="704"/>
      <c r="DS46" s="702">
        <f>SUM(DS48:EE49)</f>
        <v>12745917.960000001</v>
      </c>
      <c r="DT46" s="703"/>
      <c r="DU46" s="703"/>
      <c r="DV46" s="703"/>
      <c r="DW46" s="703"/>
      <c r="DX46" s="703"/>
      <c r="DY46" s="703"/>
      <c r="DZ46" s="703"/>
      <c r="EA46" s="703"/>
      <c r="EB46" s="703"/>
      <c r="EC46" s="703"/>
      <c r="ED46" s="703"/>
      <c r="EE46" s="704"/>
      <c r="EF46" s="702">
        <f>SUM(EF48:ER49)</f>
        <v>12883522.029999999</v>
      </c>
      <c r="EG46" s="703"/>
      <c r="EH46" s="703"/>
      <c r="EI46" s="703"/>
      <c r="EJ46" s="703"/>
      <c r="EK46" s="703"/>
      <c r="EL46" s="703"/>
      <c r="EM46" s="703"/>
      <c r="EN46" s="703"/>
      <c r="EO46" s="703"/>
      <c r="EP46" s="703"/>
      <c r="EQ46" s="703"/>
      <c r="ER46" s="704"/>
      <c r="ES46" s="680" t="s">
        <v>115</v>
      </c>
      <c r="ET46" s="681"/>
      <c r="EU46" s="681"/>
      <c r="EV46" s="681"/>
      <c r="EW46" s="681"/>
      <c r="EX46" s="681"/>
      <c r="EY46" s="681"/>
      <c r="EZ46" s="681"/>
      <c r="FA46" s="681"/>
      <c r="FB46" s="681"/>
      <c r="FC46" s="681"/>
      <c r="FD46" s="681"/>
      <c r="FE46" s="682"/>
    </row>
    <row r="47" spans="1:172" ht="22.5" customHeight="1" x14ac:dyDescent="0.2">
      <c r="A47" s="613" t="s">
        <v>174</v>
      </c>
      <c r="B47" s="614"/>
      <c r="C47" s="614"/>
      <c r="D47" s="614"/>
      <c r="E47" s="614"/>
      <c r="F47" s="614"/>
      <c r="G47" s="614"/>
      <c r="H47" s="614"/>
      <c r="I47" s="614"/>
      <c r="J47" s="614"/>
      <c r="K47" s="614"/>
      <c r="L47" s="614"/>
      <c r="M47" s="614"/>
      <c r="N47" s="614"/>
      <c r="O47" s="614"/>
      <c r="P47" s="614"/>
      <c r="Q47" s="614"/>
      <c r="R47" s="614"/>
      <c r="S47" s="614"/>
      <c r="T47" s="614"/>
      <c r="U47" s="614"/>
      <c r="V47" s="614"/>
      <c r="W47" s="614"/>
      <c r="X47" s="614"/>
      <c r="Y47" s="614"/>
      <c r="Z47" s="614"/>
      <c r="AA47" s="614"/>
      <c r="AB47" s="614"/>
      <c r="AC47" s="614"/>
      <c r="AD47" s="614"/>
      <c r="AE47" s="614"/>
      <c r="AF47" s="614"/>
      <c r="AG47" s="614"/>
      <c r="AH47" s="614"/>
      <c r="AI47" s="614"/>
      <c r="AJ47" s="614"/>
      <c r="AK47" s="614"/>
      <c r="AL47" s="614"/>
      <c r="AM47" s="614"/>
      <c r="AN47" s="614"/>
      <c r="AO47" s="614"/>
      <c r="AP47" s="614"/>
      <c r="AQ47" s="614"/>
      <c r="AR47" s="614"/>
      <c r="AS47" s="614"/>
      <c r="AT47" s="614"/>
      <c r="AU47" s="614"/>
      <c r="AV47" s="614"/>
      <c r="AW47" s="614"/>
      <c r="AX47" s="614"/>
      <c r="AY47" s="614"/>
      <c r="AZ47" s="614"/>
      <c r="BA47" s="614"/>
      <c r="BB47" s="614"/>
      <c r="BC47" s="614"/>
      <c r="BD47" s="614"/>
      <c r="BE47" s="614"/>
      <c r="BF47" s="614"/>
      <c r="BG47" s="614"/>
      <c r="BH47" s="614"/>
      <c r="BI47" s="614"/>
      <c r="BJ47" s="614"/>
      <c r="BK47" s="614"/>
      <c r="BL47" s="614"/>
      <c r="BM47" s="614"/>
      <c r="BN47" s="614"/>
      <c r="BO47" s="614"/>
      <c r="BP47" s="614"/>
      <c r="BQ47" s="614"/>
      <c r="BR47" s="614"/>
      <c r="BS47" s="614"/>
      <c r="BT47" s="614"/>
      <c r="BU47" s="614"/>
      <c r="BV47" s="614"/>
      <c r="BW47" s="614"/>
      <c r="BX47" s="615" t="s">
        <v>401</v>
      </c>
      <c r="BY47" s="616"/>
      <c r="BZ47" s="616"/>
      <c r="CA47" s="616"/>
      <c r="CB47" s="616"/>
      <c r="CC47" s="616"/>
      <c r="CD47" s="616"/>
      <c r="CE47" s="617"/>
      <c r="CF47" s="618" t="s">
        <v>173</v>
      </c>
      <c r="CG47" s="616"/>
      <c r="CH47" s="616"/>
      <c r="CI47" s="616"/>
      <c r="CJ47" s="616"/>
      <c r="CK47" s="616"/>
      <c r="CL47" s="616"/>
      <c r="CM47" s="616"/>
      <c r="CN47" s="616"/>
      <c r="CO47" s="616"/>
      <c r="CP47" s="616"/>
      <c r="CQ47" s="616"/>
      <c r="CR47" s="617"/>
      <c r="CS47" s="699"/>
      <c r="CT47" s="700"/>
      <c r="CU47" s="700"/>
      <c r="CV47" s="700"/>
      <c r="CW47" s="700"/>
      <c r="CX47" s="700"/>
      <c r="CY47" s="700"/>
      <c r="CZ47" s="700"/>
      <c r="DA47" s="700"/>
      <c r="DB47" s="700"/>
      <c r="DC47" s="700"/>
      <c r="DD47" s="700"/>
      <c r="DE47" s="701"/>
      <c r="DF47" s="636"/>
      <c r="DG47" s="637"/>
      <c r="DH47" s="637"/>
      <c r="DI47" s="637"/>
      <c r="DJ47" s="637"/>
      <c r="DK47" s="637"/>
      <c r="DL47" s="637"/>
      <c r="DM47" s="637"/>
      <c r="DN47" s="637"/>
      <c r="DO47" s="637"/>
      <c r="DP47" s="637"/>
      <c r="DQ47" s="637"/>
      <c r="DR47" s="638"/>
      <c r="DS47" s="636"/>
      <c r="DT47" s="637"/>
      <c r="DU47" s="637"/>
      <c r="DV47" s="637"/>
      <c r="DW47" s="637"/>
      <c r="DX47" s="637"/>
      <c r="DY47" s="637"/>
      <c r="DZ47" s="637"/>
      <c r="EA47" s="637"/>
      <c r="EB47" s="637"/>
      <c r="EC47" s="637"/>
      <c r="ED47" s="637"/>
      <c r="EE47" s="638"/>
      <c r="EF47" s="636"/>
      <c r="EG47" s="637"/>
      <c r="EH47" s="637"/>
      <c r="EI47" s="637"/>
      <c r="EJ47" s="637"/>
      <c r="EK47" s="637"/>
      <c r="EL47" s="637"/>
      <c r="EM47" s="637"/>
      <c r="EN47" s="637"/>
      <c r="EO47" s="637"/>
      <c r="EP47" s="637"/>
      <c r="EQ47" s="637"/>
      <c r="ER47" s="638"/>
      <c r="ES47" s="680" t="s">
        <v>115</v>
      </c>
      <c r="ET47" s="681"/>
      <c r="EU47" s="681"/>
      <c r="EV47" s="681"/>
      <c r="EW47" s="681"/>
      <c r="EX47" s="681"/>
      <c r="EY47" s="681"/>
      <c r="EZ47" s="681"/>
      <c r="FA47" s="681"/>
      <c r="FB47" s="681"/>
      <c r="FC47" s="681"/>
      <c r="FD47" s="681"/>
      <c r="FE47" s="682"/>
    </row>
    <row r="48" spans="1:172" ht="22.5" customHeight="1" x14ac:dyDescent="0.2">
      <c r="A48" s="613" t="s">
        <v>174</v>
      </c>
      <c r="B48" s="614"/>
      <c r="C48" s="614"/>
      <c r="D48" s="614"/>
      <c r="E48" s="614"/>
      <c r="F48" s="614"/>
      <c r="G48" s="614"/>
      <c r="H48" s="614"/>
      <c r="I48" s="614"/>
      <c r="J48" s="614"/>
      <c r="K48" s="614"/>
      <c r="L48" s="614"/>
      <c r="M48" s="614"/>
      <c r="N48" s="614"/>
      <c r="O48" s="614"/>
      <c r="P48" s="614"/>
      <c r="Q48" s="614"/>
      <c r="R48" s="614"/>
      <c r="S48" s="614"/>
      <c r="T48" s="614"/>
      <c r="U48" s="614"/>
      <c r="V48" s="614"/>
      <c r="W48" s="614"/>
      <c r="X48" s="614"/>
      <c r="Y48" s="614"/>
      <c r="Z48" s="614"/>
      <c r="AA48" s="614"/>
      <c r="AB48" s="614"/>
      <c r="AC48" s="614"/>
      <c r="AD48" s="614"/>
      <c r="AE48" s="614"/>
      <c r="AF48" s="614"/>
      <c r="AG48" s="614"/>
      <c r="AH48" s="614"/>
      <c r="AI48" s="614"/>
      <c r="AJ48" s="614"/>
      <c r="AK48" s="614"/>
      <c r="AL48" s="614"/>
      <c r="AM48" s="614"/>
      <c r="AN48" s="614"/>
      <c r="AO48" s="614"/>
      <c r="AP48" s="614"/>
      <c r="AQ48" s="614"/>
      <c r="AR48" s="614"/>
      <c r="AS48" s="614"/>
      <c r="AT48" s="614"/>
      <c r="AU48" s="614"/>
      <c r="AV48" s="614"/>
      <c r="AW48" s="614"/>
      <c r="AX48" s="614"/>
      <c r="AY48" s="614"/>
      <c r="AZ48" s="614"/>
      <c r="BA48" s="614"/>
      <c r="BB48" s="614"/>
      <c r="BC48" s="614"/>
      <c r="BD48" s="614"/>
      <c r="BE48" s="614"/>
      <c r="BF48" s="614"/>
      <c r="BG48" s="614"/>
      <c r="BH48" s="614"/>
      <c r="BI48" s="614"/>
      <c r="BJ48" s="614"/>
      <c r="BK48" s="614"/>
      <c r="BL48" s="614"/>
      <c r="BM48" s="614"/>
      <c r="BN48" s="614"/>
      <c r="BO48" s="614"/>
      <c r="BP48" s="614"/>
      <c r="BQ48" s="614"/>
      <c r="BR48" s="614"/>
      <c r="BS48" s="614"/>
      <c r="BT48" s="614"/>
      <c r="BU48" s="614"/>
      <c r="BV48" s="614"/>
      <c r="BW48" s="614"/>
      <c r="BX48" s="615" t="s">
        <v>401</v>
      </c>
      <c r="BY48" s="616"/>
      <c r="BZ48" s="616"/>
      <c r="CA48" s="616"/>
      <c r="CB48" s="616"/>
      <c r="CC48" s="616"/>
      <c r="CD48" s="616"/>
      <c r="CE48" s="617"/>
      <c r="CF48" s="618" t="s">
        <v>173</v>
      </c>
      <c r="CG48" s="616"/>
      <c r="CH48" s="616"/>
      <c r="CI48" s="616"/>
      <c r="CJ48" s="616"/>
      <c r="CK48" s="616"/>
      <c r="CL48" s="616"/>
      <c r="CM48" s="616"/>
      <c r="CN48" s="616"/>
      <c r="CO48" s="616"/>
      <c r="CP48" s="616"/>
      <c r="CQ48" s="616"/>
      <c r="CR48" s="617"/>
      <c r="CS48" s="699" t="s">
        <v>383</v>
      </c>
      <c r="CT48" s="700"/>
      <c r="CU48" s="700"/>
      <c r="CV48" s="700"/>
      <c r="CW48" s="700"/>
      <c r="CX48" s="700"/>
      <c r="CY48" s="700"/>
      <c r="CZ48" s="700"/>
      <c r="DA48" s="700"/>
      <c r="DB48" s="700"/>
      <c r="DC48" s="700"/>
      <c r="DD48" s="700"/>
      <c r="DE48" s="701"/>
      <c r="DF48" s="636">
        <f>обоснования!L77+1.09+3516097.25</f>
        <v>13023630.5</v>
      </c>
      <c r="DG48" s="637"/>
      <c r="DH48" s="637"/>
      <c r="DI48" s="637"/>
      <c r="DJ48" s="637"/>
      <c r="DK48" s="637"/>
      <c r="DL48" s="637"/>
      <c r="DM48" s="637"/>
      <c r="DN48" s="637"/>
      <c r="DO48" s="637"/>
      <c r="DP48" s="637"/>
      <c r="DQ48" s="637"/>
      <c r="DR48" s="638"/>
      <c r="DS48" s="705">
        <f>'2027'!L69</f>
        <v>10041814</v>
      </c>
      <c r="DT48" s="706"/>
      <c r="DU48" s="706"/>
      <c r="DV48" s="706"/>
      <c r="DW48" s="706"/>
      <c r="DX48" s="706"/>
      <c r="DY48" s="706"/>
      <c r="DZ48" s="706"/>
      <c r="EA48" s="706"/>
      <c r="EB48" s="706"/>
      <c r="EC48" s="706"/>
      <c r="ED48" s="706"/>
      <c r="EE48" s="707"/>
      <c r="EF48" s="636">
        <f>'2028'!K69</f>
        <v>10148122.470000001</v>
      </c>
      <c r="EG48" s="637"/>
      <c r="EH48" s="637"/>
      <c r="EI48" s="637"/>
      <c r="EJ48" s="637"/>
      <c r="EK48" s="637"/>
      <c r="EL48" s="637"/>
      <c r="EM48" s="637"/>
      <c r="EN48" s="637"/>
      <c r="EO48" s="637"/>
      <c r="EP48" s="637"/>
      <c r="EQ48" s="637"/>
      <c r="ER48" s="638"/>
      <c r="ES48" s="680" t="s">
        <v>115</v>
      </c>
      <c r="ET48" s="681"/>
      <c r="EU48" s="681"/>
      <c r="EV48" s="681"/>
      <c r="EW48" s="681"/>
      <c r="EX48" s="681"/>
      <c r="EY48" s="681"/>
      <c r="EZ48" s="681"/>
      <c r="FA48" s="681"/>
      <c r="FB48" s="681"/>
      <c r="FC48" s="681"/>
      <c r="FD48" s="681"/>
      <c r="FE48" s="682"/>
    </row>
    <row r="49" spans="1:161" ht="22.5" customHeight="1" x14ac:dyDescent="0.2">
      <c r="A49" s="613" t="s">
        <v>174</v>
      </c>
      <c r="B49" s="614"/>
      <c r="C49" s="614"/>
      <c r="D49" s="614"/>
      <c r="E49" s="614"/>
      <c r="F49" s="614"/>
      <c r="G49" s="614"/>
      <c r="H49" s="614"/>
      <c r="I49" s="614"/>
      <c r="J49" s="614"/>
      <c r="K49" s="614"/>
      <c r="L49" s="614"/>
      <c r="M49" s="614"/>
      <c r="N49" s="614"/>
      <c r="O49" s="614"/>
      <c r="P49" s="614"/>
      <c r="Q49" s="614"/>
      <c r="R49" s="614"/>
      <c r="S49" s="614"/>
      <c r="T49" s="614"/>
      <c r="U49" s="614"/>
      <c r="V49" s="614"/>
      <c r="W49" s="614"/>
      <c r="X49" s="614"/>
      <c r="Y49" s="614"/>
      <c r="Z49" s="614"/>
      <c r="AA49" s="614"/>
      <c r="AB49" s="614"/>
      <c r="AC49" s="614"/>
      <c r="AD49" s="614"/>
      <c r="AE49" s="614"/>
      <c r="AF49" s="614"/>
      <c r="AG49" s="614"/>
      <c r="AH49" s="614"/>
      <c r="AI49" s="614"/>
      <c r="AJ49" s="614"/>
      <c r="AK49" s="614"/>
      <c r="AL49" s="614"/>
      <c r="AM49" s="614"/>
      <c r="AN49" s="614"/>
      <c r="AO49" s="614"/>
      <c r="AP49" s="614"/>
      <c r="AQ49" s="614"/>
      <c r="AR49" s="614"/>
      <c r="AS49" s="614"/>
      <c r="AT49" s="614"/>
      <c r="AU49" s="614"/>
      <c r="AV49" s="614"/>
      <c r="AW49" s="614"/>
      <c r="AX49" s="614"/>
      <c r="AY49" s="614"/>
      <c r="AZ49" s="614"/>
      <c r="BA49" s="614"/>
      <c r="BB49" s="614"/>
      <c r="BC49" s="614"/>
      <c r="BD49" s="614"/>
      <c r="BE49" s="614"/>
      <c r="BF49" s="614"/>
      <c r="BG49" s="614"/>
      <c r="BH49" s="614"/>
      <c r="BI49" s="614"/>
      <c r="BJ49" s="614"/>
      <c r="BK49" s="614"/>
      <c r="BL49" s="614"/>
      <c r="BM49" s="614"/>
      <c r="BN49" s="614"/>
      <c r="BO49" s="614"/>
      <c r="BP49" s="614"/>
      <c r="BQ49" s="614"/>
      <c r="BR49" s="614"/>
      <c r="BS49" s="614"/>
      <c r="BT49" s="614"/>
      <c r="BU49" s="614"/>
      <c r="BV49" s="614"/>
      <c r="BW49" s="614"/>
      <c r="BX49" s="615" t="s">
        <v>176</v>
      </c>
      <c r="BY49" s="616"/>
      <c r="BZ49" s="616"/>
      <c r="CA49" s="616"/>
      <c r="CB49" s="616"/>
      <c r="CC49" s="616"/>
      <c r="CD49" s="616"/>
      <c r="CE49" s="617"/>
      <c r="CF49" s="618" t="s">
        <v>173</v>
      </c>
      <c r="CG49" s="616"/>
      <c r="CH49" s="616"/>
      <c r="CI49" s="616"/>
      <c r="CJ49" s="616"/>
      <c r="CK49" s="616"/>
      <c r="CL49" s="616"/>
      <c r="CM49" s="616"/>
      <c r="CN49" s="616"/>
      <c r="CO49" s="616"/>
      <c r="CP49" s="616"/>
      <c r="CQ49" s="616"/>
      <c r="CR49" s="617"/>
      <c r="CS49" s="699" t="s">
        <v>384</v>
      </c>
      <c r="CT49" s="700"/>
      <c r="CU49" s="700"/>
      <c r="CV49" s="700"/>
      <c r="CW49" s="700"/>
      <c r="CX49" s="700"/>
      <c r="CY49" s="700"/>
      <c r="CZ49" s="700"/>
      <c r="DA49" s="700"/>
      <c r="DB49" s="700"/>
      <c r="DC49" s="700"/>
      <c r="DD49" s="700"/>
      <c r="DE49" s="701"/>
      <c r="DF49" s="636">
        <f>обоснования!L80+34.52+776663.17</f>
        <v>3262661</v>
      </c>
      <c r="DG49" s="637"/>
      <c r="DH49" s="637"/>
      <c r="DI49" s="637"/>
      <c r="DJ49" s="637"/>
      <c r="DK49" s="637"/>
      <c r="DL49" s="637"/>
      <c r="DM49" s="637"/>
      <c r="DN49" s="637"/>
      <c r="DO49" s="637"/>
      <c r="DP49" s="637"/>
      <c r="DQ49" s="637"/>
      <c r="DR49" s="638"/>
      <c r="DS49" s="636">
        <f>'2027'!L70-2640.39</f>
        <v>2704103.96</v>
      </c>
      <c r="DT49" s="637"/>
      <c r="DU49" s="637"/>
      <c r="DV49" s="637"/>
      <c r="DW49" s="637"/>
      <c r="DX49" s="637"/>
      <c r="DY49" s="637"/>
      <c r="DZ49" s="637"/>
      <c r="EA49" s="637"/>
      <c r="EB49" s="637"/>
      <c r="EC49" s="637"/>
      <c r="ED49" s="637"/>
      <c r="EE49" s="638"/>
      <c r="EF49" s="636">
        <f>'2028'!K70-0.01</f>
        <v>2735399.56</v>
      </c>
      <c r="EG49" s="637"/>
      <c r="EH49" s="637"/>
      <c r="EI49" s="637"/>
      <c r="EJ49" s="637"/>
      <c r="EK49" s="637"/>
      <c r="EL49" s="637"/>
      <c r="EM49" s="637"/>
      <c r="EN49" s="637"/>
      <c r="EO49" s="637"/>
      <c r="EP49" s="637"/>
      <c r="EQ49" s="637"/>
      <c r="ER49" s="638"/>
      <c r="ES49" s="680" t="s">
        <v>115</v>
      </c>
      <c r="ET49" s="681"/>
      <c r="EU49" s="681"/>
      <c r="EV49" s="681"/>
      <c r="EW49" s="681"/>
      <c r="EX49" s="681"/>
      <c r="EY49" s="681"/>
      <c r="EZ49" s="681"/>
      <c r="FA49" s="681"/>
      <c r="FB49" s="681"/>
      <c r="FC49" s="681"/>
      <c r="FD49" s="681"/>
      <c r="FE49" s="682"/>
    </row>
    <row r="50" spans="1:161" ht="11.1" customHeight="1" x14ac:dyDescent="0.2">
      <c r="A50" s="710" t="s">
        <v>175</v>
      </c>
      <c r="B50" s="711"/>
      <c r="C50" s="711"/>
      <c r="D50" s="711"/>
      <c r="E50" s="711"/>
      <c r="F50" s="711"/>
      <c r="G50" s="711"/>
      <c r="H50" s="711"/>
      <c r="I50" s="711"/>
      <c r="J50" s="711"/>
      <c r="K50" s="711"/>
      <c r="L50" s="711"/>
      <c r="M50" s="711"/>
      <c r="N50" s="711"/>
      <c r="O50" s="711"/>
      <c r="P50" s="711"/>
      <c r="Q50" s="711"/>
      <c r="R50" s="711"/>
      <c r="S50" s="711"/>
      <c r="T50" s="711"/>
      <c r="U50" s="711"/>
      <c r="V50" s="711"/>
      <c r="W50" s="711"/>
      <c r="X50" s="711"/>
      <c r="Y50" s="711"/>
      <c r="Z50" s="711"/>
      <c r="AA50" s="711"/>
      <c r="AB50" s="711"/>
      <c r="AC50" s="711"/>
      <c r="AD50" s="711"/>
      <c r="AE50" s="711"/>
      <c r="AF50" s="711"/>
      <c r="AG50" s="711"/>
      <c r="AH50" s="711"/>
      <c r="AI50" s="711"/>
      <c r="AJ50" s="711"/>
      <c r="AK50" s="711"/>
      <c r="AL50" s="711"/>
      <c r="AM50" s="711"/>
      <c r="AN50" s="711"/>
      <c r="AO50" s="711"/>
      <c r="AP50" s="711"/>
      <c r="AQ50" s="711"/>
      <c r="AR50" s="711"/>
      <c r="AS50" s="711"/>
      <c r="AT50" s="711"/>
      <c r="AU50" s="711"/>
      <c r="AV50" s="711"/>
      <c r="AW50" s="711"/>
      <c r="AX50" s="711"/>
      <c r="AY50" s="711"/>
      <c r="AZ50" s="711"/>
      <c r="BA50" s="711"/>
      <c r="BB50" s="711"/>
      <c r="BC50" s="711"/>
      <c r="BD50" s="711"/>
      <c r="BE50" s="711"/>
      <c r="BF50" s="711"/>
      <c r="BG50" s="711"/>
      <c r="BH50" s="711"/>
      <c r="BI50" s="711"/>
      <c r="BJ50" s="711"/>
      <c r="BK50" s="711"/>
      <c r="BL50" s="711"/>
      <c r="BM50" s="711"/>
      <c r="BN50" s="711"/>
      <c r="BO50" s="711"/>
      <c r="BP50" s="711"/>
      <c r="BQ50" s="711"/>
      <c r="BR50" s="711"/>
      <c r="BS50" s="711"/>
      <c r="BT50" s="711"/>
      <c r="BU50" s="711"/>
      <c r="BV50" s="711"/>
      <c r="BW50" s="711"/>
      <c r="BX50" s="712" t="s">
        <v>542</v>
      </c>
      <c r="BY50" s="712"/>
      <c r="BZ50" s="712"/>
      <c r="CA50" s="712"/>
      <c r="CB50" s="712"/>
      <c r="CC50" s="712"/>
      <c r="CD50" s="712"/>
      <c r="CE50" s="712"/>
      <c r="CF50" s="712" t="s">
        <v>173</v>
      </c>
      <c r="CG50" s="712"/>
      <c r="CH50" s="712"/>
      <c r="CI50" s="712"/>
      <c r="CJ50" s="712"/>
      <c r="CK50" s="712"/>
      <c r="CL50" s="712"/>
      <c r="CM50" s="712"/>
      <c r="CN50" s="712"/>
      <c r="CO50" s="712"/>
      <c r="CP50" s="712"/>
      <c r="CQ50" s="712"/>
      <c r="CR50" s="712"/>
      <c r="CS50" s="708"/>
      <c r="CT50" s="708"/>
      <c r="CU50" s="708"/>
      <c r="CV50" s="708"/>
      <c r="CW50" s="708"/>
      <c r="CX50" s="708"/>
      <c r="CY50" s="708"/>
      <c r="CZ50" s="708"/>
      <c r="DA50" s="708"/>
      <c r="DB50" s="708"/>
      <c r="DC50" s="708"/>
      <c r="DD50" s="708"/>
      <c r="DE50" s="708"/>
      <c r="DF50" s="708"/>
      <c r="DG50" s="708"/>
      <c r="DH50" s="708"/>
      <c r="DI50" s="708"/>
      <c r="DJ50" s="708"/>
      <c r="DK50" s="708"/>
      <c r="DL50" s="708"/>
      <c r="DM50" s="708"/>
      <c r="DN50" s="708"/>
      <c r="DO50" s="708"/>
      <c r="DP50" s="708"/>
      <c r="DQ50" s="708"/>
      <c r="DR50" s="708"/>
      <c r="DS50" s="708"/>
      <c r="DT50" s="708"/>
      <c r="DU50" s="708"/>
      <c r="DV50" s="708"/>
      <c r="DW50" s="708"/>
      <c r="DX50" s="708"/>
      <c r="DY50" s="708"/>
      <c r="DZ50" s="708"/>
      <c r="EA50" s="708"/>
      <c r="EB50" s="708"/>
      <c r="EC50" s="708"/>
      <c r="ED50" s="708"/>
      <c r="EE50" s="708"/>
      <c r="EF50" s="708"/>
      <c r="EG50" s="708"/>
      <c r="EH50" s="708"/>
      <c r="EI50" s="708"/>
      <c r="EJ50" s="708"/>
      <c r="EK50" s="708"/>
      <c r="EL50" s="708"/>
      <c r="EM50" s="708"/>
      <c r="EN50" s="708"/>
      <c r="EO50" s="708"/>
      <c r="EP50" s="708"/>
      <c r="EQ50" s="708"/>
      <c r="ER50" s="708"/>
      <c r="ES50" s="709" t="s">
        <v>115</v>
      </c>
      <c r="ET50" s="709"/>
      <c r="EU50" s="709"/>
      <c r="EV50" s="709"/>
      <c r="EW50" s="709"/>
      <c r="EX50" s="709"/>
      <c r="EY50" s="709"/>
      <c r="EZ50" s="709"/>
      <c r="FA50" s="709"/>
      <c r="FB50" s="709"/>
      <c r="FC50" s="709"/>
      <c r="FD50" s="709"/>
      <c r="FE50" s="709"/>
    </row>
    <row r="51" spans="1:161" ht="11.1" customHeight="1" x14ac:dyDescent="0.2">
      <c r="A51" s="710" t="s">
        <v>177</v>
      </c>
      <c r="B51" s="711"/>
      <c r="C51" s="711"/>
      <c r="D51" s="711"/>
      <c r="E51" s="711"/>
      <c r="F51" s="711"/>
      <c r="G51" s="711"/>
      <c r="H51" s="711"/>
      <c r="I51" s="711"/>
      <c r="J51" s="711"/>
      <c r="K51" s="711"/>
      <c r="L51" s="711"/>
      <c r="M51" s="711"/>
      <c r="N51" s="711"/>
      <c r="O51" s="711"/>
      <c r="P51" s="711"/>
      <c r="Q51" s="711"/>
      <c r="R51" s="711"/>
      <c r="S51" s="711"/>
      <c r="T51" s="711"/>
      <c r="U51" s="711"/>
      <c r="V51" s="711"/>
      <c r="W51" s="711"/>
      <c r="X51" s="711"/>
      <c r="Y51" s="711"/>
      <c r="Z51" s="711"/>
      <c r="AA51" s="711"/>
      <c r="AB51" s="711"/>
      <c r="AC51" s="711"/>
      <c r="AD51" s="711"/>
      <c r="AE51" s="711"/>
      <c r="AF51" s="711"/>
      <c r="AG51" s="711"/>
      <c r="AH51" s="711"/>
      <c r="AI51" s="711"/>
      <c r="AJ51" s="711"/>
      <c r="AK51" s="711"/>
      <c r="AL51" s="711"/>
      <c r="AM51" s="711"/>
      <c r="AN51" s="711"/>
      <c r="AO51" s="711"/>
      <c r="AP51" s="711"/>
      <c r="AQ51" s="711"/>
      <c r="AR51" s="711"/>
      <c r="AS51" s="711"/>
      <c r="AT51" s="711"/>
      <c r="AU51" s="711"/>
      <c r="AV51" s="711"/>
      <c r="AW51" s="711"/>
      <c r="AX51" s="711"/>
      <c r="AY51" s="711"/>
      <c r="AZ51" s="711"/>
      <c r="BA51" s="711"/>
      <c r="BB51" s="711"/>
      <c r="BC51" s="711"/>
      <c r="BD51" s="711"/>
      <c r="BE51" s="711"/>
      <c r="BF51" s="711"/>
      <c r="BG51" s="711"/>
      <c r="BH51" s="711"/>
      <c r="BI51" s="711"/>
      <c r="BJ51" s="711"/>
      <c r="BK51" s="711"/>
      <c r="BL51" s="711"/>
      <c r="BM51" s="711"/>
      <c r="BN51" s="711"/>
      <c r="BO51" s="711"/>
      <c r="BP51" s="711"/>
      <c r="BQ51" s="711"/>
      <c r="BR51" s="711"/>
      <c r="BS51" s="711"/>
      <c r="BT51" s="711"/>
      <c r="BU51" s="711"/>
      <c r="BV51" s="711"/>
      <c r="BW51" s="711"/>
      <c r="BX51" s="712" t="s">
        <v>178</v>
      </c>
      <c r="BY51" s="712"/>
      <c r="BZ51" s="712"/>
      <c r="CA51" s="712"/>
      <c r="CB51" s="712"/>
      <c r="CC51" s="712"/>
      <c r="CD51" s="712"/>
      <c r="CE51" s="712"/>
      <c r="CF51" s="712" t="s">
        <v>179</v>
      </c>
      <c r="CG51" s="712"/>
      <c r="CH51" s="712"/>
      <c r="CI51" s="712"/>
      <c r="CJ51" s="712"/>
      <c r="CK51" s="712"/>
      <c r="CL51" s="712"/>
      <c r="CM51" s="712"/>
      <c r="CN51" s="712"/>
      <c r="CO51" s="712"/>
      <c r="CP51" s="712"/>
      <c r="CQ51" s="712"/>
      <c r="CR51" s="712"/>
      <c r="CS51" s="713"/>
      <c r="CT51" s="713"/>
      <c r="CU51" s="713"/>
      <c r="CV51" s="713"/>
      <c r="CW51" s="713"/>
      <c r="CX51" s="713"/>
      <c r="CY51" s="713"/>
      <c r="CZ51" s="713"/>
      <c r="DA51" s="713"/>
      <c r="DB51" s="713"/>
      <c r="DC51" s="713"/>
      <c r="DD51" s="713"/>
      <c r="DE51" s="713"/>
      <c r="DF51" s="713"/>
      <c r="DG51" s="713"/>
      <c r="DH51" s="713"/>
      <c r="DI51" s="713"/>
      <c r="DJ51" s="713"/>
      <c r="DK51" s="713"/>
      <c r="DL51" s="713"/>
      <c r="DM51" s="713"/>
      <c r="DN51" s="713"/>
      <c r="DO51" s="713"/>
      <c r="DP51" s="713"/>
      <c r="DQ51" s="713"/>
      <c r="DR51" s="713"/>
      <c r="DS51" s="713"/>
      <c r="DT51" s="713"/>
      <c r="DU51" s="713"/>
      <c r="DV51" s="713"/>
      <c r="DW51" s="713"/>
      <c r="DX51" s="713"/>
      <c r="DY51" s="713"/>
      <c r="DZ51" s="713"/>
      <c r="EA51" s="713"/>
      <c r="EB51" s="713"/>
      <c r="EC51" s="713"/>
      <c r="ED51" s="713"/>
      <c r="EE51" s="713"/>
      <c r="EF51" s="713"/>
      <c r="EG51" s="713"/>
      <c r="EH51" s="713"/>
      <c r="EI51" s="713"/>
      <c r="EJ51" s="713"/>
      <c r="EK51" s="713"/>
      <c r="EL51" s="713"/>
      <c r="EM51" s="713"/>
      <c r="EN51" s="713"/>
      <c r="EO51" s="713"/>
      <c r="EP51" s="713"/>
      <c r="EQ51" s="713"/>
      <c r="ER51" s="713"/>
      <c r="ES51" s="709" t="s">
        <v>115</v>
      </c>
      <c r="ET51" s="709"/>
      <c r="EU51" s="709"/>
      <c r="EV51" s="709"/>
      <c r="EW51" s="709"/>
      <c r="EX51" s="709"/>
      <c r="EY51" s="709"/>
      <c r="EZ51" s="709"/>
      <c r="FA51" s="709"/>
      <c r="FB51" s="709"/>
      <c r="FC51" s="709"/>
      <c r="FD51" s="709"/>
      <c r="FE51" s="709"/>
    </row>
    <row r="52" spans="1:161" ht="11.1" customHeight="1" x14ac:dyDescent="0.2">
      <c r="A52" s="613" t="s">
        <v>180</v>
      </c>
      <c r="B52" s="614"/>
      <c r="C52" s="614"/>
      <c r="D52" s="614"/>
      <c r="E52" s="614"/>
      <c r="F52" s="614"/>
      <c r="G52" s="614"/>
      <c r="H52" s="614"/>
      <c r="I52" s="614"/>
      <c r="J52" s="614"/>
      <c r="K52" s="614"/>
      <c r="L52" s="614"/>
      <c r="M52" s="614"/>
      <c r="N52" s="614"/>
      <c r="O52" s="614"/>
      <c r="P52" s="614"/>
      <c r="Q52" s="614"/>
      <c r="R52" s="614"/>
      <c r="S52" s="614"/>
      <c r="T52" s="614"/>
      <c r="U52" s="614"/>
      <c r="V52" s="614"/>
      <c r="W52" s="614"/>
      <c r="X52" s="614"/>
      <c r="Y52" s="614"/>
      <c r="Z52" s="614"/>
      <c r="AA52" s="614"/>
      <c r="AB52" s="614"/>
      <c r="AC52" s="614"/>
      <c r="AD52" s="614"/>
      <c r="AE52" s="614"/>
      <c r="AF52" s="614"/>
      <c r="AG52" s="614"/>
      <c r="AH52" s="614"/>
      <c r="AI52" s="614"/>
      <c r="AJ52" s="614"/>
      <c r="AK52" s="614"/>
      <c r="AL52" s="614"/>
      <c r="AM52" s="614"/>
      <c r="AN52" s="614"/>
      <c r="AO52" s="614"/>
      <c r="AP52" s="614"/>
      <c r="AQ52" s="614"/>
      <c r="AR52" s="614"/>
      <c r="AS52" s="614"/>
      <c r="AT52" s="614"/>
      <c r="AU52" s="614"/>
      <c r="AV52" s="614"/>
      <c r="AW52" s="614"/>
      <c r="AX52" s="614"/>
      <c r="AY52" s="614"/>
      <c r="AZ52" s="614"/>
      <c r="BA52" s="614"/>
      <c r="BB52" s="614"/>
      <c r="BC52" s="614"/>
      <c r="BD52" s="614"/>
      <c r="BE52" s="614"/>
      <c r="BF52" s="614"/>
      <c r="BG52" s="614"/>
      <c r="BH52" s="614"/>
      <c r="BI52" s="614"/>
      <c r="BJ52" s="614"/>
      <c r="BK52" s="614"/>
      <c r="BL52" s="614"/>
      <c r="BM52" s="614"/>
      <c r="BN52" s="614"/>
      <c r="BO52" s="614"/>
      <c r="BP52" s="614"/>
      <c r="BQ52" s="614"/>
      <c r="BR52" s="614"/>
      <c r="BS52" s="614"/>
      <c r="BT52" s="614"/>
      <c r="BU52" s="614"/>
      <c r="BV52" s="614"/>
      <c r="BW52" s="614"/>
      <c r="BX52" s="615" t="s">
        <v>181</v>
      </c>
      <c r="BY52" s="616"/>
      <c r="BZ52" s="616"/>
      <c r="CA52" s="616"/>
      <c r="CB52" s="616"/>
      <c r="CC52" s="616"/>
      <c r="CD52" s="616"/>
      <c r="CE52" s="617"/>
      <c r="CF52" s="618" t="s">
        <v>182</v>
      </c>
      <c r="CG52" s="616"/>
      <c r="CH52" s="616"/>
      <c r="CI52" s="616"/>
      <c r="CJ52" s="616"/>
      <c r="CK52" s="616"/>
      <c r="CL52" s="616"/>
      <c r="CM52" s="616"/>
      <c r="CN52" s="616"/>
      <c r="CO52" s="616"/>
      <c r="CP52" s="616"/>
      <c r="CQ52" s="616"/>
      <c r="CR52" s="617"/>
      <c r="CS52" s="669"/>
      <c r="CT52" s="670"/>
      <c r="CU52" s="670"/>
      <c r="CV52" s="670"/>
      <c r="CW52" s="670"/>
      <c r="CX52" s="670"/>
      <c r="CY52" s="670"/>
      <c r="CZ52" s="670"/>
      <c r="DA52" s="670"/>
      <c r="DB52" s="670"/>
      <c r="DC52" s="670"/>
      <c r="DD52" s="670"/>
      <c r="DE52" s="671"/>
      <c r="DF52" s="669"/>
      <c r="DG52" s="670"/>
      <c r="DH52" s="670"/>
      <c r="DI52" s="670"/>
      <c r="DJ52" s="670"/>
      <c r="DK52" s="670"/>
      <c r="DL52" s="670"/>
      <c r="DM52" s="670"/>
      <c r="DN52" s="670"/>
      <c r="DO52" s="670"/>
      <c r="DP52" s="670"/>
      <c r="DQ52" s="670"/>
      <c r="DR52" s="671"/>
      <c r="DS52" s="669"/>
      <c r="DT52" s="670"/>
      <c r="DU52" s="670"/>
      <c r="DV52" s="670"/>
      <c r="DW52" s="670"/>
      <c r="DX52" s="670"/>
      <c r="DY52" s="670"/>
      <c r="DZ52" s="670"/>
      <c r="EA52" s="670"/>
      <c r="EB52" s="670"/>
      <c r="EC52" s="670"/>
      <c r="ED52" s="670"/>
      <c r="EE52" s="671"/>
      <c r="EF52" s="669"/>
      <c r="EG52" s="670"/>
      <c r="EH52" s="670"/>
      <c r="EI52" s="670"/>
      <c r="EJ52" s="670"/>
      <c r="EK52" s="670"/>
      <c r="EL52" s="670"/>
      <c r="EM52" s="670"/>
      <c r="EN52" s="670"/>
      <c r="EO52" s="670"/>
      <c r="EP52" s="670"/>
      <c r="EQ52" s="670"/>
      <c r="ER52" s="671"/>
      <c r="ES52" s="680" t="s">
        <v>115</v>
      </c>
      <c r="ET52" s="681"/>
      <c r="EU52" s="681"/>
      <c r="EV52" s="681"/>
      <c r="EW52" s="681"/>
      <c r="EX52" s="681"/>
      <c r="EY52" s="681"/>
      <c r="EZ52" s="681"/>
      <c r="FA52" s="681"/>
      <c r="FB52" s="681"/>
      <c r="FC52" s="681"/>
      <c r="FD52" s="681"/>
      <c r="FE52" s="682"/>
    </row>
    <row r="53" spans="1:161" ht="21" customHeight="1" x14ac:dyDescent="0.2">
      <c r="A53" s="613" t="s">
        <v>183</v>
      </c>
      <c r="B53" s="614"/>
      <c r="C53" s="614"/>
      <c r="D53" s="614"/>
      <c r="E53" s="614"/>
      <c r="F53" s="614"/>
      <c r="G53" s="614"/>
      <c r="H53" s="614"/>
      <c r="I53" s="614"/>
      <c r="J53" s="614"/>
      <c r="K53" s="614"/>
      <c r="L53" s="614"/>
      <c r="M53" s="614"/>
      <c r="N53" s="614"/>
      <c r="O53" s="614"/>
      <c r="P53" s="614"/>
      <c r="Q53" s="614"/>
      <c r="R53" s="614"/>
      <c r="S53" s="614"/>
      <c r="T53" s="614"/>
      <c r="U53" s="614"/>
      <c r="V53" s="614"/>
      <c r="W53" s="614"/>
      <c r="X53" s="614"/>
      <c r="Y53" s="614"/>
      <c r="Z53" s="614"/>
      <c r="AA53" s="614"/>
      <c r="AB53" s="614"/>
      <c r="AC53" s="614"/>
      <c r="AD53" s="614"/>
      <c r="AE53" s="614"/>
      <c r="AF53" s="614"/>
      <c r="AG53" s="614"/>
      <c r="AH53" s="614"/>
      <c r="AI53" s="614"/>
      <c r="AJ53" s="614"/>
      <c r="AK53" s="614"/>
      <c r="AL53" s="614"/>
      <c r="AM53" s="614"/>
      <c r="AN53" s="614"/>
      <c r="AO53" s="614"/>
      <c r="AP53" s="614"/>
      <c r="AQ53" s="614"/>
      <c r="AR53" s="614"/>
      <c r="AS53" s="614"/>
      <c r="AT53" s="614"/>
      <c r="AU53" s="614"/>
      <c r="AV53" s="614"/>
      <c r="AW53" s="614"/>
      <c r="AX53" s="614"/>
      <c r="AY53" s="614"/>
      <c r="AZ53" s="614"/>
      <c r="BA53" s="614"/>
      <c r="BB53" s="614"/>
      <c r="BC53" s="614"/>
      <c r="BD53" s="614"/>
      <c r="BE53" s="614"/>
      <c r="BF53" s="614"/>
      <c r="BG53" s="614"/>
      <c r="BH53" s="614"/>
      <c r="BI53" s="614"/>
      <c r="BJ53" s="614"/>
      <c r="BK53" s="614"/>
      <c r="BL53" s="614"/>
      <c r="BM53" s="614"/>
      <c r="BN53" s="614"/>
      <c r="BO53" s="614"/>
      <c r="BP53" s="614"/>
      <c r="BQ53" s="614"/>
      <c r="BR53" s="614"/>
      <c r="BS53" s="614"/>
      <c r="BT53" s="614"/>
      <c r="BU53" s="614"/>
      <c r="BV53" s="614"/>
      <c r="BW53" s="614"/>
      <c r="BX53" s="615" t="s">
        <v>184</v>
      </c>
      <c r="BY53" s="616"/>
      <c r="BZ53" s="616"/>
      <c r="CA53" s="616"/>
      <c r="CB53" s="616"/>
      <c r="CC53" s="616"/>
      <c r="CD53" s="616"/>
      <c r="CE53" s="617"/>
      <c r="CF53" s="618" t="s">
        <v>185</v>
      </c>
      <c r="CG53" s="616"/>
      <c r="CH53" s="616"/>
      <c r="CI53" s="616"/>
      <c r="CJ53" s="616"/>
      <c r="CK53" s="616"/>
      <c r="CL53" s="616"/>
      <c r="CM53" s="616"/>
      <c r="CN53" s="616"/>
      <c r="CO53" s="616"/>
      <c r="CP53" s="616"/>
      <c r="CQ53" s="616"/>
      <c r="CR53" s="617"/>
      <c r="CS53" s="669"/>
      <c r="CT53" s="670"/>
      <c r="CU53" s="670"/>
      <c r="CV53" s="670"/>
      <c r="CW53" s="670"/>
      <c r="CX53" s="670"/>
      <c r="CY53" s="670"/>
      <c r="CZ53" s="670"/>
      <c r="DA53" s="670"/>
      <c r="DB53" s="670"/>
      <c r="DC53" s="670"/>
      <c r="DD53" s="670"/>
      <c r="DE53" s="671"/>
      <c r="DF53" s="669"/>
      <c r="DG53" s="670"/>
      <c r="DH53" s="670"/>
      <c r="DI53" s="670"/>
      <c r="DJ53" s="670"/>
      <c r="DK53" s="670"/>
      <c r="DL53" s="670"/>
      <c r="DM53" s="670"/>
      <c r="DN53" s="670"/>
      <c r="DO53" s="670"/>
      <c r="DP53" s="670"/>
      <c r="DQ53" s="670"/>
      <c r="DR53" s="671"/>
      <c r="DS53" s="669"/>
      <c r="DT53" s="670"/>
      <c r="DU53" s="670"/>
      <c r="DV53" s="670"/>
      <c r="DW53" s="670"/>
      <c r="DX53" s="670"/>
      <c r="DY53" s="670"/>
      <c r="DZ53" s="670"/>
      <c r="EA53" s="670"/>
      <c r="EB53" s="670"/>
      <c r="EC53" s="670"/>
      <c r="ED53" s="670"/>
      <c r="EE53" s="671"/>
      <c r="EF53" s="669"/>
      <c r="EG53" s="670"/>
      <c r="EH53" s="670"/>
      <c r="EI53" s="670"/>
      <c r="EJ53" s="670"/>
      <c r="EK53" s="670"/>
      <c r="EL53" s="670"/>
      <c r="EM53" s="670"/>
      <c r="EN53" s="670"/>
      <c r="EO53" s="670"/>
      <c r="EP53" s="670"/>
      <c r="EQ53" s="670"/>
      <c r="ER53" s="671"/>
      <c r="ES53" s="680" t="s">
        <v>115</v>
      </c>
      <c r="ET53" s="681"/>
      <c r="EU53" s="681"/>
      <c r="EV53" s="681"/>
      <c r="EW53" s="681"/>
      <c r="EX53" s="681"/>
      <c r="EY53" s="681"/>
      <c r="EZ53" s="681"/>
      <c r="FA53" s="681"/>
      <c r="FB53" s="681"/>
      <c r="FC53" s="681"/>
      <c r="FD53" s="681"/>
      <c r="FE53" s="682"/>
    </row>
    <row r="54" spans="1:161" ht="21.75" customHeight="1" x14ac:dyDescent="0.2">
      <c r="A54" s="613" t="s">
        <v>186</v>
      </c>
      <c r="B54" s="614"/>
      <c r="C54" s="614"/>
      <c r="D54" s="614"/>
      <c r="E54" s="614"/>
      <c r="F54" s="614"/>
      <c r="G54" s="614"/>
      <c r="H54" s="614"/>
      <c r="I54" s="614"/>
      <c r="J54" s="614"/>
      <c r="K54" s="614"/>
      <c r="L54" s="614"/>
      <c r="M54" s="614"/>
      <c r="N54" s="614"/>
      <c r="O54" s="614"/>
      <c r="P54" s="614"/>
      <c r="Q54" s="614"/>
      <c r="R54" s="614"/>
      <c r="S54" s="614"/>
      <c r="T54" s="614"/>
      <c r="U54" s="614"/>
      <c r="V54" s="614"/>
      <c r="W54" s="614"/>
      <c r="X54" s="614"/>
      <c r="Y54" s="614"/>
      <c r="Z54" s="614"/>
      <c r="AA54" s="614"/>
      <c r="AB54" s="614"/>
      <c r="AC54" s="614"/>
      <c r="AD54" s="614"/>
      <c r="AE54" s="614"/>
      <c r="AF54" s="614"/>
      <c r="AG54" s="614"/>
      <c r="AH54" s="614"/>
      <c r="AI54" s="614"/>
      <c r="AJ54" s="614"/>
      <c r="AK54" s="614"/>
      <c r="AL54" s="614"/>
      <c r="AM54" s="614"/>
      <c r="AN54" s="614"/>
      <c r="AO54" s="614"/>
      <c r="AP54" s="614"/>
      <c r="AQ54" s="614"/>
      <c r="AR54" s="614"/>
      <c r="AS54" s="614"/>
      <c r="AT54" s="614"/>
      <c r="AU54" s="614"/>
      <c r="AV54" s="614"/>
      <c r="AW54" s="614"/>
      <c r="AX54" s="614"/>
      <c r="AY54" s="614"/>
      <c r="AZ54" s="614"/>
      <c r="BA54" s="614"/>
      <c r="BB54" s="614"/>
      <c r="BC54" s="614"/>
      <c r="BD54" s="614"/>
      <c r="BE54" s="614"/>
      <c r="BF54" s="614"/>
      <c r="BG54" s="614"/>
      <c r="BH54" s="614"/>
      <c r="BI54" s="614"/>
      <c r="BJ54" s="614"/>
      <c r="BK54" s="614"/>
      <c r="BL54" s="614"/>
      <c r="BM54" s="614"/>
      <c r="BN54" s="614"/>
      <c r="BO54" s="614"/>
      <c r="BP54" s="614"/>
      <c r="BQ54" s="614"/>
      <c r="BR54" s="614"/>
      <c r="BS54" s="614"/>
      <c r="BT54" s="614"/>
      <c r="BU54" s="614"/>
      <c r="BV54" s="614"/>
      <c r="BW54" s="614"/>
      <c r="BX54" s="615" t="s">
        <v>187</v>
      </c>
      <c r="BY54" s="616"/>
      <c r="BZ54" s="616"/>
      <c r="CA54" s="616"/>
      <c r="CB54" s="616"/>
      <c r="CC54" s="616"/>
      <c r="CD54" s="616"/>
      <c r="CE54" s="617"/>
      <c r="CF54" s="618" t="s">
        <v>185</v>
      </c>
      <c r="CG54" s="616"/>
      <c r="CH54" s="616"/>
      <c r="CI54" s="616"/>
      <c r="CJ54" s="616"/>
      <c r="CK54" s="616"/>
      <c r="CL54" s="616"/>
      <c r="CM54" s="616"/>
      <c r="CN54" s="616"/>
      <c r="CO54" s="616"/>
      <c r="CP54" s="616"/>
      <c r="CQ54" s="616"/>
      <c r="CR54" s="617"/>
      <c r="CS54" s="669"/>
      <c r="CT54" s="670"/>
      <c r="CU54" s="670"/>
      <c r="CV54" s="670"/>
      <c r="CW54" s="670"/>
      <c r="CX54" s="670"/>
      <c r="CY54" s="670"/>
      <c r="CZ54" s="670"/>
      <c r="DA54" s="670"/>
      <c r="DB54" s="670"/>
      <c r="DC54" s="670"/>
      <c r="DD54" s="670"/>
      <c r="DE54" s="671"/>
      <c r="DF54" s="669"/>
      <c r="DG54" s="670"/>
      <c r="DH54" s="670"/>
      <c r="DI54" s="670"/>
      <c r="DJ54" s="670"/>
      <c r="DK54" s="670"/>
      <c r="DL54" s="670"/>
      <c r="DM54" s="670"/>
      <c r="DN54" s="670"/>
      <c r="DO54" s="670"/>
      <c r="DP54" s="670"/>
      <c r="DQ54" s="670"/>
      <c r="DR54" s="671"/>
      <c r="DS54" s="669"/>
      <c r="DT54" s="670"/>
      <c r="DU54" s="670"/>
      <c r="DV54" s="670"/>
      <c r="DW54" s="670"/>
      <c r="DX54" s="670"/>
      <c r="DY54" s="670"/>
      <c r="DZ54" s="670"/>
      <c r="EA54" s="670"/>
      <c r="EB54" s="670"/>
      <c r="EC54" s="670"/>
      <c r="ED54" s="670"/>
      <c r="EE54" s="671"/>
      <c r="EF54" s="669"/>
      <c r="EG54" s="670"/>
      <c r="EH54" s="670"/>
      <c r="EI54" s="670"/>
      <c r="EJ54" s="670"/>
      <c r="EK54" s="670"/>
      <c r="EL54" s="670"/>
      <c r="EM54" s="670"/>
      <c r="EN54" s="670"/>
      <c r="EO54" s="670"/>
      <c r="EP54" s="670"/>
      <c r="EQ54" s="670"/>
      <c r="ER54" s="671"/>
      <c r="ES54" s="680" t="s">
        <v>115</v>
      </c>
      <c r="ET54" s="681"/>
      <c r="EU54" s="681"/>
      <c r="EV54" s="681"/>
      <c r="EW54" s="681"/>
      <c r="EX54" s="681"/>
      <c r="EY54" s="681"/>
      <c r="EZ54" s="681"/>
      <c r="FA54" s="681"/>
      <c r="FB54" s="681"/>
      <c r="FC54" s="681"/>
      <c r="FD54" s="681"/>
      <c r="FE54" s="682"/>
    </row>
    <row r="55" spans="1:161" ht="11.1" customHeight="1" x14ac:dyDescent="0.2">
      <c r="A55" s="613" t="s">
        <v>188</v>
      </c>
      <c r="B55" s="614"/>
      <c r="C55" s="614"/>
      <c r="D55" s="614"/>
      <c r="E55" s="614"/>
      <c r="F55" s="614"/>
      <c r="G55" s="614"/>
      <c r="H55" s="614"/>
      <c r="I55" s="614"/>
      <c r="J55" s="614"/>
      <c r="K55" s="614"/>
      <c r="L55" s="614"/>
      <c r="M55" s="614"/>
      <c r="N55" s="614"/>
      <c r="O55" s="614"/>
      <c r="P55" s="614"/>
      <c r="Q55" s="614"/>
      <c r="R55" s="614"/>
      <c r="S55" s="614"/>
      <c r="T55" s="614"/>
      <c r="U55" s="614"/>
      <c r="V55" s="614"/>
      <c r="W55" s="614"/>
      <c r="X55" s="614"/>
      <c r="Y55" s="614"/>
      <c r="Z55" s="614"/>
      <c r="AA55" s="614"/>
      <c r="AB55" s="614"/>
      <c r="AC55" s="614"/>
      <c r="AD55" s="614"/>
      <c r="AE55" s="614"/>
      <c r="AF55" s="614"/>
      <c r="AG55" s="614"/>
      <c r="AH55" s="614"/>
      <c r="AI55" s="614"/>
      <c r="AJ55" s="614"/>
      <c r="AK55" s="614"/>
      <c r="AL55" s="614"/>
      <c r="AM55" s="614"/>
      <c r="AN55" s="614"/>
      <c r="AO55" s="614"/>
      <c r="AP55" s="614"/>
      <c r="AQ55" s="614"/>
      <c r="AR55" s="614"/>
      <c r="AS55" s="614"/>
      <c r="AT55" s="614"/>
      <c r="AU55" s="614"/>
      <c r="AV55" s="614"/>
      <c r="AW55" s="614"/>
      <c r="AX55" s="614"/>
      <c r="AY55" s="614"/>
      <c r="AZ55" s="614"/>
      <c r="BA55" s="614"/>
      <c r="BB55" s="614"/>
      <c r="BC55" s="614"/>
      <c r="BD55" s="614"/>
      <c r="BE55" s="614"/>
      <c r="BF55" s="614"/>
      <c r="BG55" s="614"/>
      <c r="BH55" s="614"/>
      <c r="BI55" s="614"/>
      <c r="BJ55" s="614"/>
      <c r="BK55" s="614"/>
      <c r="BL55" s="614"/>
      <c r="BM55" s="614"/>
      <c r="BN55" s="614"/>
      <c r="BO55" s="614"/>
      <c r="BP55" s="614"/>
      <c r="BQ55" s="614"/>
      <c r="BR55" s="614"/>
      <c r="BS55" s="614"/>
      <c r="BT55" s="614"/>
      <c r="BU55" s="614"/>
      <c r="BV55" s="614"/>
      <c r="BW55" s="614"/>
      <c r="BX55" s="615" t="s">
        <v>189</v>
      </c>
      <c r="BY55" s="616"/>
      <c r="BZ55" s="616"/>
      <c r="CA55" s="616"/>
      <c r="CB55" s="616"/>
      <c r="CC55" s="616"/>
      <c r="CD55" s="616"/>
      <c r="CE55" s="617"/>
      <c r="CF55" s="618" t="s">
        <v>185</v>
      </c>
      <c r="CG55" s="616"/>
      <c r="CH55" s="616"/>
      <c r="CI55" s="616"/>
      <c r="CJ55" s="616"/>
      <c r="CK55" s="616"/>
      <c r="CL55" s="616"/>
      <c r="CM55" s="616"/>
      <c r="CN55" s="616"/>
      <c r="CO55" s="616"/>
      <c r="CP55" s="616"/>
      <c r="CQ55" s="616"/>
      <c r="CR55" s="617"/>
      <c r="CS55" s="669"/>
      <c r="CT55" s="670"/>
      <c r="CU55" s="670"/>
      <c r="CV55" s="670"/>
      <c r="CW55" s="670"/>
      <c r="CX55" s="670"/>
      <c r="CY55" s="670"/>
      <c r="CZ55" s="670"/>
      <c r="DA55" s="670"/>
      <c r="DB55" s="670"/>
      <c r="DC55" s="670"/>
      <c r="DD55" s="670"/>
      <c r="DE55" s="671"/>
      <c r="DF55" s="669"/>
      <c r="DG55" s="670"/>
      <c r="DH55" s="670"/>
      <c r="DI55" s="670"/>
      <c r="DJ55" s="670"/>
      <c r="DK55" s="670"/>
      <c r="DL55" s="670"/>
      <c r="DM55" s="670"/>
      <c r="DN55" s="670"/>
      <c r="DO55" s="670"/>
      <c r="DP55" s="670"/>
      <c r="DQ55" s="670"/>
      <c r="DR55" s="671"/>
      <c r="DS55" s="669"/>
      <c r="DT55" s="670"/>
      <c r="DU55" s="670"/>
      <c r="DV55" s="670"/>
      <c r="DW55" s="670"/>
      <c r="DX55" s="670"/>
      <c r="DY55" s="670"/>
      <c r="DZ55" s="670"/>
      <c r="EA55" s="670"/>
      <c r="EB55" s="670"/>
      <c r="EC55" s="670"/>
      <c r="ED55" s="670"/>
      <c r="EE55" s="671"/>
      <c r="EF55" s="669"/>
      <c r="EG55" s="670"/>
      <c r="EH55" s="670"/>
      <c r="EI55" s="670"/>
      <c r="EJ55" s="670"/>
      <c r="EK55" s="670"/>
      <c r="EL55" s="670"/>
      <c r="EM55" s="670"/>
      <c r="EN55" s="670"/>
      <c r="EO55" s="670"/>
      <c r="EP55" s="670"/>
      <c r="EQ55" s="670"/>
      <c r="ER55" s="671"/>
      <c r="ES55" s="680" t="s">
        <v>115</v>
      </c>
      <c r="ET55" s="681"/>
      <c r="EU55" s="681"/>
      <c r="EV55" s="681"/>
      <c r="EW55" s="681"/>
      <c r="EX55" s="681"/>
      <c r="EY55" s="681"/>
      <c r="EZ55" s="681"/>
      <c r="FA55" s="681"/>
      <c r="FB55" s="681"/>
      <c r="FC55" s="681"/>
      <c r="FD55" s="681"/>
      <c r="FE55" s="682"/>
    </row>
    <row r="56" spans="1:161" ht="11.1" customHeight="1" x14ac:dyDescent="0.2">
      <c r="A56" s="613" t="s">
        <v>9</v>
      </c>
      <c r="B56" s="614"/>
      <c r="C56" s="614"/>
      <c r="D56" s="614"/>
      <c r="E56" s="614"/>
      <c r="F56" s="614"/>
      <c r="G56" s="614"/>
      <c r="H56" s="614"/>
      <c r="I56" s="614"/>
      <c r="J56" s="614"/>
      <c r="K56" s="614"/>
      <c r="L56" s="614"/>
      <c r="M56" s="614"/>
      <c r="N56" s="614"/>
      <c r="O56" s="614"/>
      <c r="P56" s="614"/>
      <c r="Q56" s="614"/>
      <c r="R56" s="614"/>
      <c r="S56" s="614"/>
      <c r="T56" s="614"/>
      <c r="U56" s="614"/>
      <c r="V56" s="614"/>
      <c r="W56" s="614"/>
      <c r="X56" s="614"/>
      <c r="Y56" s="614"/>
      <c r="Z56" s="614"/>
      <c r="AA56" s="614"/>
      <c r="AB56" s="614"/>
      <c r="AC56" s="614"/>
      <c r="AD56" s="614"/>
      <c r="AE56" s="614"/>
      <c r="AF56" s="614"/>
      <c r="AG56" s="614"/>
      <c r="AH56" s="614"/>
      <c r="AI56" s="614"/>
      <c r="AJ56" s="614"/>
      <c r="AK56" s="614"/>
      <c r="AL56" s="614"/>
      <c r="AM56" s="614"/>
      <c r="AN56" s="614"/>
      <c r="AO56" s="614"/>
      <c r="AP56" s="614"/>
      <c r="AQ56" s="614"/>
      <c r="AR56" s="614"/>
      <c r="AS56" s="614"/>
      <c r="AT56" s="614"/>
      <c r="AU56" s="614"/>
      <c r="AV56" s="614"/>
      <c r="AW56" s="614"/>
      <c r="AX56" s="614"/>
      <c r="AY56" s="614"/>
      <c r="AZ56" s="614"/>
      <c r="BA56" s="614"/>
      <c r="BB56" s="614"/>
      <c r="BC56" s="614"/>
      <c r="BD56" s="614"/>
      <c r="BE56" s="614"/>
      <c r="BF56" s="614"/>
      <c r="BG56" s="614"/>
      <c r="BH56" s="614"/>
      <c r="BI56" s="614"/>
      <c r="BJ56" s="614"/>
      <c r="BK56" s="614"/>
      <c r="BL56" s="614"/>
      <c r="BM56" s="614"/>
      <c r="BN56" s="614"/>
      <c r="BO56" s="614"/>
      <c r="BP56" s="614"/>
      <c r="BQ56" s="614"/>
      <c r="BR56" s="614"/>
      <c r="BS56" s="614"/>
      <c r="BT56" s="614"/>
      <c r="BU56" s="614"/>
      <c r="BV56" s="614"/>
      <c r="BW56" s="614"/>
      <c r="BX56" s="615" t="s">
        <v>190</v>
      </c>
      <c r="BY56" s="616"/>
      <c r="BZ56" s="616"/>
      <c r="CA56" s="616"/>
      <c r="CB56" s="616"/>
      <c r="CC56" s="616"/>
      <c r="CD56" s="616"/>
      <c r="CE56" s="617"/>
      <c r="CF56" s="618" t="s">
        <v>191</v>
      </c>
      <c r="CG56" s="616"/>
      <c r="CH56" s="616"/>
      <c r="CI56" s="616"/>
      <c r="CJ56" s="616"/>
      <c r="CK56" s="616"/>
      <c r="CL56" s="616"/>
      <c r="CM56" s="616"/>
      <c r="CN56" s="616"/>
      <c r="CO56" s="616"/>
      <c r="CP56" s="616"/>
      <c r="CQ56" s="616"/>
      <c r="CR56" s="617"/>
      <c r="CS56" s="669"/>
      <c r="CT56" s="670"/>
      <c r="CU56" s="670"/>
      <c r="CV56" s="670"/>
      <c r="CW56" s="670"/>
      <c r="CX56" s="670"/>
      <c r="CY56" s="670"/>
      <c r="CZ56" s="670"/>
      <c r="DA56" s="670"/>
      <c r="DB56" s="670"/>
      <c r="DC56" s="670"/>
      <c r="DD56" s="670"/>
      <c r="DE56" s="671"/>
      <c r="DF56" s="669"/>
      <c r="DG56" s="670"/>
      <c r="DH56" s="670"/>
      <c r="DI56" s="670"/>
      <c r="DJ56" s="670"/>
      <c r="DK56" s="670"/>
      <c r="DL56" s="670"/>
      <c r="DM56" s="670"/>
      <c r="DN56" s="670"/>
      <c r="DO56" s="670"/>
      <c r="DP56" s="670"/>
      <c r="DQ56" s="670"/>
      <c r="DR56" s="671"/>
      <c r="DS56" s="669"/>
      <c r="DT56" s="670"/>
      <c r="DU56" s="670"/>
      <c r="DV56" s="670"/>
      <c r="DW56" s="670"/>
      <c r="DX56" s="670"/>
      <c r="DY56" s="670"/>
      <c r="DZ56" s="670"/>
      <c r="EA56" s="670"/>
      <c r="EB56" s="670"/>
      <c r="EC56" s="670"/>
      <c r="ED56" s="670"/>
      <c r="EE56" s="671"/>
      <c r="EF56" s="669"/>
      <c r="EG56" s="670"/>
      <c r="EH56" s="670"/>
      <c r="EI56" s="670"/>
      <c r="EJ56" s="670"/>
      <c r="EK56" s="670"/>
      <c r="EL56" s="670"/>
      <c r="EM56" s="670"/>
      <c r="EN56" s="670"/>
      <c r="EO56" s="670"/>
      <c r="EP56" s="670"/>
      <c r="EQ56" s="670"/>
      <c r="ER56" s="671"/>
      <c r="ES56" s="680" t="s">
        <v>115</v>
      </c>
      <c r="ET56" s="681"/>
      <c r="EU56" s="681"/>
      <c r="EV56" s="681"/>
      <c r="EW56" s="681"/>
      <c r="EX56" s="681"/>
      <c r="EY56" s="681"/>
      <c r="EZ56" s="681"/>
      <c r="FA56" s="681"/>
      <c r="FB56" s="681"/>
      <c r="FC56" s="681"/>
      <c r="FD56" s="681"/>
      <c r="FE56" s="682"/>
    </row>
    <row r="57" spans="1:161" ht="21.75" customHeight="1" x14ac:dyDescent="0.2">
      <c r="A57" s="613" t="s">
        <v>192</v>
      </c>
      <c r="B57" s="614"/>
      <c r="C57" s="614"/>
      <c r="D57" s="614"/>
      <c r="E57" s="614"/>
      <c r="F57" s="614"/>
      <c r="G57" s="614"/>
      <c r="H57" s="614"/>
      <c r="I57" s="614"/>
      <c r="J57" s="614"/>
      <c r="K57" s="614"/>
      <c r="L57" s="614"/>
      <c r="M57" s="614"/>
      <c r="N57" s="614"/>
      <c r="O57" s="614"/>
      <c r="P57" s="614"/>
      <c r="Q57" s="614"/>
      <c r="R57" s="614"/>
      <c r="S57" s="614"/>
      <c r="T57" s="614"/>
      <c r="U57" s="614"/>
      <c r="V57" s="614"/>
      <c r="W57" s="614"/>
      <c r="X57" s="614"/>
      <c r="Y57" s="614"/>
      <c r="Z57" s="614"/>
      <c r="AA57" s="614"/>
      <c r="AB57" s="614"/>
      <c r="AC57" s="614"/>
      <c r="AD57" s="614"/>
      <c r="AE57" s="614"/>
      <c r="AF57" s="614"/>
      <c r="AG57" s="614"/>
      <c r="AH57" s="614"/>
      <c r="AI57" s="614"/>
      <c r="AJ57" s="614"/>
      <c r="AK57" s="614"/>
      <c r="AL57" s="614"/>
      <c r="AM57" s="614"/>
      <c r="AN57" s="614"/>
      <c r="AO57" s="614"/>
      <c r="AP57" s="614"/>
      <c r="AQ57" s="614"/>
      <c r="AR57" s="614"/>
      <c r="AS57" s="614"/>
      <c r="AT57" s="614"/>
      <c r="AU57" s="614"/>
      <c r="AV57" s="614"/>
      <c r="AW57" s="614"/>
      <c r="AX57" s="614"/>
      <c r="AY57" s="614"/>
      <c r="AZ57" s="614"/>
      <c r="BA57" s="614"/>
      <c r="BB57" s="614"/>
      <c r="BC57" s="614"/>
      <c r="BD57" s="614"/>
      <c r="BE57" s="614"/>
      <c r="BF57" s="614"/>
      <c r="BG57" s="614"/>
      <c r="BH57" s="614"/>
      <c r="BI57" s="614"/>
      <c r="BJ57" s="614"/>
      <c r="BK57" s="614"/>
      <c r="BL57" s="614"/>
      <c r="BM57" s="614"/>
      <c r="BN57" s="614"/>
      <c r="BO57" s="614"/>
      <c r="BP57" s="614"/>
      <c r="BQ57" s="614"/>
      <c r="BR57" s="614"/>
      <c r="BS57" s="614"/>
      <c r="BT57" s="614"/>
      <c r="BU57" s="614"/>
      <c r="BV57" s="614"/>
      <c r="BW57" s="614"/>
      <c r="BX57" s="615" t="s">
        <v>193</v>
      </c>
      <c r="BY57" s="616"/>
      <c r="BZ57" s="616"/>
      <c r="CA57" s="616"/>
      <c r="CB57" s="616"/>
      <c r="CC57" s="616"/>
      <c r="CD57" s="616"/>
      <c r="CE57" s="617"/>
      <c r="CF57" s="618" t="s">
        <v>194</v>
      </c>
      <c r="CG57" s="616"/>
      <c r="CH57" s="616"/>
      <c r="CI57" s="616"/>
      <c r="CJ57" s="616"/>
      <c r="CK57" s="616"/>
      <c r="CL57" s="616"/>
      <c r="CM57" s="616"/>
      <c r="CN57" s="616"/>
      <c r="CO57" s="616"/>
      <c r="CP57" s="616"/>
      <c r="CQ57" s="616"/>
      <c r="CR57" s="617"/>
      <c r="CS57" s="669"/>
      <c r="CT57" s="670"/>
      <c r="CU57" s="670"/>
      <c r="CV57" s="670"/>
      <c r="CW57" s="670"/>
      <c r="CX57" s="670"/>
      <c r="CY57" s="670"/>
      <c r="CZ57" s="670"/>
      <c r="DA57" s="670"/>
      <c r="DB57" s="670"/>
      <c r="DC57" s="670"/>
      <c r="DD57" s="670"/>
      <c r="DE57" s="671"/>
      <c r="DF57" s="669"/>
      <c r="DG57" s="670"/>
      <c r="DH57" s="670"/>
      <c r="DI57" s="670"/>
      <c r="DJ57" s="670"/>
      <c r="DK57" s="670"/>
      <c r="DL57" s="670"/>
      <c r="DM57" s="670"/>
      <c r="DN57" s="670"/>
      <c r="DO57" s="670"/>
      <c r="DP57" s="670"/>
      <c r="DQ57" s="670"/>
      <c r="DR57" s="671"/>
      <c r="DS57" s="669"/>
      <c r="DT57" s="670"/>
      <c r="DU57" s="670"/>
      <c r="DV57" s="670"/>
      <c r="DW57" s="670"/>
      <c r="DX57" s="670"/>
      <c r="DY57" s="670"/>
      <c r="DZ57" s="670"/>
      <c r="EA57" s="670"/>
      <c r="EB57" s="670"/>
      <c r="EC57" s="670"/>
      <c r="ED57" s="670"/>
      <c r="EE57" s="671"/>
      <c r="EF57" s="669"/>
      <c r="EG57" s="670"/>
      <c r="EH57" s="670"/>
      <c r="EI57" s="670"/>
      <c r="EJ57" s="670"/>
      <c r="EK57" s="670"/>
      <c r="EL57" s="670"/>
      <c r="EM57" s="670"/>
      <c r="EN57" s="670"/>
      <c r="EO57" s="670"/>
      <c r="EP57" s="670"/>
      <c r="EQ57" s="670"/>
      <c r="ER57" s="671"/>
      <c r="ES57" s="680" t="s">
        <v>115</v>
      </c>
      <c r="ET57" s="681"/>
      <c r="EU57" s="681"/>
      <c r="EV57" s="681"/>
      <c r="EW57" s="681"/>
      <c r="EX57" s="681"/>
      <c r="EY57" s="681"/>
      <c r="EZ57" s="681"/>
      <c r="FA57" s="681"/>
      <c r="FB57" s="681"/>
      <c r="FC57" s="681"/>
      <c r="FD57" s="681"/>
      <c r="FE57" s="682"/>
    </row>
    <row r="58" spans="1:161" ht="33.75" customHeight="1" x14ac:dyDescent="0.2">
      <c r="A58" s="613" t="s">
        <v>195</v>
      </c>
      <c r="B58" s="614"/>
      <c r="C58" s="614"/>
      <c r="D58" s="614"/>
      <c r="E58" s="614"/>
      <c r="F58" s="614"/>
      <c r="G58" s="614"/>
      <c r="H58" s="614"/>
      <c r="I58" s="614"/>
      <c r="J58" s="614"/>
      <c r="K58" s="614"/>
      <c r="L58" s="614"/>
      <c r="M58" s="614"/>
      <c r="N58" s="614"/>
      <c r="O58" s="614"/>
      <c r="P58" s="614"/>
      <c r="Q58" s="614"/>
      <c r="R58" s="614"/>
      <c r="S58" s="614"/>
      <c r="T58" s="614"/>
      <c r="U58" s="614"/>
      <c r="V58" s="614"/>
      <c r="W58" s="614"/>
      <c r="X58" s="614"/>
      <c r="Y58" s="614"/>
      <c r="Z58" s="614"/>
      <c r="AA58" s="614"/>
      <c r="AB58" s="614"/>
      <c r="AC58" s="614"/>
      <c r="AD58" s="614"/>
      <c r="AE58" s="614"/>
      <c r="AF58" s="614"/>
      <c r="AG58" s="614"/>
      <c r="AH58" s="614"/>
      <c r="AI58" s="614"/>
      <c r="AJ58" s="614"/>
      <c r="AK58" s="614"/>
      <c r="AL58" s="614"/>
      <c r="AM58" s="614"/>
      <c r="AN58" s="614"/>
      <c r="AO58" s="614"/>
      <c r="AP58" s="614"/>
      <c r="AQ58" s="614"/>
      <c r="AR58" s="614"/>
      <c r="AS58" s="614"/>
      <c r="AT58" s="614"/>
      <c r="AU58" s="614"/>
      <c r="AV58" s="614"/>
      <c r="AW58" s="614"/>
      <c r="AX58" s="614"/>
      <c r="AY58" s="614"/>
      <c r="AZ58" s="614"/>
      <c r="BA58" s="614"/>
      <c r="BB58" s="614"/>
      <c r="BC58" s="614"/>
      <c r="BD58" s="614"/>
      <c r="BE58" s="614"/>
      <c r="BF58" s="614"/>
      <c r="BG58" s="614"/>
      <c r="BH58" s="614"/>
      <c r="BI58" s="614"/>
      <c r="BJ58" s="614"/>
      <c r="BK58" s="614"/>
      <c r="BL58" s="614"/>
      <c r="BM58" s="614"/>
      <c r="BN58" s="614"/>
      <c r="BO58" s="614"/>
      <c r="BP58" s="614"/>
      <c r="BQ58" s="614"/>
      <c r="BR58" s="614"/>
      <c r="BS58" s="614"/>
      <c r="BT58" s="614"/>
      <c r="BU58" s="614"/>
      <c r="BV58" s="614"/>
      <c r="BW58" s="614"/>
      <c r="BX58" s="615" t="s">
        <v>196</v>
      </c>
      <c r="BY58" s="616"/>
      <c r="BZ58" s="616"/>
      <c r="CA58" s="616"/>
      <c r="CB58" s="616"/>
      <c r="CC58" s="616"/>
      <c r="CD58" s="616"/>
      <c r="CE58" s="617"/>
      <c r="CF58" s="618" t="s">
        <v>197</v>
      </c>
      <c r="CG58" s="616"/>
      <c r="CH58" s="616"/>
      <c r="CI58" s="616"/>
      <c r="CJ58" s="616"/>
      <c r="CK58" s="616"/>
      <c r="CL58" s="616"/>
      <c r="CM58" s="616"/>
      <c r="CN58" s="616"/>
      <c r="CO58" s="616"/>
      <c r="CP58" s="616"/>
      <c r="CQ58" s="616"/>
      <c r="CR58" s="617"/>
      <c r="CS58" s="669"/>
      <c r="CT58" s="670"/>
      <c r="CU58" s="670"/>
      <c r="CV58" s="670"/>
      <c r="CW58" s="670"/>
      <c r="CX58" s="670"/>
      <c r="CY58" s="670"/>
      <c r="CZ58" s="670"/>
      <c r="DA58" s="670"/>
      <c r="DB58" s="670"/>
      <c r="DC58" s="670"/>
      <c r="DD58" s="670"/>
      <c r="DE58" s="671"/>
      <c r="DF58" s="669"/>
      <c r="DG58" s="670"/>
      <c r="DH58" s="670"/>
      <c r="DI58" s="670"/>
      <c r="DJ58" s="670"/>
      <c r="DK58" s="670"/>
      <c r="DL58" s="670"/>
      <c r="DM58" s="670"/>
      <c r="DN58" s="670"/>
      <c r="DO58" s="670"/>
      <c r="DP58" s="670"/>
      <c r="DQ58" s="670"/>
      <c r="DR58" s="671"/>
      <c r="DS58" s="669"/>
      <c r="DT58" s="670"/>
      <c r="DU58" s="670"/>
      <c r="DV58" s="670"/>
      <c r="DW58" s="670"/>
      <c r="DX58" s="670"/>
      <c r="DY58" s="670"/>
      <c r="DZ58" s="670"/>
      <c r="EA58" s="670"/>
      <c r="EB58" s="670"/>
      <c r="EC58" s="670"/>
      <c r="ED58" s="670"/>
      <c r="EE58" s="671"/>
      <c r="EF58" s="669"/>
      <c r="EG58" s="670"/>
      <c r="EH58" s="670"/>
      <c r="EI58" s="670"/>
      <c r="EJ58" s="670"/>
      <c r="EK58" s="670"/>
      <c r="EL58" s="670"/>
      <c r="EM58" s="670"/>
      <c r="EN58" s="670"/>
      <c r="EO58" s="670"/>
      <c r="EP58" s="670"/>
      <c r="EQ58" s="670"/>
      <c r="ER58" s="671"/>
      <c r="ES58" s="680" t="s">
        <v>115</v>
      </c>
      <c r="ET58" s="681"/>
      <c r="EU58" s="681"/>
      <c r="EV58" s="681"/>
      <c r="EW58" s="681"/>
      <c r="EX58" s="681"/>
      <c r="EY58" s="681"/>
      <c r="EZ58" s="681"/>
      <c r="FA58" s="681"/>
      <c r="FB58" s="681"/>
      <c r="FC58" s="681"/>
      <c r="FD58" s="681"/>
      <c r="FE58" s="682"/>
    </row>
    <row r="59" spans="1:161" ht="21.75" customHeight="1" x14ac:dyDescent="0.2">
      <c r="A59" s="613" t="s">
        <v>198</v>
      </c>
      <c r="B59" s="614"/>
      <c r="C59" s="614"/>
      <c r="D59" s="614"/>
      <c r="E59" s="614"/>
      <c r="F59" s="614"/>
      <c r="G59" s="614"/>
      <c r="H59" s="614"/>
      <c r="I59" s="614"/>
      <c r="J59" s="614"/>
      <c r="K59" s="614"/>
      <c r="L59" s="614"/>
      <c r="M59" s="614"/>
      <c r="N59" s="614"/>
      <c r="O59" s="614"/>
      <c r="P59" s="614"/>
      <c r="Q59" s="614"/>
      <c r="R59" s="614"/>
      <c r="S59" s="614"/>
      <c r="T59" s="614"/>
      <c r="U59" s="614"/>
      <c r="V59" s="614"/>
      <c r="W59" s="614"/>
      <c r="X59" s="614"/>
      <c r="Y59" s="614"/>
      <c r="Z59" s="614"/>
      <c r="AA59" s="614"/>
      <c r="AB59" s="614"/>
      <c r="AC59" s="614"/>
      <c r="AD59" s="614"/>
      <c r="AE59" s="614"/>
      <c r="AF59" s="614"/>
      <c r="AG59" s="614"/>
      <c r="AH59" s="614"/>
      <c r="AI59" s="614"/>
      <c r="AJ59" s="614"/>
      <c r="AK59" s="614"/>
      <c r="AL59" s="614"/>
      <c r="AM59" s="614"/>
      <c r="AN59" s="614"/>
      <c r="AO59" s="614"/>
      <c r="AP59" s="614"/>
      <c r="AQ59" s="614"/>
      <c r="AR59" s="614"/>
      <c r="AS59" s="614"/>
      <c r="AT59" s="614"/>
      <c r="AU59" s="614"/>
      <c r="AV59" s="614"/>
      <c r="AW59" s="614"/>
      <c r="AX59" s="614"/>
      <c r="AY59" s="614"/>
      <c r="AZ59" s="614"/>
      <c r="BA59" s="614"/>
      <c r="BB59" s="614"/>
      <c r="BC59" s="614"/>
      <c r="BD59" s="614"/>
      <c r="BE59" s="614"/>
      <c r="BF59" s="614"/>
      <c r="BG59" s="614"/>
      <c r="BH59" s="614"/>
      <c r="BI59" s="614"/>
      <c r="BJ59" s="614"/>
      <c r="BK59" s="614"/>
      <c r="BL59" s="614"/>
      <c r="BM59" s="614"/>
      <c r="BN59" s="614"/>
      <c r="BO59" s="614"/>
      <c r="BP59" s="614"/>
      <c r="BQ59" s="614"/>
      <c r="BR59" s="614"/>
      <c r="BS59" s="614"/>
      <c r="BT59" s="614"/>
      <c r="BU59" s="614"/>
      <c r="BV59" s="614"/>
      <c r="BW59" s="614"/>
      <c r="BX59" s="615" t="s">
        <v>199</v>
      </c>
      <c r="BY59" s="616"/>
      <c r="BZ59" s="616"/>
      <c r="CA59" s="616"/>
      <c r="CB59" s="616"/>
      <c r="CC59" s="616"/>
      <c r="CD59" s="616"/>
      <c r="CE59" s="617"/>
      <c r="CF59" s="618" t="s">
        <v>200</v>
      </c>
      <c r="CG59" s="616"/>
      <c r="CH59" s="616"/>
      <c r="CI59" s="616"/>
      <c r="CJ59" s="616"/>
      <c r="CK59" s="616"/>
      <c r="CL59" s="616"/>
      <c r="CM59" s="616"/>
      <c r="CN59" s="616"/>
      <c r="CO59" s="616"/>
      <c r="CP59" s="616"/>
      <c r="CQ59" s="616"/>
      <c r="CR59" s="617"/>
      <c r="CS59" s="669"/>
      <c r="CT59" s="670"/>
      <c r="CU59" s="670"/>
      <c r="CV59" s="670"/>
      <c r="CW59" s="670"/>
      <c r="CX59" s="670"/>
      <c r="CY59" s="670"/>
      <c r="CZ59" s="670"/>
      <c r="DA59" s="670"/>
      <c r="DB59" s="670"/>
      <c r="DC59" s="670"/>
      <c r="DD59" s="670"/>
      <c r="DE59" s="671"/>
      <c r="DF59" s="669"/>
      <c r="DG59" s="670"/>
      <c r="DH59" s="670"/>
      <c r="DI59" s="670"/>
      <c r="DJ59" s="670"/>
      <c r="DK59" s="670"/>
      <c r="DL59" s="670"/>
      <c r="DM59" s="670"/>
      <c r="DN59" s="670"/>
      <c r="DO59" s="670"/>
      <c r="DP59" s="670"/>
      <c r="DQ59" s="670"/>
      <c r="DR59" s="671"/>
      <c r="DS59" s="669"/>
      <c r="DT59" s="670"/>
      <c r="DU59" s="670"/>
      <c r="DV59" s="670"/>
      <c r="DW59" s="670"/>
      <c r="DX59" s="670"/>
      <c r="DY59" s="670"/>
      <c r="DZ59" s="670"/>
      <c r="EA59" s="670"/>
      <c r="EB59" s="670"/>
      <c r="EC59" s="670"/>
      <c r="ED59" s="670"/>
      <c r="EE59" s="671"/>
      <c r="EF59" s="669"/>
      <c r="EG59" s="670"/>
      <c r="EH59" s="670"/>
      <c r="EI59" s="670"/>
      <c r="EJ59" s="670"/>
      <c r="EK59" s="670"/>
      <c r="EL59" s="670"/>
      <c r="EM59" s="670"/>
      <c r="EN59" s="670"/>
      <c r="EO59" s="670"/>
      <c r="EP59" s="670"/>
      <c r="EQ59" s="670"/>
      <c r="ER59" s="671"/>
      <c r="ES59" s="680" t="s">
        <v>115</v>
      </c>
      <c r="ET59" s="681"/>
      <c r="EU59" s="681"/>
      <c r="EV59" s="681"/>
      <c r="EW59" s="681"/>
      <c r="EX59" s="681"/>
      <c r="EY59" s="681"/>
      <c r="EZ59" s="681"/>
      <c r="FA59" s="681"/>
      <c r="FB59" s="681"/>
      <c r="FC59" s="681"/>
      <c r="FD59" s="681"/>
      <c r="FE59" s="682"/>
    </row>
    <row r="60" spans="1:161" ht="33.75" customHeight="1" x14ac:dyDescent="0.2">
      <c r="A60" s="613" t="s">
        <v>201</v>
      </c>
      <c r="B60" s="614"/>
      <c r="C60" s="614"/>
      <c r="D60" s="614"/>
      <c r="E60" s="614"/>
      <c r="F60" s="614"/>
      <c r="G60" s="614"/>
      <c r="H60" s="614"/>
      <c r="I60" s="614"/>
      <c r="J60" s="614"/>
      <c r="K60" s="614"/>
      <c r="L60" s="614"/>
      <c r="M60" s="614"/>
      <c r="N60" s="614"/>
      <c r="O60" s="614"/>
      <c r="P60" s="614"/>
      <c r="Q60" s="614"/>
      <c r="R60" s="614"/>
      <c r="S60" s="614"/>
      <c r="T60" s="614"/>
      <c r="U60" s="614"/>
      <c r="V60" s="614"/>
      <c r="W60" s="614"/>
      <c r="X60" s="614"/>
      <c r="Y60" s="614"/>
      <c r="Z60" s="614"/>
      <c r="AA60" s="614"/>
      <c r="AB60" s="614"/>
      <c r="AC60" s="614"/>
      <c r="AD60" s="614"/>
      <c r="AE60" s="614"/>
      <c r="AF60" s="614"/>
      <c r="AG60" s="614"/>
      <c r="AH60" s="614"/>
      <c r="AI60" s="614"/>
      <c r="AJ60" s="614"/>
      <c r="AK60" s="614"/>
      <c r="AL60" s="614"/>
      <c r="AM60" s="614"/>
      <c r="AN60" s="614"/>
      <c r="AO60" s="614"/>
      <c r="AP60" s="614"/>
      <c r="AQ60" s="614"/>
      <c r="AR60" s="614"/>
      <c r="AS60" s="614"/>
      <c r="AT60" s="614"/>
      <c r="AU60" s="614"/>
      <c r="AV60" s="614"/>
      <c r="AW60" s="614"/>
      <c r="AX60" s="614"/>
      <c r="AY60" s="614"/>
      <c r="AZ60" s="614"/>
      <c r="BA60" s="614"/>
      <c r="BB60" s="614"/>
      <c r="BC60" s="614"/>
      <c r="BD60" s="614"/>
      <c r="BE60" s="614"/>
      <c r="BF60" s="614"/>
      <c r="BG60" s="614"/>
      <c r="BH60" s="614"/>
      <c r="BI60" s="614"/>
      <c r="BJ60" s="614"/>
      <c r="BK60" s="614"/>
      <c r="BL60" s="614"/>
      <c r="BM60" s="614"/>
      <c r="BN60" s="614"/>
      <c r="BO60" s="614"/>
      <c r="BP60" s="614"/>
      <c r="BQ60" s="614"/>
      <c r="BR60" s="614"/>
      <c r="BS60" s="614"/>
      <c r="BT60" s="614"/>
      <c r="BU60" s="614"/>
      <c r="BV60" s="614"/>
      <c r="BW60" s="614"/>
      <c r="BX60" s="615" t="s">
        <v>202</v>
      </c>
      <c r="BY60" s="616"/>
      <c r="BZ60" s="616"/>
      <c r="CA60" s="616"/>
      <c r="CB60" s="616"/>
      <c r="CC60" s="616"/>
      <c r="CD60" s="616"/>
      <c r="CE60" s="617"/>
      <c r="CF60" s="618" t="s">
        <v>203</v>
      </c>
      <c r="CG60" s="616"/>
      <c r="CH60" s="616"/>
      <c r="CI60" s="616"/>
      <c r="CJ60" s="616"/>
      <c r="CK60" s="616"/>
      <c r="CL60" s="616"/>
      <c r="CM60" s="616"/>
      <c r="CN60" s="616"/>
      <c r="CO60" s="616"/>
      <c r="CP60" s="616"/>
      <c r="CQ60" s="616"/>
      <c r="CR60" s="617"/>
      <c r="CS60" s="669"/>
      <c r="CT60" s="670"/>
      <c r="CU60" s="670"/>
      <c r="CV60" s="670"/>
      <c r="CW60" s="670"/>
      <c r="CX60" s="670"/>
      <c r="CY60" s="670"/>
      <c r="CZ60" s="670"/>
      <c r="DA60" s="670"/>
      <c r="DB60" s="670"/>
      <c r="DC60" s="670"/>
      <c r="DD60" s="670"/>
      <c r="DE60" s="671"/>
      <c r="DF60" s="669"/>
      <c r="DG60" s="670"/>
      <c r="DH60" s="670"/>
      <c r="DI60" s="670"/>
      <c r="DJ60" s="670"/>
      <c r="DK60" s="670"/>
      <c r="DL60" s="670"/>
      <c r="DM60" s="670"/>
      <c r="DN60" s="670"/>
      <c r="DO60" s="670"/>
      <c r="DP60" s="670"/>
      <c r="DQ60" s="670"/>
      <c r="DR60" s="671"/>
      <c r="DS60" s="669"/>
      <c r="DT60" s="670"/>
      <c r="DU60" s="670"/>
      <c r="DV60" s="670"/>
      <c r="DW60" s="670"/>
      <c r="DX60" s="670"/>
      <c r="DY60" s="670"/>
      <c r="DZ60" s="670"/>
      <c r="EA60" s="670"/>
      <c r="EB60" s="670"/>
      <c r="EC60" s="670"/>
      <c r="ED60" s="670"/>
      <c r="EE60" s="671"/>
      <c r="EF60" s="669"/>
      <c r="EG60" s="670"/>
      <c r="EH60" s="670"/>
      <c r="EI60" s="670"/>
      <c r="EJ60" s="670"/>
      <c r="EK60" s="670"/>
      <c r="EL60" s="670"/>
      <c r="EM60" s="670"/>
      <c r="EN60" s="670"/>
      <c r="EO60" s="670"/>
      <c r="EP60" s="670"/>
      <c r="EQ60" s="670"/>
      <c r="ER60" s="671"/>
      <c r="ES60" s="680" t="s">
        <v>115</v>
      </c>
      <c r="ET60" s="681"/>
      <c r="EU60" s="681"/>
      <c r="EV60" s="681"/>
      <c r="EW60" s="681"/>
      <c r="EX60" s="681"/>
      <c r="EY60" s="681"/>
      <c r="EZ60" s="681"/>
      <c r="FA60" s="681"/>
      <c r="FB60" s="681"/>
      <c r="FC60" s="681"/>
      <c r="FD60" s="681"/>
      <c r="FE60" s="682"/>
    </row>
    <row r="61" spans="1:161" ht="11.1" customHeight="1" x14ac:dyDescent="0.2">
      <c r="A61" s="613" t="s">
        <v>204</v>
      </c>
      <c r="B61" s="614"/>
      <c r="C61" s="614"/>
      <c r="D61" s="614"/>
      <c r="E61" s="614"/>
      <c r="F61" s="614"/>
      <c r="G61" s="614"/>
      <c r="H61" s="614"/>
      <c r="I61" s="614"/>
      <c r="J61" s="614"/>
      <c r="K61" s="614"/>
      <c r="L61" s="614"/>
      <c r="M61" s="614"/>
      <c r="N61" s="614"/>
      <c r="O61" s="614"/>
      <c r="P61" s="614"/>
      <c r="Q61" s="614"/>
      <c r="R61" s="614"/>
      <c r="S61" s="614"/>
      <c r="T61" s="614"/>
      <c r="U61" s="614"/>
      <c r="V61" s="614"/>
      <c r="W61" s="614"/>
      <c r="X61" s="614"/>
      <c r="Y61" s="614"/>
      <c r="Z61" s="614"/>
      <c r="AA61" s="614"/>
      <c r="AB61" s="614"/>
      <c r="AC61" s="614"/>
      <c r="AD61" s="614"/>
      <c r="AE61" s="614"/>
      <c r="AF61" s="614"/>
      <c r="AG61" s="614"/>
      <c r="AH61" s="614"/>
      <c r="AI61" s="614"/>
      <c r="AJ61" s="614"/>
      <c r="AK61" s="614"/>
      <c r="AL61" s="614"/>
      <c r="AM61" s="614"/>
      <c r="AN61" s="614"/>
      <c r="AO61" s="614"/>
      <c r="AP61" s="614"/>
      <c r="AQ61" s="614"/>
      <c r="AR61" s="614"/>
      <c r="AS61" s="614"/>
      <c r="AT61" s="614"/>
      <c r="AU61" s="614"/>
      <c r="AV61" s="614"/>
      <c r="AW61" s="614"/>
      <c r="AX61" s="614"/>
      <c r="AY61" s="614"/>
      <c r="AZ61" s="614"/>
      <c r="BA61" s="614"/>
      <c r="BB61" s="614"/>
      <c r="BC61" s="614"/>
      <c r="BD61" s="614"/>
      <c r="BE61" s="614"/>
      <c r="BF61" s="614"/>
      <c r="BG61" s="614"/>
      <c r="BH61" s="614"/>
      <c r="BI61" s="614"/>
      <c r="BJ61" s="614"/>
      <c r="BK61" s="614"/>
      <c r="BL61" s="614"/>
      <c r="BM61" s="614"/>
      <c r="BN61" s="614"/>
      <c r="BO61" s="614"/>
      <c r="BP61" s="614"/>
      <c r="BQ61" s="614"/>
      <c r="BR61" s="614"/>
      <c r="BS61" s="614"/>
      <c r="BT61" s="614"/>
      <c r="BU61" s="614"/>
      <c r="BV61" s="614"/>
      <c r="BW61" s="614"/>
      <c r="BX61" s="615" t="s">
        <v>205</v>
      </c>
      <c r="BY61" s="616"/>
      <c r="BZ61" s="616"/>
      <c r="CA61" s="616"/>
      <c r="CB61" s="616"/>
      <c r="CC61" s="616"/>
      <c r="CD61" s="616"/>
      <c r="CE61" s="617"/>
      <c r="CF61" s="618" t="s">
        <v>206</v>
      </c>
      <c r="CG61" s="616"/>
      <c r="CH61" s="616"/>
      <c r="CI61" s="616"/>
      <c r="CJ61" s="616"/>
      <c r="CK61" s="616"/>
      <c r="CL61" s="616"/>
      <c r="CM61" s="616"/>
      <c r="CN61" s="616"/>
      <c r="CO61" s="616"/>
      <c r="CP61" s="616"/>
      <c r="CQ61" s="616"/>
      <c r="CR61" s="617"/>
      <c r="CS61" s="669"/>
      <c r="CT61" s="670"/>
      <c r="CU61" s="670"/>
      <c r="CV61" s="670"/>
      <c r="CW61" s="670"/>
      <c r="CX61" s="670"/>
      <c r="CY61" s="670"/>
      <c r="CZ61" s="670"/>
      <c r="DA61" s="670"/>
      <c r="DB61" s="670"/>
      <c r="DC61" s="670"/>
      <c r="DD61" s="670"/>
      <c r="DE61" s="671"/>
      <c r="DF61" s="669"/>
      <c r="DG61" s="670"/>
      <c r="DH61" s="670"/>
      <c r="DI61" s="670"/>
      <c r="DJ61" s="670"/>
      <c r="DK61" s="670"/>
      <c r="DL61" s="670"/>
      <c r="DM61" s="670"/>
      <c r="DN61" s="670"/>
      <c r="DO61" s="670"/>
      <c r="DP61" s="670"/>
      <c r="DQ61" s="670"/>
      <c r="DR61" s="671"/>
      <c r="DS61" s="669"/>
      <c r="DT61" s="670"/>
      <c r="DU61" s="670"/>
      <c r="DV61" s="670"/>
      <c r="DW61" s="670"/>
      <c r="DX61" s="670"/>
      <c r="DY61" s="670"/>
      <c r="DZ61" s="670"/>
      <c r="EA61" s="670"/>
      <c r="EB61" s="670"/>
      <c r="EC61" s="670"/>
      <c r="ED61" s="670"/>
      <c r="EE61" s="671"/>
      <c r="EF61" s="669"/>
      <c r="EG61" s="670"/>
      <c r="EH61" s="670"/>
      <c r="EI61" s="670"/>
      <c r="EJ61" s="670"/>
      <c r="EK61" s="670"/>
      <c r="EL61" s="670"/>
      <c r="EM61" s="670"/>
      <c r="EN61" s="670"/>
      <c r="EO61" s="670"/>
      <c r="EP61" s="670"/>
      <c r="EQ61" s="670"/>
      <c r="ER61" s="671"/>
      <c r="ES61" s="680" t="s">
        <v>115</v>
      </c>
      <c r="ET61" s="681"/>
      <c r="EU61" s="681"/>
      <c r="EV61" s="681"/>
      <c r="EW61" s="681"/>
      <c r="EX61" s="681"/>
      <c r="EY61" s="681"/>
      <c r="EZ61" s="681"/>
      <c r="FA61" s="681"/>
      <c r="FB61" s="681"/>
      <c r="FC61" s="681"/>
      <c r="FD61" s="681"/>
      <c r="FE61" s="682"/>
    </row>
    <row r="62" spans="1:161" ht="11.1" customHeight="1" x14ac:dyDescent="0.2">
      <c r="A62" s="613" t="s">
        <v>207</v>
      </c>
      <c r="B62" s="614"/>
      <c r="C62" s="614"/>
      <c r="D62" s="614"/>
      <c r="E62" s="614"/>
      <c r="F62" s="614"/>
      <c r="G62" s="614"/>
      <c r="H62" s="614"/>
      <c r="I62" s="614"/>
      <c r="J62" s="614"/>
      <c r="K62" s="614"/>
      <c r="L62" s="614"/>
      <c r="M62" s="614"/>
      <c r="N62" s="614"/>
      <c r="O62" s="614"/>
      <c r="P62" s="614"/>
      <c r="Q62" s="614"/>
      <c r="R62" s="614"/>
      <c r="S62" s="614"/>
      <c r="T62" s="614"/>
      <c r="U62" s="614"/>
      <c r="V62" s="614"/>
      <c r="W62" s="614"/>
      <c r="X62" s="614"/>
      <c r="Y62" s="614"/>
      <c r="Z62" s="614"/>
      <c r="AA62" s="614"/>
      <c r="AB62" s="614"/>
      <c r="AC62" s="614"/>
      <c r="AD62" s="614"/>
      <c r="AE62" s="614"/>
      <c r="AF62" s="614"/>
      <c r="AG62" s="614"/>
      <c r="AH62" s="614"/>
      <c r="AI62" s="614"/>
      <c r="AJ62" s="614"/>
      <c r="AK62" s="614"/>
      <c r="AL62" s="614"/>
      <c r="AM62" s="614"/>
      <c r="AN62" s="614"/>
      <c r="AO62" s="614"/>
      <c r="AP62" s="614"/>
      <c r="AQ62" s="614"/>
      <c r="AR62" s="614"/>
      <c r="AS62" s="614"/>
      <c r="AT62" s="614"/>
      <c r="AU62" s="614"/>
      <c r="AV62" s="614"/>
      <c r="AW62" s="614"/>
      <c r="AX62" s="614"/>
      <c r="AY62" s="614"/>
      <c r="AZ62" s="614"/>
      <c r="BA62" s="614"/>
      <c r="BB62" s="614"/>
      <c r="BC62" s="614"/>
      <c r="BD62" s="614"/>
      <c r="BE62" s="614"/>
      <c r="BF62" s="614"/>
      <c r="BG62" s="614"/>
      <c r="BH62" s="614"/>
      <c r="BI62" s="614"/>
      <c r="BJ62" s="614"/>
      <c r="BK62" s="614"/>
      <c r="BL62" s="614"/>
      <c r="BM62" s="614"/>
      <c r="BN62" s="614"/>
      <c r="BO62" s="614"/>
      <c r="BP62" s="614"/>
      <c r="BQ62" s="614"/>
      <c r="BR62" s="614"/>
      <c r="BS62" s="614"/>
      <c r="BT62" s="614"/>
      <c r="BU62" s="614"/>
      <c r="BV62" s="614"/>
      <c r="BW62" s="614"/>
      <c r="BX62" s="615" t="s">
        <v>208</v>
      </c>
      <c r="BY62" s="616"/>
      <c r="BZ62" s="616"/>
      <c r="CA62" s="616"/>
      <c r="CB62" s="616"/>
      <c r="CC62" s="616"/>
      <c r="CD62" s="616"/>
      <c r="CE62" s="617"/>
      <c r="CF62" s="618" t="s">
        <v>209</v>
      </c>
      <c r="CG62" s="616"/>
      <c r="CH62" s="616"/>
      <c r="CI62" s="616"/>
      <c r="CJ62" s="616"/>
      <c r="CK62" s="616"/>
      <c r="CL62" s="616"/>
      <c r="CM62" s="616"/>
      <c r="CN62" s="616"/>
      <c r="CO62" s="616"/>
      <c r="CP62" s="616"/>
      <c r="CQ62" s="616"/>
      <c r="CR62" s="617"/>
      <c r="CS62" s="646"/>
      <c r="CT62" s="647"/>
      <c r="CU62" s="647"/>
      <c r="CV62" s="647"/>
      <c r="CW62" s="647"/>
      <c r="CX62" s="647"/>
      <c r="CY62" s="647"/>
      <c r="CZ62" s="647"/>
      <c r="DA62" s="647"/>
      <c r="DB62" s="647"/>
      <c r="DC62" s="647"/>
      <c r="DD62" s="647"/>
      <c r="DE62" s="648"/>
      <c r="DF62" s="623">
        <f>DF63+DF71+DF76+DF68</f>
        <v>0</v>
      </c>
      <c r="DG62" s="624"/>
      <c r="DH62" s="624"/>
      <c r="DI62" s="624"/>
      <c r="DJ62" s="624"/>
      <c r="DK62" s="624"/>
      <c r="DL62" s="624"/>
      <c r="DM62" s="624"/>
      <c r="DN62" s="624"/>
      <c r="DO62" s="624"/>
      <c r="DP62" s="624"/>
      <c r="DQ62" s="624"/>
      <c r="DR62" s="625"/>
      <c r="DS62" s="623">
        <f>DS63+DS71+DS76+DS68</f>
        <v>0</v>
      </c>
      <c r="DT62" s="624"/>
      <c r="DU62" s="624"/>
      <c r="DV62" s="624"/>
      <c r="DW62" s="624"/>
      <c r="DX62" s="624"/>
      <c r="DY62" s="624"/>
      <c r="DZ62" s="624"/>
      <c r="EA62" s="624"/>
      <c r="EB62" s="624"/>
      <c r="EC62" s="624"/>
      <c r="ED62" s="624"/>
      <c r="EE62" s="625"/>
      <c r="EF62" s="623">
        <f>EF63+EF71+EF76+EF68</f>
        <v>0</v>
      </c>
      <c r="EG62" s="624"/>
      <c r="EH62" s="624"/>
      <c r="EI62" s="624"/>
      <c r="EJ62" s="624"/>
      <c r="EK62" s="624"/>
      <c r="EL62" s="624"/>
      <c r="EM62" s="624"/>
      <c r="EN62" s="624"/>
      <c r="EO62" s="624"/>
      <c r="EP62" s="624"/>
      <c r="EQ62" s="624"/>
      <c r="ER62" s="625"/>
      <c r="ES62" s="680" t="s">
        <v>115</v>
      </c>
      <c r="ET62" s="681"/>
      <c r="EU62" s="681"/>
      <c r="EV62" s="681"/>
      <c r="EW62" s="681"/>
      <c r="EX62" s="681"/>
      <c r="EY62" s="681"/>
      <c r="EZ62" s="681"/>
      <c r="FA62" s="681"/>
      <c r="FB62" s="681"/>
      <c r="FC62" s="681"/>
      <c r="FD62" s="681"/>
      <c r="FE62" s="682"/>
    </row>
    <row r="63" spans="1:161" ht="23.25" customHeight="1" x14ac:dyDescent="0.2">
      <c r="A63" s="613" t="s">
        <v>210</v>
      </c>
      <c r="B63" s="614"/>
      <c r="C63" s="614"/>
      <c r="D63" s="614"/>
      <c r="E63" s="614"/>
      <c r="F63" s="614"/>
      <c r="G63" s="614"/>
      <c r="H63" s="614"/>
      <c r="I63" s="614"/>
      <c r="J63" s="614"/>
      <c r="K63" s="614"/>
      <c r="L63" s="614"/>
      <c r="M63" s="614"/>
      <c r="N63" s="614"/>
      <c r="O63" s="614"/>
      <c r="P63" s="614"/>
      <c r="Q63" s="614"/>
      <c r="R63" s="614"/>
      <c r="S63" s="614"/>
      <c r="T63" s="614"/>
      <c r="U63" s="614"/>
      <c r="V63" s="614"/>
      <c r="W63" s="614"/>
      <c r="X63" s="614"/>
      <c r="Y63" s="614"/>
      <c r="Z63" s="614"/>
      <c r="AA63" s="614"/>
      <c r="AB63" s="614"/>
      <c r="AC63" s="614"/>
      <c r="AD63" s="614"/>
      <c r="AE63" s="614"/>
      <c r="AF63" s="614"/>
      <c r="AG63" s="614"/>
      <c r="AH63" s="614"/>
      <c r="AI63" s="614"/>
      <c r="AJ63" s="614"/>
      <c r="AK63" s="614"/>
      <c r="AL63" s="614"/>
      <c r="AM63" s="614"/>
      <c r="AN63" s="614"/>
      <c r="AO63" s="614"/>
      <c r="AP63" s="614"/>
      <c r="AQ63" s="614"/>
      <c r="AR63" s="614"/>
      <c r="AS63" s="614"/>
      <c r="AT63" s="614"/>
      <c r="AU63" s="614"/>
      <c r="AV63" s="614"/>
      <c r="AW63" s="614"/>
      <c r="AX63" s="614"/>
      <c r="AY63" s="614"/>
      <c r="AZ63" s="614"/>
      <c r="BA63" s="614"/>
      <c r="BB63" s="614"/>
      <c r="BC63" s="614"/>
      <c r="BD63" s="614"/>
      <c r="BE63" s="614"/>
      <c r="BF63" s="614"/>
      <c r="BG63" s="614"/>
      <c r="BH63" s="614"/>
      <c r="BI63" s="614"/>
      <c r="BJ63" s="614"/>
      <c r="BK63" s="614"/>
      <c r="BL63" s="614"/>
      <c r="BM63" s="614"/>
      <c r="BN63" s="614"/>
      <c r="BO63" s="614"/>
      <c r="BP63" s="614"/>
      <c r="BQ63" s="614"/>
      <c r="BR63" s="614"/>
      <c r="BS63" s="614"/>
      <c r="BT63" s="614"/>
      <c r="BU63" s="614"/>
      <c r="BV63" s="614"/>
      <c r="BW63" s="614"/>
      <c r="BX63" s="615" t="s">
        <v>211</v>
      </c>
      <c r="BY63" s="616"/>
      <c r="BZ63" s="616"/>
      <c r="CA63" s="616"/>
      <c r="CB63" s="616"/>
      <c r="CC63" s="616"/>
      <c r="CD63" s="616"/>
      <c r="CE63" s="617"/>
      <c r="CF63" s="618" t="s">
        <v>212</v>
      </c>
      <c r="CG63" s="616"/>
      <c r="CH63" s="616"/>
      <c r="CI63" s="616"/>
      <c r="CJ63" s="616"/>
      <c r="CK63" s="616"/>
      <c r="CL63" s="616"/>
      <c r="CM63" s="616"/>
      <c r="CN63" s="616"/>
      <c r="CO63" s="616"/>
      <c r="CP63" s="616"/>
      <c r="CQ63" s="616"/>
      <c r="CR63" s="617"/>
      <c r="CS63" s="646"/>
      <c r="CT63" s="647"/>
      <c r="CU63" s="647"/>
      <c r="CV63" s="647"/>
      <c r="CW63" s="647"/>
      <c r="CX63" s="647"/>
      <c r="CY63" s="647"/>
      <c r="CZ63" s="647"/>
      <c r="DA63" s="647"/>
      <c r="DB63" s="647"/>
      <c r="DC63" s="647"/>
      <c r="DD63" s="647"/>
      <c r="DE63" s="648"/>
      <c r="DF63" s="636">
        <f>DF65+DF67+DF64+DF66</f>
        <v>0</v>
      </c>
      <c r="DG63" s="637"/>
      <c r="DH63" s="637"/>
      <c r="DI63" s="637"/>
      <c r="DJ63" s="637"/>
      <c r="DK63" s="637"/>
      <c r="DL63" s="637"/>
      <c r="DM63" s="637"/>
      <c r="DN63" s="637"/>
      <c r="DO63" s="637"/>
      <c r="DP63" s="637"/>
      <c r="DQ63" s="637"/>
      <c r="DR63" s="638"/>
      <c r="DS63" s="636">
        <f t="shared" ref="DS63" si="11">DS65+DS67+DS64+DS66</f>
        <v>0</v>
      </c>
      <c r="DT63" s="637"/>
      <c r="DU63" s="637"/>
      <c r="DV63" s="637"/>
      <c r="DW63" s="637"/>
      <c r="DX63" s="637"/>
      <c r="DY63" s="637"/>
      <c r="DZ63" s="637"/>
      <c r="EA63" s="637"/>
      <c r="EB63" s="637"/>
      <c r="EC63" s="637"/>
      <c r="ED63" s="637"/>
      <c r="EE63" s="638"/>
      <c r="EF63" s="636">
        <f t="shared" ref="EF63" si="12">EF65+EF67+EF64+EF66</f>
        <v>0</v>
      </c>
      <c r="EG63" s="637"/>
      <c r="EH63" s="637"/>
      <c r="EI63" s="637"/>
      <c r="EJ63" s="637"/>
      <c r="EK63" s="637"/>
      <c r="EL63" s="637"/>
      <c r="EM63" s="637"/>
      <c r="EN63" s="637"/>
      <c r="EO63" s="637"/>
      <c r="EP63" s="637"/>
      <c r="EQ63" s="637"/>
      <c r="ER63" s="638"/>
      <c r="ES63" s="680" t="s">
        <v>115</v>
      </c>
      <c r="ET63" s="681"/>
      <c r="EU63" s="681"/>
      <c r="EV63" s="681"/>
      <c r="EW63" s="681"/>
      <c r="EX63" s="681"/>
      <c r="EY63" s="681"/>
      <c r="EZ63" s="681"/>
      <c r="FA63" s="681"/>
      <c r="FB63" s="681"/>
      <c r="FC63" s="681"/>
      <c r="FD63" s="681"/>
      <c r="FE63" s="682"/>
    </row>
    <row r="64" spans="1:161" hidden="1" x14ac:dyDescent="0.2">
      <c r="A64" s="613" t="s">
        <v>380</v>
      </c>
      <c r="B64" s="614"/>
      <c r="C64" s="614"/>
      <c r="D64" s="614"/>
      <c r="E64" s="614"/>
      <c r="F64" s="614"/>
      <c r="G64" s="614"/>
      <c r="H64" s="614"/>
      <c r="I64" s="614"/>
      <c r="J64" s="614"/>
      <c r="K64" s="614"/>
      <c r="L64" s="614"/>
      <c r="M64" s="614"/>
      <c r="N64" s="614"/>
      <c r="O64" s="614"/>
      <c r="P64" s="614"/>
      <c r="Q64" s="614"/>
      <c r="R64" s="614"/>
      <c r="S64" s="614"/>
      <c r="T64" s="614"/>
      <c r="U64" s="614"/>
      <c r="V64" s="614"/>
      <c r="W64" s="614"/>
      <c r="X64" s="614"/>
      <c r="Y64" s="614"/>
      <c r="Z64" s="614"/>
      <c r="AA64" s="614"/>
      <c r="AB64" s="614"/>
      <c r="AC64" s="614"/>
      <c r="AD64" s="614"/>
      <c r="AE64" s="614"/>
      <c r="AF64" s="614"/>
      <c r="AG64" s="614"/>
      <c r="AH64" s="614"/>
      <c r="AI64" s="614"/>
      <c r="AJ64" s="614"/>
      <c r="AK64" s="614"/>
      <c r="AL64" s="614"/>
      <c r="AM64" s="614"/>
      <c r="AN64" s="614"/>
      <c r="AO64" s="614"/>
      <c r="AP64" s="614"/>
      <c r="AQ64" s="614"/>
      <c r="AR64" s="614"/>
      <c r="AS64" s="614"/>
      <c r="AT64" s="614"/>
      <c r="AU64" s="614"/>
      <c r="AV64" s="614"/>
      <c r="AW64" s="614"/>
      <c r="AX64" s="614"/>
      <c r="AY64" s="614"/>
      <c r="AZ64" s="614"/>
      <c r="BA64" s="614"/>
      <c r="BB64" s="614"/>
      <c r="BC64" s="614"/>
      <c r="BD64" s="614"/>
      <c r="BE64" s="614"/>
      <c r="BF64" s="614"/>
      <c r="BG64" s="614"/>
      <c r="BH64" s="614"/>
      <c r="BI64" s="614"/>
      <c r="BJ64" s="614"/>
      <c r="BK64" s="614"/>
      <c r="BL64" s="614"/>
      <c r="BM64" s="614"/>
      <c r="BN64" s="614"/>
      <c r="BO64" s="614"/>
      <c r="BP64" s="614"/>
      <c r="BQ64" s="614"/>
      <c r="BR64" s="614"/>
      <c r="BS64" s="614"/>
      <c r="BT64" s="614"/>
      <c r="BU64" s="614"/>
      <c r="BV64" s="614"/>
      <c r="BW64" s="614"/>
      <c r="BX64" s="615" t="s">
        <v>357</v>
      </c>
      <c r="BY64" s="616"/>
      <c r="BZ64" s="616"/>
      <c r="CA64" s="616"/>
      <c r="CB64" s="616"/>
      <c r="CC64" s="616"/>
      <c r="CD64" s="616"/>
      <c r="CE64" s="617"/>
      <c r="CF64" s="618" t="s">
        <v>212</v>
      </c>
      <c r="CG64" s="616"/>
      <c r="CH64" s="616"/>
      <c r="CI64" s="616"/>
      <c r="CJ64" s="616"/>
      <c r="CK64" s="616"/>
      <c r="CL64" s="616"/>
      <c r="CM64" s="616"/>
      <c r="CN64" s="616"/>
      <c r="CO64" s="616"/>
      <c r="CP64" s="616"/>
      <c r="CQ64" s="616"/>
      <c r="CR64" s="617"/>
      <c r="CS64" s="699" t="s">
        <v>386</v>
      </c>
      <c r="CT64" s="700"/>
      <c r="CU64" s="700"/>
      <c r="CV64" s="700"/>
      <c r="CW64" s="700"/>
      <c r="CX64" s="700"/>
      <c r="CY64" s="700"/>
      <c r="CZ64" s="700"/>
      <c r="DA64" s="700"/>
      <c r="DB64" s="700"/>
      <c r="DC64" s="700"/>
      <c r="DD64" s="700"/>
      <c r="DE64" s="701"/>
      <c r="DF64" s="636"/>
      <c r="DG64" s="637"/>
      <c r="DH64" s="637"/>
      <c r="DI64" s="637"/>
      <c r="DJ64" s="637"/>
      <c r="DK64" s="637"/>
      <c r="DL64" s="637"/>
      <c r="DM64" s="637"/>
      <c r="DN64" s="637"/>
      <c r="DO64" s="637"/>
      <c r="DP64" s="637"/>
      <c r="DQ64" s="637"/>
      <c r="DR64" s="638"/>
      <c r="DS64" s="636"/>
      <c r="DT64" s="637"/>
      <c r="DU64" s="637"/>
      <c r="DV64" s="637"/>
      <c r="DW64" s="637"/>
      <c r="DX64" s="637"/>
      <c r="DY64" s="637"/>
      <c r="DZ64" s="637"/>
      <c r="EA64" s="637"/>
      <c r="EB64" s="637"/>
      <c r="EC64" s="637"/>
      <c r="ED64" s="637"/>
      <c r="EE64" s="638"/>
      <c r="EF64" s="646"/>
      <c r="EG64" s="647"/>
      <c r="EH64" s="647"/>
      <c r="EI64" s="647"/>
      <c r="EJ64" s="647"/>
      <c r="EK64" s="647"/>
      <c r="EL64" s="647"/>
      <c r="EM64" s="647"/>
      <c r="EN64" s="647"/>
      <c r="EO64" s="647"/>
      <c r="EP64" s="647"/>
      <c r="EQ64" s="647"/>
      <c r="ER64" s="648"/>
      <c r="ES64" s="680" t="s">
        <v>115</v>
      </c>
      <c r="ET64" s="681"/>
      <c r="EU64" s="681"/>
      <c r="EV64" s="681"/>
      <c r="EW64" s="681"/>
      <c r="EX64" s="681"/>
      <c r="EY64" s="681"/>
      <c r="EZ64" s="681"/>
      <c r="FA64" s="681"/>
      <c r="FB64" s="681"/>
      <c r="FC64" s="681"/>
      <c r="FD64" s="681"/>
      <c r="FE64" s="682"/>
    </row>
    <row r="65" spans="1:165" hidden="1" x14ac:dyDescent="0.2">
      <c r="A65" s="613" t="s">
        <v>380</v>
      </c>
      <c r="B65" s="614"/>
      <c r="C65" s="614"/>
      <c r="D65" s="614"/>
      <c r="E65" s="614"/>
      <c r="F65" s="614"/>
      <c r="G65" s="614"/>
      <c r="H65" s="614"/>
      <c r="I65" s="614"/>
      <c r="J65" s="614"/>
      <c r="K65" s="614"/>
      <c r="L65" s="614"/>
      <c r="M65" s="614"/>
      <c r="N65" s="614"/>
      <c r="O65" s="614"/>
      <c r="P65" s="614"/>
      <c r="Q65" s="614"/>
      <c r="R65" s="614"/>
      <c r="S65" s="614"/>
      <c r="T65" s="614"/>
      <c r="U65" s="614"/>
      <c r="V65" s="614"/>
      <c r="W65" s="614"/>
      <c r="X65" s="614"/>
      <c r="Y65" s="614"/>
      <c r="Z65" s="614"/>
      <c r="AA65" s="614"/>
      <c r="AB65" s="614"/>
      <c r="AC65" s="614"/>
      <c r="AD65" s="614"/>
      <c r="AE65" s="614"/>
      <c r="AF65" s="614"/>
      <c r="AG65" s="614"/>
      <c r="AH65" s="614"/>
      <c r="AI65" s="614"/>
      <c r="AJ65" s="614"/>
      <c r="AK65" s="614"/>
      <c r="AL65" s="614"/>
      <c r="AM65" s="614"/>
      <c r="AN65" s="614"/>
      <c r="AO65" s="614"/>
      <c r="AP65" s="614"/>
      <c r="AQ65" s="614"/>
      <c r="AR65" s="614"/>
      <c r="AS65" s="614"/>
      <c r="AT65" s="614"/>
      <c r="AU65" s="614"/>
      <c r="AV65" s="614"/>
      <c r="AW65" s="614"/>
      <c r="AX65" s="614"/>
      <c r="AY65" s="614"/>
      <c r="AZ65" s="614"/>
      <c r="BA65" s="614"/>
      <c r="BB65" s="614"/>
      <c r="BC65" s="614"/>
      <c r="BD65" s="614"/>
      <c r="BE65" s="614"/>
      <c r="BF65" s="614"/>
      <c r="BG65" s="614"/>
      <c r="BH65" s="614"/>
      <c r="BI65" s="614"/>
      <c r="BJ65" s="614"/>
      <c r="BK65" s="614"/>
      <c r="BL65" s="614"/>
      <c r="BM65" s="614"/>
      <c r="BN65" s="614"/>
      <c r="BO65" s="614"/>
      <c r="BP65" s="614"/>
      <c r="BQ65" s="614"/>
      <c r="BR65" s="614"/>
      <c r="BS65" s="614"/>
      <c r="BT65" s="614"/>
      <c r="BU65" s="614"/>
      <c r="BV65" s="614"/>
      <c r="BW65" s="614"/>
      <c r="BX65" s="615" t="s">
        <v>357</v>
      </c>
      <c r="BY65" s="616"/>
      <c r="BZ65" s="616"/>
      <c r="CA65" s="616"/>
      <c r="CB65" s="616"/>
      <c r="CC65" s="616"/>
      <c r="CD65" s="616"/>
      <c r="CE65" s="617"/>
      <c r="CF65" s="618" t="s">
        <v>212</v>
      </c>
      <c r="CG65" s="616"/>
      <c r="CH65" s="616"/>
      <c r="CI65" s="616"/>
      <c r="CJ65" s="616"/>
      <c r="CK65" s="616"/>
      <c r="CL65" s="616"/>
      <c r="CM65" s="616"/>
      <c r="CN65" s="616"/>
      <c r="CO65" s="616"/>
      <c r="CP65" s="616"/>
      <c r="CQ65" s="616"/>
      <c r="CR65" s="617"/>
      <c r="CS65" s="699" t="s">
        <v>387</v>
      </c>
      <c r="CT65" s="700"/>
      <c r="CU65" s="700"/>
      <c r="CV65" s="700"/>
      <c r="CW65" s="700"/>
      <c r="CX65" s="700"/>
      <c r="CY65" s="700"/>
      <c r="CZ65" s="700"/>
      <c r="DA65" s="700"/>
      <c r="DB65" s="700"/>
      <c r="DC65" s="700"/>
      <c r="DD65" s="700"/>
      <c r="DE65" s="701"/>
      <c r="DF65" s="636"/>
      <c r="DG65" s="637"/>
      <c r="DH65" s="637"/>
      <c r="DI65" s="637"/>
      <c r="DJ65" s="637"/>
      <c r="DK65" s="637"/>
      <c r="DL65" s="637"/>
      <c r="DM65" s="637"/>
      <c r="DN65" s="637"/>
      <c r="DO65" s="637"/>
      <c r="DP65" s="637"/>
      <c r="DQ65" s="637"/>
      <c r="DR65" s="638"/>
      <c r="DS65" s="636"/>
      <c r="DT65" s="637"/>
      <c r="DU65" s="637"/>
      <c r="DV65" s="637"/>
      <c r="DW65" s="637"/>
      <c r="DX65" s="637"/>
      <c r="DY65" s="637"/>
      <c r="DZ65" s="637"/>
      <c r="EA65" s="637"/>
      <c r="EB65" s="637"/>
      <c r="EC65" s="637"/>
      <c r="ED65" s="637"/>
      <c r="EE65" s="638"/>
      <c r="EF65" s="646"/>
      <c r="EG65" s="647"/>
      <c r="EH65" s="647"/>
      <c r="EI65" s="647"/>
      <c r="EJ65" s="647"/>
      <c r="EK65" s="647"/>
      <c r="EL65" s="647"/>
      <c r="EM65" s="647"/>
      <c r="EN65" s="647"/>
      <c r="EO65" s="647"/>
      <c r="EP65" s="647"/>
      <c r="EQ65" s="647"/>
      <c r="ER65" s="648"/>
      <c r="ES65" s="680" t="s">
        <v>115</v>
      </c>
      <c r="ET65" s="681"/>
      <c r="EU65" s="681"/>
      <c r="EV65" s="681"/>
      <c r="EW65" s="681"/>
      <c r="EX65" s="681"/>
      <c r="EY65" s="681"/>
      <c r="EZ65" s="681"/>
      <c r="FA65" s="681"/>
      <c r="FB65" s="681"/>
      <c r="FC65" s="681"/>
      <c r="FD65" s="681"/>
      <c r="FE65" s="682"/>
    </row>
    <row r="66" spans="1:165" x14ac:dyDescent="0.2">
      <c r="A66" s="613" t="s">
        <v>359</v>
      </c>
      <c r="B66" s="614"/>
      <c r="C66" s="614"/>
      <c r="D66" s="614"/>
      <c r="E66" s="614"/>
      <c r="F66" s="614"/>
      <c r="G66" s="614"/>
      <c r="H66" s="614"/>
      <c r="I66" s="614"/>
      <c r="J66" s="614"/>
      <c r="K66" s="614"/>
      <c r="L66" s="614"/>
      <c r="M66" s="614"/>
      <c r="N66" s="614"/>
      <c r="O66" s="614"/>
      <c r="P66" s="614"/>
      <c r="Q66" s="614"/>
      <c r="R66" s="614"/>
      <c r="S66" s="614"/>
      <c r="T66" s="614"/>
      <c r="U66" s="614"/>
      <c r="V66" s="614"/>
      <c r="W66" s="614"/>
      <c r="X66" s="614"/>
      <c r="Y66" s="614"/>
      <c r="Z66" s="614"/>
      <c r="AA66" s="614"/>
      <c r="AB66" s="614"/>
      <c r="AC66" s="614"/>
      <c r="AD66" s="614"/>
      <c r="AE66" s="614"/>
      <c r="AF66" s="614"/>
      <c r="AG66" s="614"/>
      <c r="AH66" s="614"/>
      <c r="AI66" s="614"/>
      <c r="AJ66" s="614"/>
      <c r="AK66" s="614"/>
      <c r="AL66" s="614"/>
      <c r="AM66" s="614"/>
      <c r="AN66" s="614"/>
      <c r="AO66" s="614"/>
      <c r="AP66" s="614"/>
      <c r="AQ66" s="614"/>
      <c r="AR66" s="614"/>
      <c r="AS66" s="614"/>
      <c r="AT66" s="614"/>
      <c r="AU66" s="614"/>
      <c r="AV66" s="614"/>
      <c r="AW66" s="614"/>
      <c r="AX66" s="614"/>
      <c r="AY66" s="614"/>
      <c r="AZ66" s="614"/>
      <c r="BA66" s="614"/>
      <c r="BB66" s="614"/>
      <c r="BC66" s="614"/>
      <c r="BD66" s="614"/>
      <c r="BE66" s="614"/>
      <c r="BF66" s="614"/>
      <c r="BG66" s="614"/>
      <c r="BH66" s="614"/>
      <c r="BI66" s="614"/>
      <c r="BJ66" s="614"/>
      <c r="BK66" s="614"/>
      <c r="BL66" s="614"/>
      <c r="BM66" s="614"/>
      <c r="BN66" s="614"/>
      <c r="BO66" s="614"/>
      <c r="BP66" s="614"/>
      <c r="BQ66" s="614"/>
      <c r="BR66" s="614"/>
      <c r="BS66" s="614"/>
      <c r="BT66" s="614"/>
      <c r="BU66" s="614"/>
      <c r="BV66" s="614"/>
      <c r="BW66" s="614"/>
      <c r="BX66" s="615" t="s">
        <v>358</v>
      </c>
      <c r="BY66" s="616"/>
      <c r="BZ66" s="616"/>
      <c r="CA66" s="616"/>
      <c r="CB66" s="616"/>
      <c r="CC66" s="616"/>
      <c r="CD66" s="616"/>
      <c r="CE66" s="617"/>
      <c r="CF66" s="618" t="s">
        <v>212</v>
      </c>
      <c r="CG66" s="616"/>
      <c r="CH66" s="616"/>
      <c r="CI66" s="616"/>
      <c r="CJ66" s="616"/>
      <c r="CK66" s="616"/>
      <c r="CL66" s="616"/>
      <c r="CM66" s="616"/>
      <c r="CN66" s="616"/>
      <c r="CO66" s="616"/>
      <c r="CP66" s="616"/>
      <c r="CQ66" s="616"/>
      <c r="CR66" s="617"/>
      <c r="CS66" s="699"/>
      <c r="CT66" s="700"/>
      <c r="CU66" s="700"/>
      <c r="CV66" s="700"/>
      <c r="CW66" s="700"/>
      <c r="CX66" s="700"/>
      <c r="CY66" s="700"/>
      <c r="CZ66" s="700"/>
      <c r="DA66" s="700"/>
      <c r="DB66" s="700"/>
      <c r="DC66" s="700"/>
      <c r="DD66" s="700"/>
      <c r="DE66" s="701"/>
      <c r="DF66" s="636"/>
      <c r="DG66" s="637"/>
      <c r="DH66" s="637"/>
      <c r="DI66" s="637"/>
      <c r="DJ66" s="637"/>
      <c r="DK66" s="637"/>
      <c r="DL66" s="637"/>
      <c r="DM66" s="637"/>
      <c r="DN66" s="637"/>
      <c r="DO66" s="637"/>
      <c r="DP66" s="637"/>
      <c r="DQ66" s="637"/>
      <c r="DR66" s="638"/>
      <c r="DS66" s="636"/>
      <c r="DT66" s="637"/>
      <c r="DU66" s="637"/>
      <c r="DV66" s="637"/>
      <c r="DW66" s="637"/>
      <c r="DX66" s="637"/>
      <c r="DY66" s="637"/>
      <c r="DZ66" s="637"/>
      <c r="EA66" s="637"/>
      <c r="EB66" s="637"/>
      <c r="EC66" s="637"/>
      <c r="ED66" s="637"/>
      <c r="EE66" s="638"/>
      <c r="EF66" s="646">
        <f>DS66</f>
        <v>0</v>
      </c>
      <c r="EG66" s="647"/>
      <c r="EH66" s="647"/>
      <c r="EI66" s="647"/>
      <c r="EJ66" s="647"/>
      <c r="EK66" s="647"/>
      <c r="EL66" s="647"/>
      <c r="EM66" s="647"/>
      <c r="EN66" s="647"/>
      <c r="EO66" s="647"/>
      <c r="EP66" s="647"/>
      <c r="EQ66" s="647"/>
      <c r="ER66" s="648"/>
      <c r="ES66" s="680" t="s">
        <v>115</v>
      </c>
      <c r="ET66" s="681"/>
      <c r="EU66" s="681"/>
      <c r="EV66" s="681"/>
      <c r="EW66" s="681"/>
      <c r="EX66" s="681"/>
      <c r="EY66" s="681"/>
      <c r="EZ66" s="681"/>
      <c r="FA66" s="681"/>
      <c r="FB66" s="681"/>
      <c r="FC66" s="681"/>
      <c r="FD66" s="681"/>
      <c r="FE66" s="682"/>
    </row>
    <row r="67" spans="1:165" x14ac:dyDescent="0.2">
      <c r="A67" s="613" t="s">
        <v>359</v>
      </c>
      <c r="B67" s="614"/>
      <c r="C67" s="614"/>
      <c r="D67" s="614"/>
      <c r="E67" s="614"/>
      <c r="F67" s="614"/>
      <c r="G67" s="614"/>
      <c r="H67" s="614"/>
      <c r="I67" s="614"/>
      <c r="J67" s="614"/>
      <c r="K67" s="614"/>
      <c r="L67" s="614"/>
      <c r="M67" s="614"/>
      <c r="N67" s="614"/>
      <c r="O67" s="614"/>
      <c r="P67" s="614"/>
      <c r="Q67" s="614"/>
      <c r="R67" s="614"/>
      <c r="S67" s="614"/>
      <c r="T67" s="614"/>
      <c r="U67" s="614"/>
      <c r="V67" s="614"/>
      <c r="W67" s="614"/>
      <c r="X67" s="614"/>
      <c r="Y67" s="614"/>
      <c r="Z67" s="614"/>
      <c r="AA67" s="614"/>
      <c r="AB67" s="614"/>
      <c r="AC67" s="614"/>
      <c r="AD67" s="614"/>
      <c r="AE67" s="614"/>
      <c r="AF67" s="614"/>
      <c r="AG67" s="614"/>
      <c r="AH67" s="614"/>
      <c r="AI67" s="614"/>
      <c r="AJ67" s="614"/>
      <c r="AK67" s="614"/>
      <c r="AL67" s="614"/>
      <c r="AM67" s="614"/>
      <c r="AN67" s="614"/>
      <c r="AO67" s="614"/>
      <c r="AP67" s="614"/>
      <c r="AQ67" s="614"/>
      <c r="AR67" s="614"/>
      <c r="AS67" s="614"/>
      <c r="AT67" s="614"/>
      <c r="AU67" s="614"/>
      <c r="AV67" s="614"/>
      <c r="AW67" s="614"/>
      <c r="AX67" s="614"/>
      <c r="AY67" s="614"/>
      <c r="AZ67" s="614"/>
      <c r="BA67" s="614"/>
      <c r="BB67" s="614"/>
      <c r="BC67" s="614"/>
      <c r="BD67" s="614"/>
      <c r="BE67" s="614"/>
      <c r="BF67" s="614"/>
      <c r="BG67" s="614"/>
      <c r="BH67" s="614"/>
      <c r="BI67" s="614"/>
      <c r="BJ67" s="614"/>
      <c r="BK67" s="614"/>
      <c r="BL67" s="614"/>
      <c r="BM67" s="614"/>
      <c r="BN67" s="614"/>
      <c r="BO67" s="614"/>
      <c r="BP67" s="614"/>
      <c r="BQ67" s="614"/>
      <c r="BR67" s="614"/>
      <c r="BS67" s="614"/>
      <c r="BT67" s="614"/>
      <c r="BU67" s="614"/>
      <c r="BV67" s="614"/>
      <c r="BW67" s="614"/>
      <c r="BX67" s="615" t="s">
        <v>543</v>
      </c>
      <c r="BY67" s="616"/>
      <c r="BZ67" s="616"/>
      <c r="CA67" s="616"/>
      <c r="CB67" s="616"/>
      <c r="CC67" s="616"/>
      <c r="CD67" s="616"/>
      <c r="CE67" s="617"/>
      <c r="CF67" s="618" t="s">
        <v>212</v>
      </c>
      <c r="CG67" s="616"/>
      <c r="CH67" s="616"/>
      <c r="CI67" s="616"/>
      <c r="CJ67" s="616"/>
      <c r="CK67" s="616"/>
      <c r="CL67" s="616"/>
      <c r="CM67" s="616"/>
      <c r="CN67" s="616"/>
      <c r="CO67" s="616"/>
      <c r="CP67" s="616"/>
      <c r="CQ67" s="616"/>
      <c r="CR67" s="617"/>
      <c r="CS67" s="699"/>
      <c r="CT67" s="700"/>
      <c r="CU67" s="700"/>
      <c r="CV67" s="700"/>
      <c r="CW67" s="700"/>
      <c r="CX67" s="700"/>
      <c r="CY67" s="700"/>
      <c r="CZ67" s="700"/>
      <c r="DA67" s="700"/>
      <c r="DB67" s="700"/>
      <c r="DC67" s="700"/>
      <c r="DD67" s="700"/>
      <c r="DE67" s="701"/>
      <c r="DF67" s="636"/>
      <c r="DG67" s="637"/>
      <c r="DH67" s="637"/>
      <c r="DI67" s="637"/>
      <c r="DJ67" s="637"/>
      <c r="DK67" s="637"/>
      <c r="DL67" s="637"/>
      <c r="DM67" s="637"/>
      <c r="DN67" s="637"/>
      <c r="DO67" s="637"/>
      <c r="DP67" s="637"/>
      <c r="DQ67" s="637"/>
      <c r="DR67" s="638"/>
      <c r="DS67" s="636">
        <f>DF67</f>
        <v>0</v>
      </c>
      <c r="DT67" s="637"/>
      <c r="DU67" s="637"/>
      <c r="DV67" s="637"/>
      <c r="DW67" s="637"/>
      <c r="DX67" s="637"/>
      <c r="DY67" s="637"/>
      <c r="DZ67" s="637"/>
      <c r="EA67" s="637"/>
      <c r="EB67" s="637"/>
      <c r="EC67" s="637"/>
      <c r="ED67" s="637"/>
      <c r="EE67" s="638"/>
      <c r="EF67" s="646">
        <f>DS67</f>
        <v>0</v>
      </c>
      <c r="EG67" s="647"/>
      <c r="EH67" s="647"/>
      <c r="EI67" s="647"/>
      <c r="EJ67" s="647"/>
      <c r="EK67" s="647"/>
      <c r="EL67" s="647"/>
      <c r="EM67" s="647"/>
      <c r="EN67" s="647"/>
      <c r="EO67" s="647"/>
      <c r="EP67" s="647"/>
      <c r="EQ67" s="647"/>
      <c r="ER67" s="648"/>
      <c r="ES67" s="680" t="s">
        <v>115</v>
      </c>
      <c r="ET67" s="681"/>
      <c r="EU67" s="681"/>
      <c r="EV67" s="681"/>
      <c r="EW67" s="681"/>
      <c r="EX67" s="681"/>
      <c r="EY67" s="681"/>
      <c r="EZ67" s="681"/>
      <c r="FA67" s="681"/>
      <c r="FB67" s="681"/>
      <c r="FC67" s="681"/>
      <c r="FD67" s="681"/>
      <c r="FE67" s="682"/>
    </row>
    <row r="68" spans="1:165" ht="21.75" customHeight="1" x14ac:dyDescent="0.2">
      <c r="A68" s="613" t="s">
        <v>213</v>
      </c>
      <c r="B68" s="614"/>
      <c r="C68" s="614"/>
      <c r="D68" s="614"/>
      <c r="E68" s="614"/>
      <c r="F68" s="614"/>
      <c r="G68" s="614"/>
      <c r="H68" s="614"/>
      <c r="I68" s="614"/>
      <c r="J68" s="614"/>
      <c r="K68" s="614"/>
      <c r="L68" s="614"/>
      <c r="M68" s="614"/>
      <c r="N68" s="614"/>
      <c r="O68" s="614"/>
      <c r="P68" s="614"/>
      <c r="Q68" s="614"/>
      <c r="R68" s="614"/>
      <c r="S68" s="614"/>
      <c r="T68" s="614"/>
      <c r="U68" s="614"/>
      <c r="V68" s="614"/>
      <c r="W68" s="614"/>
      <c r="X68" s="614"/>
      <c r="Y68" s="614"/>
      <c r="Z68" s="614"/>
      <c r="AA68" s="614"/>
      <c r="AB68" s="614"/>
      <c r="AC68" s="614"/>
      <c r="AD68" s="614"/>
      <c r="AE68" s="614"/>
      <c r="AF68" s="614"/>
      <c r="AG68" s="614"/>
      <c r="AH68" s="614"/>
      <c r="AI68" s="614"/>
      <c r="AJ68" s="614"/>
      <c r="AK68" s="614"/>
      <c r="AL68" s="614"/>
      <c r="AM68" s="614"/>
      <c r="AN68" s="614"/>
      <c r="AO68" s="614"/>
      <c r="AP68" s="614"/>
      <c r="AQ68" s="614"/>
      <c r="AR68" s="614"/>
      <c r="AS68" s="614"/>
      <c r="AT68" s="614"/>
      <c r="AU68" s="614"/>
      <c r="AV68" s="614"/>
      <c r="AW68" s="614"/>
      <c r="AX68" s="614"/>
      <c r="AY68" s="614"/>
      <c r="AZ68" s="614"/>
      <c r="BA68" s="614"/>
      <c r="BB68" s="614"/>
      <c r="BC68" s="614"/>
      <c r="BD68" s="614"/>
      <c r="BE68" s="614"/>
      <c r="BF68" s="614"/>
      <c r="BG68" s="614"/>
      <c r="BH68" s="614"/>
      <c r="BI68" s="614"/>
      <c r="BJ68" s="614"/>
      <c r="BK68" s="614"/>
      <c r="BL68" s="614"/>
      <c r="BM68" s="614"/>
      <c r="BN68" s="614"/>
      <c r="BO68" s="614"/>
      <c r="BP68" s="614"/>
      <c r="BQ68" s="614"/>
      <c r="BR68" s="614"/>
      <c r="BS68" s="614"/>
      <c r="BT68" s="614"/>
      <c r="BU68" s="614"/>
      <c r="BV68" s="614"/>
      <c r="BW68" s="614"/>
      <c r="BX68" s="615" t="s">
        <v>214</v>
      </c>
      <c r="BY68" s="616"/>
      <c r="BZ68" s="616"/>
      <c r="CA68" s="616"/>
      <c r="CB68" s="616"/>
      <c r="CC68" s="616"/>
      <c r="CD68" s="616"/>
      <c r="CE68" s="617"/>
      <c r="CF68" s="618" t="s">
        <v>215</v>
      </c>
      <c r="CG68" s="616"/>
      <c r="CH68" s="616"/>
      <c r="CI68" s="616"/>
      <c r="CJ68" s="616"/>
      <c r="CK68" s="616"/>
      <c r="CL68" s="616"/>
      <c r="CM68" s="616"/>
      <c r="CN68" s="616"/>
      <c r="CO68" s="616"/>
      <c r="CP68" s="616"/>
      <c r="CQ68" s="616"/>
      <c r="CR68" s="617"/>
      <c r="CS68" s="669"/>
      <c r="CT68" s="670"/>
      <c r="CU68" s="670"/>
      <c r="CV68" s="670"/>
      <c r="CW68" s="670"/>
      <c r="CX68" s="670"/>
      <c r="CY68" s="670"/>
      <c r="CZ68" s="670"/>
      <c r="DA68" s="670"/>
      <c r="DB68" s="670"/>
      <c r="DC68" s="670"/>
      <c r="DD68" s="670"/>
      <c r="DE68" s="671"/>
      <c r="DF68" s="669">
        <f>DF69+DF70</f>
        <v>0</v>
      </c>
      <c r="DG68" s="670"/>
      <c r="DH68" s="670"/>
      <c r="DI68" s="670"/>
      <c r="DJ68" s="670"/>
      <c r="DK68" s="670"/>
      <c r="DL68" s="670"/>
      <c r="DM68" s="670"/>
      <c r="DN68" s="670"/>
      <c r="DO68" s="670"/>
      <c r="DP68" s="670"/>
      <c r="DQ68" s="670"/>
      <c r="DR68" s="671"/>
      <c r="DS68" s="669">
        <f t="shared" ref="DS68" si="13">DS69+DS70</f>
        <v>0</v>
      </c>
      <c r="DT68" s="670"/>
      <c r="DU68" s="670"/>
      <c r="DV68" s="670"/>
      <c r="DW68" s="670"/>
      <c r="DX68" s="670"/>
      <c r="DY68" s="670"/>
      <c r="DZ68" s="670"/>
      <c r="EA68" s="670"/>
      <c r="EB68" s="670"/>
      <c r="EC68" s="670"/>
      <c r="ED68" s="670"/>
      <c r="EE68" s="671"/>
      <c r="EF68" s="669">
        <f t="shared" ref="EF68" si="14">EF69+EF70</f>
        <v>0</v>
      </c>
      <c r="EG68" s="670"/>
      <c r="EH68" s="670"/>
      <c r="EI68" s="670"/>
      <c r="EJ68" s="670"/>
      <c r="EK68" s="670"/>
      <c r="EL68" s="670"/>
      <c r="EM68" s="670"/>
      <c r="EN68" s="670"/>
      <c r="EO68" s="670"/>
      <c r="EP68" s="670"/>
      <c r="EQ68" s="670"/>
      <c r="ER68" s="671"/>
      <c r="ES68" s="680" t="s">
        <v>115</v>
      </c>
      <c r="ET68" s="681"/>
      <c r="EU68" s="681"/>
      <c r="EV68" s="681"/>
      <c r="EW68" s="681"/>
      <c r="EX68" s="681"/>
      <c r="EY68" s="681"/>
      <c r="EZ68" s="681"/>
      <c r="FA68" s="681"/>
      <c r="FB68" s="681"/>
      <c r="FC68" s="681"/>
      <c r="FD68" s="681"/>
      <c r="FE68" s="682"/>
    </row>
    <row r="69" spans="1:165" ht="21.75" customHeight="1" x14ac:dyDescent="0.2">
      <c r="A69" s="613" t="s">
        <v>213</v>
      </c>
      <c r="B69" s="614"/>
      <c r="C69" s="614"/>
      <c r="D69" s="614"/>
      <c r="E69" s="614"/>
      <c r="F69" s="614"/>
      <c r="G69" s="614"/>
      <c r="H69" s="614"/>
      <c r="I69" s="614"/>
      <c r="J69" s="614"/>
      <c r="K69" s="614"/>
      <c r="L69" s="614"/>
      <c r="M69" s="614"/>
      <c r="N69" s="614"/>
      <c r="O69" s="614"/>
      <c r="P69" s="614"/>
      <c r="Q69" s="614"/>
      <c r="R69" s="614"/>
      <c r="S69" s="614"/>
      <c r="T69" s="614"/>
      <c r="U69" s="614"/>
      <c r="V69" s="614"/>
      <c r="W69" s="614"/>
      <c r="X69" s="614"/>
      <c r="Y69" s="614"/>
      <c r="Z69" s="614"/>
      <c r="AA69" s="614"/>
      <c r="AB69" s="614"/>
      <c r="AC69" s="614"/>
      <c r="AD69" s="614"/>
      <c r="AE69" s="614"/>
      <c r="AF69" s="614"/>
      <c r="AG69" s="614"/>
      <c r="AH69" s="614"/>
      <c r="AI69" s="614"/>
      <c r="AJ69" s="614"/>
      <c r="AK69" s="614"/>
      <c r="AL69" s="614"/>
      <c r="AM69" s="614"/>
      <c r="AN69" s="614"/>
      <c r="AO69" s="614"/>
      <c r="AP69" s="614"/>
      <c r="AQ69" s="614"/>
      <c r="AR69" s="614"/>
      <c r="AS69" s="614"/>
      <c r="AT69" s="614"/>
      <c r="AU69" s="614"/>
      <c r="AV69" s="614"/>
      <c r="AW69" s="614"/>
      <c r="AX69" s="614"/>
      <c r="AY69" s="614"/>
      <c r="AZ69" s="614"/>
      <c r="BA69" s="614"/>
      <c r="BB69" s="614"/>
      <c r="BC69" s="614"/>
      <c r="BD69" s="614"/>
      <c r="BE69" s="614"/>
      <c r="BF69" s="614"/>
      <c r="BG69" s="614"/>
      <c r="BH69" s="614"/>
      <c r="BI69" s="614"/>
      <c r="BJ69" s="614"/>
      <c r="BK69" s="614"/>
      <c r="BL69" s="614"/>
      <c r="BM69" s="614"/>
      <c r="BN69" s="614"/>
      <c r="BO69" s="614"/>
      <c r="BP69" s="614"/>
      <c r="BQ69" s="614"/>
      <c r="BR69" s="614"/>
      <c r="BS69" s="614"/>
      <c r="BT69" s="614"/>
      <c r="BU69" s="614"/>
      <c r="BV69" s="614"/>
      <c r="BW69" s="614"/>
      <c r="BX69" s="615" t="s">
        <v>544</v>
      </c>
      <c r="BY69" s="616"/>
      <c r="BZ69" s="616"/>
      <c r="CA69" s="616"/>
      <c r="CB69" s="616"/>
      <c r="CC69" s="616"/>
      <c r="CD69" s="616"/>
      <c r="CE69" s="617"/>
      <c r="CF69" s="618" t="s">
        <v>215</v>
      </c>
      <c r="CG69" s="616"/>
      <c r="CH69" s="616"/>
      <c r="CI69" s="616"/>
      <c r="CJ69" s="616"/>
      <c r="CK69" s="616"/>
      <c r="CL69" s="616"/>
      <c r="CM69" s="616"/>
      <c r="CN69" s="616"/>
      <c r="CO69" s="616"/>
      <c r="CP69" s="616"/>
      <c r="CQ69" s="616"/>
      <c r="CR69" s="617"/>
      <c r="CS69" s="636"/>
      <c r="CT69" s="637"/>
      <c r="CU69" s="637"/>
      <c r="CV69" s="637"/>
      <c r="CW69" s="637"/>
      <c r="CX69" s="637"/>
      <c r="CY69" s="637"/>
      <c r="CZ69" s="637"/>
      <c r="DA69" s="637"/>
      <c r="DB69" s="637"/>
      <c r="DC69" s="637"/>
      <c r="DD69" s="637"/>
      <c r="DE69" s="638"/>
      <c r="DF69" s="636"/>
      <c r="DG69" s="637"/>
      <c r="DH69" s="637"/>
      <c r="DI69" s="637"/>
      <c r="DJ69" s="637"/>
      <c r="DK69" s="637"/>
      <c r="DL69" s="637"/>
      <c r="DM69" s="637"/>
      <c r="DN69" s="637"/>
      <c r="DO69" s="637"/>
      <c r="DP69" s="637"/>
      <c r="DQ69" s="637"/>
      <c r="DR69" s="638"/>
      <c r="DS69" s="636"/>
      <c r="DT69" s="637"/>
      <c r="DU69" s="637"/>
      <c r="DV69" s="637"/>
      <c r="DW69" s="637"/>
      <c r="DX69" s="637"/>
      <c r="DY69" s="637"/>
      <c r="DZ69" s="637"/>
      <c r="EA69" s="637"/>
      <c r="EB69" s="637"/>
      <c r="EC69" s="637"/>
      <c r="ED69" s="637"/>
      <c r="EE69" s="638"/>
      <c r="EF69" s="636"/>
      <c r="EG69" s="637"/>
      <c r="EH69" s="637"/>
      <c r="EI69" s="637"/>
      <c r="EJ69" s="637"/>
      <c r="EK69" s="637"/>
      <c r="EL69" s="637"/>
      <c r="EM69" s="637"/>
      <c r="EN69" s="637"/>
      <c r="EO69" s="637"/>
      <c r="EP69" s="637"/>
      <c r="EQ69" s="637"/>
      <c r="ER69" s="638"/>
      <c r="ES69" s="680" t="s">
        <v>115</v>
      </c>
      <c r="ET69" s="681"/>
      <c r="EU69" s="681"/>
      <c r="EV69" s="681"/>
      <c r="EW69" s="681"/>
      <c r="EX69" s="681"/>
      <c r="EY69" s="681"/>
      <c r="EZ69" s="681"/>
      <c r="FA69" s="681"/>
      <c r="FB69" s="681"/>
      <c r="FC69" s="681"/>
      <c r="FD69" s="681"/>
      <c r="FE69" s="682"/>
    </row>
    <row r="70" spans="1:165" ht="21.75" customHeight="1" x14ac:dyDescent="0.2">
      <c r="A70" s="613" t="s">
        <v>213</v>
      </c>
      <c r="B70" s="614"/>
      <c r="C70" s="614"/>
      <c r="D70" s="614"/>
      <c r="E70" s="614"/>
      <c r="F70" s="614"/>
      <c r="G70" s="614"/>
      <c r="H70" s="614"/>
      <c r="I70" s="614"/>
      <c r="J70" s="614"/>
      <c r="K70" s="614"/>
      <c r="L70" s="614"/>
      <c r="M70" s="614"/>
      <c r="N70" s="614"/>
      <c r="O70" s="614"/>
      <c r="P70" s="614"/>
      <c r="Q70" s="614"/>
      <c r="R70" s="614"/>
      <c r="S70" s="614"/>
      <c r="T70" s="614"/>
      <c r="U70" s="614"/>
      <c r="V70" s="614"/>
      <c r="W70" s="614"/>
      <c r="X70" s="614"/>
      <c r="Y70" s="614"/>
      <c r="Z70" s="614"/>
      <c r="AA70" s="614"/>
      <c r="AB70" s="614"/>
      <c r="AC70" s="614"/>
      <c r="AD70" s="614"/>
      <c r="AE70" s="614"/>
      <c r="AF70" s="614"/>
      <c r="AG70" s="614"/>
      <c r="AH70" s="614"/>
      <c r="AI70" s="614"/>
      <c r="AJ70" s="614"/>
      <c r="AK70" s="614"/>
      <c r="AL70" s="614"/>
      <c r="AM70" s="614"/>
      <c r="AN70" s="614"/>
      <c r="AO70" s="614"/>
      <c r="AP70" s="614"/>
      <c r="AQ70" s="614"/>
      <c r="AR70" s="614"/>
      <c r="AS70" s="614"/>
      <c r="AT70" s="614"/>
      <c r="AU70" s="614"/>
      <c r="AV70" s="614"/>
      <c r="AW70" s="614"/>
      <c r="AX70" s="614"/>
      <c r="AY70" s="614"/>
      <c r="AZ70" s="614"/>
      <c r="BA70" s="614"/>
      <c r="BB70" s="614"/>
      <c r="BC70" s="614"/>
      <c r="BD70" s="614"/>
      <c r="BE70" s="614"/>
      <c r="BF70" s="614"/>
      <c r="BG70" s="614"/>
      <c r="BH70" s="614"/>
      <c r="BI70" s="614"/>
      <c r="BJ70" s="614"/>
      <c r="BK70" s="614"/>
      <c r="BL70" s="614"/>
      <c r="BM70" s="614"/>
      <c r="BN70" s="614"/>
      <c r="BO70" s="614"/>
      <c r="BP70" s="614"/>
      <c r="BQ70" s="614"/>
      <c r="BR70" s="614"/>
      <c r="BS70" s="614"/>
      <c r="BT70" s="614"/>
      <c r="BU70" s="614"/>
      <c r="BV70" s="614"/>
      <c r="BW70" s="614"/>
      <c r="BX70" s="615" t="s">
        <v>545</v>
      </c>
      <c r="BY70" s="616"/>
      <c r="BZ70" s="616"/>
      <c r="CA70" s="616"/>
      <c r="CB70" s="616"/>
      <c r="CC70" s="616"/>
      <c r="CD70" s="616"/>
      <c r="CE70" s="617"/>
      <c r="CF70" s="618" t="s">
        <v>215</v>
      </c>
      <c r="CG70" s="616"/>
      <c r="CH70" s="616"/>
      <c r="CI70" s="616"/>
      <c r="CJ70" s="616"/>
      <c r="CK70" s="616"/>
      <c r="CL70" s="616"/>
      <c r="CM70" s="616"/>
      <c r="CN70" s="616"/>
      <c r="CO70" s="616"/>
      <c r="CP70" s="616"/>
      <c r="CQ70" s="616"/>
      <c r="CR70" s="617"/>
      <c r="CS70" s="636"/>
      <c r="CT70" s="637"/>
      <c r="CU70" s="637"/>
      <c r="CV70" s="637"/>
      <c r="CW70" s="637"/>
      <c r="CX70" s="637"/>
      <c r="CY70" s="637"/>
      <c r="CZ70" s="637"/>
      <c r="DA70" s="637"/>
      <c r="DB70" s="637"/>
      <c r="DC70" s="637"/>
      <c r="DD70" s="637"/>
      <c r="DE70" s="638"/>
      <c r="DF70" s="636"/>
      <c r="DG70" s="637"/>
      <c r="DH70" s="637"/>
      <c r="DI70" s="637"/>
      <c r="DJ70" s="637"/>
      <c r="DK70" s="637"/>
      <c r="DL70" s="637"/>
      <c r="DM70" s="637"/>
      <c r="DN70" s="637"/>
      <c r="DO70" s="637"/>
      <c r="DP70" s="637"/>
      <c r="DQ70" s="637"/>
      <c r="DR70" s="638"/>
      <c r="DS70" s="636"/>
      <c r="DT70" s="637"/>
      <c r="DU70" s="637"/>
      <c r="DV70" s="637"/>
      <c r="DW70" s="637"/>
      <c r="DX70" s="637"/>
      <c r="DY70" s="637"/>
      <c r="DZ70" s="637"/>
      <c r="EA70" s="637"/>
      <c r="EB70" s="637"/>
      <c r="EC70" s="637"/>
      <c r="ED70" s="637"/>
      <c r="EE70" s="638"/>
      <c r="EF70" s="636"/>
      <c r="EG70" s="637"/>
      <c r="EH70" s="637"/>
      <c r="EI70" s="637"/>
      <c r="EJ70" s="637"/>
      <c r="EK70" s="637"/>
      <c r="EL70" s="637"/>
      <c r="EM70" s="637"/>
      <c r="EN70" s="637"/>
      <c r="EO70" s="637"/>
      <c r="EP70" s="637"/>
      <c r="EQ70" s="637"/>
      <c r="ER70" s="638"/>
      <c r="ES70" s="680" t="s">
        <v>115</v>
      </c>
      <c r="ET70" s="681"/>
      <c r="EU70" s="681"/>
      <c r="EV70" s="681"/>
      <c r="EW70" s="681"/>
      <c r="EX70" s="681"/>
      <c r="EY70" s="681"/>
      <c r="EZ70" s="681"/>
      <c r="FA70" s="681"/>
      <c r="FB70" s="681"/>
      <c r="FC70" s="681"/>
      <c r="FD70" s="681"/>
      <c r="FE70" s="682"/>
    </row>
    <row r="71" spans="1:165" x14ac:dyDescent="0.2">
      <c r="A71" s="613" t="s">
        <v>216</v>
      </c>
      <c r="B71" s="614"/>
      <c r="C71" s="614"/>
      <c r="D71" s="614"/>
      <c r="E71" s="614"/>
      <c r="F71" s="614"/>
      <c r="G71" s="614"/>
      <c r="H71" s="614"/>
      <c r="I71" s="614"/>
      <c r="J71" s="614"/>
      <c r="K71" s="614"/>
      <c r="L71" s="614"/>
      <c r="M71" s="614"/>
      <c r="N71" s="614"/>
      <c r="O71" s="614"/>
      <c r="P71" s="614"/>
      <c r="Q71" s="614"/>
      <c r="R71" s="614"/>
      <c r="S71" s="614"/>
      <c r="T71" s="614"/>
      <c r="U71" s="614"/>
      <c r="V71" s="614"/>
      <c r="W71" s="614"/>
      <c r="X71" s="614"/>
      <c r="Y71" s="614"/>
      <c r="Z71" s="614"/>
      <c r="AA71" s="614"/>
      <c r="AB71" s="614"/>
      <c r="AC71" s="614"/>
      <c r="AD71" s="614"/>
      <c r="AE71" s="614"/>
      <c r="AF71" s="614"/>
      <c r="AG71" s="614"/>
      <c r="AH71" s="614"/>
      <c r="AI71" s="614"/>
      <c r="AJ71" s="614"/>
      <c r="AK71" s="614"/>
      <c r="AL71" s="614"/>
      <c r="AM71" s="614"/>
      <c r="AN71" s="614"/>
      <c r="AO71" s="614"/>
      <c r="AP71" s="614"/>
      <c r="AQ71" s="614"/>
      <c r="AR71" s="614"/>
      <c r="AS71" s="614"/>
      <c r="AT71" s="614"/>
      <c r="AU71" s="614"/>
      <c r="AV71" s="614"/>
      <c r="AW71" s="614"/>
      <c r="AX71" s="614"/>
      <c r="AY71" s="614"/>
      <c r="AZ71" s="614"/>
      <c r="BA71" s="614"/>
      <c r="BB71" s="614"/>
      <c r="BC71" s="614"/>
      <c r="BD71" s="614"/>
      <c r="BE71" s="614"/>
      <c r="BF71" s="614"/>
      <c r="BG71" s="614"/>
      <c r="BH71" s="614"/>
      <c r="BI71" s="614"/>
      <c r="BJ71" s="614"/>
      <c r="BK71" s="614"/>
      <c r="BL71" s="614"/>
      <c r="BM71" s="614"/>
      <c r="BN71" s="614"/>
      <c r="BO71" s="614"/>
      <c r="BP71" s="614"/>
      <c r="BQ71" s="614"/>
      <c r="BR71" s="614"/>
      <c r="BS71" s="614"/>
      <c r="BT71" s="614"/>
      <c r="BU71" s="614"/>
      <c r="BV71" s="614"/>
      <c r="BW71" s="614"/>
      <c r="BX71" s="615" t="s">
        <v>217</v>
      </c>
      <c r="BY71" s="616"/>
      <c r="BZ71" s="616"/>
      <c r="CA71" s="616"/>
      <c r="CB71" s="616"/>
      <c r="CC71" s="616"/>
      <c r="CD71" s="616"/>
      <c r="CE71" s="617"/>
      <c r="CF71" s="618" t="s">
        <v>218</v>
      </c>
      <c r="CG71" s="616"/>
      <c r="CH71" s="616"/>
      <c r="CI71" s="616"/>
      <c r="CJ71" s="616"/>
      <c r="CK71" s="616"/>
      <c r="CL71" s="616"/>
      <c r="CM71" s="616"/>
      <c r="CN71" s="616"/>
      <c r="CO71" s="616"/>
      <c r="CP71" s="616"/>
      <c r="CQ71" s="616"/>
      <c r="CR71" s="617"/>
      <c r="CS71" s="775"/>
      <c r="CT71" s="776"/>
      <c r="CU71" s="776"/>
      <c r="CV71" s="776"/>
      <c r="CW71" s="776"/>
      <c r="CX71" s="776"/>
      <c r="CY71" s="776"/>
      <c r="CZ71" s="776"/>
      <c r="DA71" s="776"/>
      <c r="DB71" s="776"/>
      <c r="DC71" s="776"/>
      <c r="DD71" s="776"/>
      <c r="DE71" s="777"/>
      <c r="DF71" s="775"/>
      <c r="DG71" s="776"/>
      <c r="DH71" s="776"/>
      <c r="DI71" s="776"/>
      <c r="DJ71" s="776"/>
      <c r="DK71" s="776"/>
      <c r="DL71" s="776"/>
      <c r="DM71" s="776"/>
      <c r="DN71" s="776"/>
      <c r="DO71" s="776"/>
      <c r="DP71" s="776"/>
      <c r="DQ71" s="776"/>
      <c r="DR71" s="777"/>
      <c r="DS71" s="775"/>
      <c r="DT71" s="776"/>
      <c r="DU71" s="776"/>
      <c r="DV71" s="776"/>
      <c r="DW71" s="776"/>
      <c r="DX71" s="776"/>
      <c r="DY71" s="776"/>
      <c r="DZ71" s="776"/>
      <c r="EA71" s="776"/>
      <c r="EB71" s="776"/>
      <c r="EC71" s="776"/>
      <c r="ED71" s="776"/>
      <c r="EE71" s="777"/>
      <c r="EF71" s="775"/>
      <c r="EG71" s="776"/>
      <c r="EH71" s="776"/>
      <c r="EI71" s="776"/>
      <c r="EJ71" s="776"/>
      <c r="EK71" s="776"/>
      <c r="EL71" s="776"/>
      <c r="EM71" s="776"/>
      <c r="EN71" s="776"/>
      <c r="EO71" s="776"/>
      <c r="EP71" s="776"/>
      <c r="EQ71" s="776"/>
      <c r="ER71" s="777"/>
      <c r="ES71" s="680" t="s">
        <v>115</v>
      </c>
      <c r="ET71" s="681"/>
      <c r="EU71" s="681"/>
      <c r="EV71" s="681"/>
      <c r="EW71" s="681"/>
      <c r="EX71" s="681"/>
      <c r="EY71" s="681"/>
      <c r="EZ71" s="681"/>
      <c r="FA71" s="681"/>
      <c r="FB71" s="681"/>
      <c r="FC71" s="681"/>
      <c r="FD71" s="681"/>
      <c r="FE71" s="682"/>
    </row>
    <row r="72" spans="1:165" ht="11.1" customHeight="1" x14ac:dyDescent="0.2">
      <c r="A72" s="613" t="s">
        <v>219</v>
      </c>
      <c r="B72" s="614"/>
      <c r="C72" s="614"/>
      <c r="D72" s="614"/>
      <c r="E72" s="614"/>
      <c r="F72" s="614"/>
      <c r="G72" s="614"/>
      <c r="H72" s="614"/>
      <c r="I72" s="614"/>
      <c r="J72" s="614"/>
      <c r="K72" s="614"/>
      <c r="L72" s="614"/>
      <c r="M72" s="614"/>
      <c r="N72" s="614"/>
      <c r="O72" s="614"/>
      <c r="P72" s="614"/>
      <c r="Q72" s="614"/>
      <c r="R72" s="614"/>
      <c r="S72" s="614"/>
      <c r="T72" s="614"/>
      <c r="U72" s="614"/>
      <c r="V72" s="614"/>
      <c r="W72" s="614"/>
      <c r="X72" s="614"/>
      <c r="Y72" s="614"/>
      <c r="Z72" s="614"/>
      <c r="AA72" s="614"/>
      <c r="AB72" s="614"/>
      <c r="AC72" s="614"/>
      <c r="AD72" s="614"/>
      <c r="AE72" s="614"/>
      <c r="AF72" s="614"/>
      <c r="AG72" s="614"/>
      <c r="AH72" s="614"/>
      <c r="AI72" s="614"/>
      <c r="AJ72" s="614"/>
      <c r="AK72" s="614"/>
      <c r="AL72" s="614"/>
      <c r="AM72" s="614"/>
      <c r="AN72" s="614"/>
      <c r="AO72" s="614"/>
      <c r="AP72" s="614"/>
      <c r="AQ72" s="614"/>
      <c r="AR72" s="614"/>
      <c r="AS72" s="614"/>
      <c r="AT72" s="614"/>
      <c r="AU72" s="614"/>
      <c r="AV72" s="614"/>
      <c r="AW72" s="614"/>
      <c r="AX72" s="614"/>
      <c r="AY72" s="614"/>
      <c r="AZ72" s="614"/>
      <c r="BA72" s="614"/>
      <c r="BB72" s="614"/>
      <c r="BC72" s="614"/>
      <c r="BD72" s="614"/>
      <c r="BE72" s="614"/>
      <c r="BF72" s="614"/>
      <c r="BG72" s="614"/>
      <c r="BH72" s="614"/>
      <c r="BI72" s="614"/>
      <c r="BJ72" s="614"/>
      <c r="BK72" s="614"/>
      <c r="BL72" s="614"/>
      <c r="BM72" s="614"/>
      <c r="BN72" s="614"/>
      <c r="BO72" s="614"/>
      <c r="BP72" s="614"/>
      <c r="BQ72" s="614"/>
      <c r="BR72" s="614"/>
      <c r="BS72" s="614"/>
      <c r="BT72" s="614"/>
      <c r="BU72" s="614"/>
      <c r="BV72" s="614"/>
      <c r="BW72" s="614"/>
      <c r="BX72" s="615" t="s">
        <v>220</v>
      </c>
      <c r="BY72" s="616"/>
      <c r="BZ72" s="616"/>
      <c r="CA72" s="616"/>
      <c r="CB72" s="616"/>
      <c r="CC72" s="616"/>
      <c r="CD72" s="616"/>
      <c r="CE72" s="617"/>
      <c r="CF72" s="618" t="s">
        <v>115</v>
      </c>
      <c r="CG72" s="616"/>
      <c r="CH72" s="616"/>
      <c r="CI72" s="616"/>
      <c r="CJ72" s="616"/>
      <c r="CK72" s="616"/>
      <c r="CL72" s="616"/>
      <c r="CM72" s="616"/>
      <c r="CN72" s="616"/>
      <c r="CO72" s="616"/>
      <c r="CP72" s="616"/>
      <c r="CQ72" s="616"/>
      <c r="CR72" s="617"/>
      <c r="CS72" s="669"/>
      <c r="CT72" s="670"/>
      <c r="CU72" s="670"/>
      <c r="CV72" s="670"/>
      <c r="CW72" s="670"/>
      <c r="CX72" s="670"/>
      <c r="CY72" s="670"/>
      <c r="CZ72" s="670"/>
      <c r="DA72" s="670"/>
      <c r="DB72" s="670"/>
      <c r="DC72" s="670"/>
      <c r="DD72" s="670"/>
      <c r="DE72" s="671"/>
      <c r="DF72" s="669"/>
      <c r="DG72" s="670"/>
      <c r="DH72" s="670"/>
      <c r="DI72" s="670"/>
      <c r="DJ72" s="670"/>
      <c r="DK72" s="670"/>
      <c r="DL72" s="670"/>
      <c r="DM72" s="670"/>
      <c r="DN72" s="670"/>
      <c r="DO72" s="670"/>
      <c r="DP72" s="670"/>
      <c r="DQ72" s="670"/>
      <c r="DR72" s="671"/>
      <c r="DS72" s="669"/>
      <c r="DT72" s="670"/>
      <c r="DU72" s="670"/>
      <c r="DV72" s="670"/>
      <c r="DW72" s="670"/>
      <c r="DX72" s="670"/>
      <c r="DY72" s="670"/>
      <c r="DZ72" s="670"/>
      <c r="EA72" s="670"/>
      <c r="EB72" s="670"/>
      <c r="EC72" s="670"/>
      <c r="ED72" s="670"/>
      <c r="EE72" s="671"/>
      <c r="EF72" s="669"/>
      <c r="EG72" s="670"/>
      <c r="EH72" s="670"/>
      <c r="EI72" s="670"/>
      <c r="EJ72" s="670"/>
      <c r="EK72" s="670"/>
      <c r="EL72" s="670"/>
      <c r="EM72" s="670"/>
      <c r="EN72" s="670"/>
      <c r="EO72" s="670"/>
      <c r="EP72" s="670"/>
      <c r="EQ72" s="670"/>
      <c r="ER72" s="671"/>
      <c r="ES72" s="680" t="s">
        <v>115</v>
      </c>
      <c r="ET72" s="681"/>
      <c r="EU72" s="681"/>
      <c r="EV72" s="681"/>
      <c r="EW72" s="681"/>
      <c r="EX72" s="681"/>
      <c r="EY72" s="681"/>
      <c r="EZ72" s="681"/>
      <c r="FA72" s="681"/>
      <c r="FB72" s="681"/>
      <c r="FC72" s="681"/>
      <c r="FD72" s="681"/>
      <c r="FE72" s="682"/>
    </row>
    <row r="73" spans="1:165" ht="21.75" customHeight="1" x14ac:dyDescent="0.2">
      <c r="A73" s="613" t="s">
        <v>221</v>
      </c>
      <c r="B73" s="614"/>
      <c r="C73" s="614"/>
      <c r="D73" s="614"/>
      <c r="E73" s="614"/>
      <c r="F73" s="614"/>
      <c r="G73" s="614"/>
      <c r="H73" s="614"/>
      <c r="I73" s="614"/>
      <c r="J73" s="614"/>
      <c r="K73" s="614"/>
      <c r="L73" s="614"/>
      <c r="M73" s="614"/>
      <c r="N73" s="614"/>
      <c r="O73" s="614"/>
      <c r="P73" s="614"/>
      <c r="Q73" s="614"/>
      <c r="R73" s="614"/>
      <c r="S73" s="614"/>
      <c r="T73" s="614"/>
      <c r="U73" s="614"/>
      <c r="V73" s="614"/>
      <c r="W73" s="614"/>
      <c r="X73" s="614"/>
      <c r="Y73" s="614"/>
      <c r="Z73" s="614"/>
      <c r="AA73" s="614"/>
      <c r="AB73" s="614"/>
      <c r="AC73" s="614"/>
      <c r="AD73" s="614"/>
      <c r="AE73" s="614"/>
      <c r="AF73" s="614"/>
      <c r="AG73" s="614"/>
      <c r="AH73" s="614"/>
      <c r="AI73" s="614"/>
      <c r="AJ73" s="614"/>
      <c r="AK73" s="614"/>
      <c r="AL73" s="614"/>
      <c r="AM73" s="614"/>
      <c r="AN73" s="614"/>
      <c r="AO73" s="614"/>
      <c r="AP73" s="614"/>
      <c r="AQ73" s="614"/>
      <c r="AR73" s="614"/>
      <c r="AS73" s="614"/>
      <c r="AT73" s="614"/>
      <c r="AU73" s="614"/>
      <c r="AV73" s="614"/>
      <c r="AW73" s="614"/>
      <c r="AX73" s="614"/>
      <c r="AY73" s="614"/>
      <c r="AZ73" s="614"/>
      <c r="BA73" s="614"/>
      <c r="BB73" s="614"/>
      <c r="BC73" s="614"/>
      <c r="BD73" s="614"/>
      <c r="BE73" s="614"/>
      <c r="BF73" s="614"/>
      <c r="BG73" s="614"/>
      <c r="BH73" s="614"/>
      <c r="BI73" s="614"/>
      <c r="BJ73" s="614"/>
      <c r="BK73" s="614"/>
      <c r="BL73" s="614"/>
      <c r="BM73" s="614"/>
      <c r="BN73" s="614"/>
      <c r="BO73" s="614"/>
      <c r="BP73" s="614"/>
      <c r="BQ73" s="614"/>
      <c r="BR73" s="614"/>
      <c r="BS73" s="614"/>
      <c r="BT73" s="614"/>
      <c r="BU73" s="614"/>
      <c r="BV73" s="614"/>
      <c r="BW73" s="614"/>
      <c r="BX73" s="615" t="s">
        <v>222</v>
      </c>
      <c r="BY73" s="616"/>
      <c r="BZ73" s="616"/>
      <c r="CA73" s="616"/>
      <c r="CB73" s="616"/>
      <c r="CC73" s="616"/>
      <c r="CD73" s="616"/>
      <c r="CE73" s="617"/>
      <c r="CF73" s="618" t="s">
        <v>223</v>
      </c>
      <c r="CG73" s="616"/>
      <c r="CH73" s="616"/>
      <c r="CI73" s="616"/>
      <c r="CJ73" s="616"/>
      <c r="CK73" s="616"/>
      <c r="CL73" s="616"/>
      <c r="CM73" s="616"/>
      <c r="CN73" s="616"/>
      <c r="CO73" s="616"/>
      <c r="CP73" s="616"/>
      <c r="CQ73" s="616"/>
      <c r="CR73" s="617"/>
      <c r="CS73" s="669"/>
      <c r="CT73" s="670"/>
      <c r="CU73" s="670"/>
      <c r="CV73" s="670"/>
      <c r="CW73" s="670"/>
      <c r="CX73" s="670"/>
      <c r="CY73" s="670"/>
      <c r="CZ73" s="670"/>
      <c r="DA73" s="670"/>
      <c r="DB73" s="670"/>
      <c r="DC73" s="670"/>
      <c r="DD73" s="670"/>
      <c r="DE73" s="671"/>
      <c r="DF73" s="669"/>
      <c r="DG73" s="670"/>
      <c r="DH73" s="670"/>
      <c r="DI73" s="670"/>
      <c r="DJ73" s="670"/>
      <c r="DK73" s="670"/>
      <c r="DL73" s="670"/>
      <c r="DM73" s="670"/>
      <c r="DN73" s="670"/>
      <c r="DO73" s="670"/>
      <c r="DP73" s="670"/>
      <c r="DQ73" s="670"/>
      <c r="DR73" s="671"/>
      <c r="DS73" s="669"/>
      <c r="DT73" s="670"/>
      <c r="DU73" s="670"/>
      <c r="DV73" s="670"/>
      <c r="DW73" s="670"/>
      <c r="DX73" s="670"/>
      <c r="DY73" s="670"/>
      <c r="DZ73" s="670"/>
      <c r="EA73" s="670"/>
      <c r="EB73" s="670"/>
      <c r="EC73" s="670"/>
      <c r="ED73" s="670"/>
      <c r="EE73" s="671"/>
      <c r="EF73" s="669"/>
      <c r="EG73" s="670"/>
      <c r="EH73" s="670"/>
      <c r="EI73" s="670"/>
      <c r="EJ73" s="670"/>
      <c r="EK73" s="670"/>
      <c r="EL73" s="670"/>
      <c r="EM73" s="670"/>
      <c r="EN73" s="670"/>
      <c r="EO73" s="670"/>
      <c r="EP73" s="670"/>
      <c r="EQ73" s="670"/>
      <c r="ER73" s="671"/>
      <c r="ES73" s="680" t="s">
        <v>115</v>
      </c>
      <c r="ET73" s="681"/>
      <c r="EU73" s="681"/>
      <c r="EV73" s="681"/>
      <c r="EW73" s="681"/>
      <c r="EX73" s="681"/>
      <c r="EY73" s="681"/>
      <c r="EZ73" s="681"/>
      <c r="FA73" s="681"/>
      <c r="FB73" s="681"/>
      <c r="FC73" s="681"/>
      <c r="FD73" s="681"/>
      <c r="FE73" s="682"/>
    </row>
    <row r="74" spans="1:165" ht="11.1" customHeight="1" x14ac:dyDescent="0.2">
      <c r="A74" s="613" t="s">
        <v>224</v>
      </c>
      <c r="B74" s="614"/>
      <c r="C74" s="614"/>
      <c r="D74" s="614"/>
      <c r="E74" s="614"/>
      <c r="F74" s="614"/>
      <c r="G74" s="614"/>
      <c r="H74" s="614"/>
      <c r="I74" s="614"/>
      <c r="J74" s="614"/>
      <c r="K74" s="614"/>
      <c r="L74" s="614"/>
      <c r="M74" s="614"/>
      <c r="N74" s="614"/>
      <c r="O74" s="614"/>
      <c r="P74" s="614"/>
      <c r="Q74" s="614"/>
      <c r="R74" s="614"/>
      <c r="S74" s="614"/>
      <c r="T74" s="614"/>
      <c r="U74" s="614"/>
      <c r="V74" s="614"/>
      <c r="W74" s="614"/>
      <c r="X74" s="614"/>
      <c r="Y74" s="614"/>
      <c r="Z74" s="614"/>
      <c r="AA74" s="614"/>
      <c r="AB74" s="614"/>
      <c r="AC74" s="614"/>
      <c r="AD74" s="614"/>
      <c r="AE74" s="614"/>
      <c r="AF74" s="614"/>
      <c r="AG74" s="614"/>
      <c r="AH74" s="614"/>
      <c r="AI74" s="614"/>
      <c r="AJ74" s="614"/>
      <c r="AK74" s="614"/>
      <c r="AL74" s="614"/>
      <c r="AM74" s="614"/>
      <c r="AN74" s="614"/>
      <c r="AO74" s="614"/>
      <c r="AP74" s="614"/>
      <c r="AQ74" s="614"/>
      <c r="AR74" s="614"/>
      <c r="AS74" s="614"/>
      <c r="AT74" s="614"/>
      <c r="AU74" s="614"/>
      <c r="AV74" s="614"/>
      <c r="AW74" s="614"/>
      <c r="AX74" s="614"/>
      <c r="AY74" s="614"/>
      <c r="AZ74" s="614"/>
      <c r="BA74" s="614"/>
      <c r="BB74" s="614"/>
      <c r="BC74" s="614"/>
      <c r="BD74" s="614"/>
      <c r="BE74" s="614"/>
      <c r="BF74" s="614"/>
      <c r="BG74" s="614"/>
      <c r="BH74" s="614"/>
      <c r="BI74" s="614"/>
      <c r="BJ74" s="614"/>
      <c r="BK74" s="614"/>
      <c r="BL74" s="614"/>
      <c r="BM74" s="614"/>
      <c r="BN74" s="614"/>
      <c r="BO74" s="614"/>
      <c r="BP74" s="614"/>
      <c r="BQ74" s="614"/>
      <c r="BR74" s="614"/>
      <c r="BS74" s="614"/>
      <c r="BT74" s="614"/>
      <c r="BU74" s="614"/>
      <c r="BV74" s="614"/>
      <c r="BW74" s="614"/>
      <c r="BX74" s="615" t="s">
        <v>225</v>
      </c>
      <c r="BY74" s="616"/>
      <c r="BZ74" s="616"/>
      <c r="CA74" s="616"/>
      <c r="CB74" s="616"/>
      <c r="CC74" s="616"/>
      <c r="CD74" s="616"/>
      <c r="CE74" s="617"/>
      <c r="CF74" s="618" t="s">
        <v>226</v>
      </c>
      <c r="CG74" s="616"/>
      <c r="CH74" s="616"/>
      <c r="CI74" s="616"/>
      <c r="CJ74" s="616"/>
      <c r="CK74" s="616"/>
      <c r="CL74" s="616"/>
      <c r="CM74" s="616"/>
      <c r="CN74" s="616"/>
      <c r="CO74" s="616"/>
      <c r="CP74" s="616"/>
      <c r="CQ74" s="616"/>
      <c r="CR74" s="617"/>
      <c r="CS74" s="669"/>
      <c r="CT74" s="670"/>
      <c r="CU74" s="670"/>
      <c r="CV74" s="670"/>
      <c r="CW74" s="670"/>
      <c r="CX74" s="670"/>
      <c r="CY74" s="670"/>
      <c r="CZ74" s="670"/>
      <c r="DA74" s="670"/>
      <c r="DB74" s="670"/>
      <c r="DC74" s="670"/>
      <c r="DD74" s="670"/>
      <c r="DE74" s="671"/>
      <c r="DF74" s="669"/>
      <c r="DG74" s="670"/>
      <c r="DH74" s="670"/>
      <c r="DI74" s="670"/>
      <c r="DJ74" s="670"/>
      <c r="DK74" s="670"/>
      <c r="DL74" s="670"/>
      <c r="DM74" s="670"/>
      <c r="DN74" s="670"/>
      <c r="DO74" s="670"/>
      <c r="DP74" s="670"/>
      <c r="DQ74" s="670"/>
      <c r="DR74" s="671"/>
      <c r="DS74" s="669"/>
      <c r="DT74" s="670"/>
      <c r="DU74" s="670"/>
      <c r="DV74" s="670"/>
      <c r="DW74" s="670"/>
      <c r="DX74" s="670"/>
      <c r="DY74" s="670"/>
      <c r="DZ74" s="670"/>
      <c r="EA74" s="670"/>
      <c r="EB74" s="670"/>
      <c r="EC74" s="670"/>
      <c r="ED74" s="670"/>
      <c r="EE74" s="671"/>
      <c r="EF74" s="669"/>
      <c r="EG74" s="670"/>
      <c r="EH74" s="670"/>
      <c r="EI74" s="670"/>
      <c r="EJ74" s="670"/>
      <c r="EK74" s="670"/>
      <c r="EL74" s="670"/>
      <c r="EM74" s="670"/>
      <c r="EN74" s="670"/>
      <c r="EO74" s="670"/>
      <c r="EP74" s="670"/>
      <c r="EQ74" s="670"/>
      <c r="ER74" s="671"/>
      <c r="ES74" s="680" t="s">
        <v>115</v>
      </c>
      <c r="ET74" s="681"/>
      <c r="EU74" s="681"/>
      <c r="EV74" s="681"/>
      <c r="EW74" s="681"/>
      <c r="EX74" s="681"/>
      <c r="EY74" s="681"/>
      <c r="EZ74" s="681"/>
      <c r="FA74" s="681"/>
      <c r="FB74" s="681"/>
      <c r="FC74" s="681"/>
      <c r="FD74" s="681"/>
      <c r="FE74" s="682"/>
    </row>
    <row r="75" spans="1:165" ht="21.75" customHeight="1" x14ac:dyDescent="0.2">
      <c r="A75" s="613" t="s">
        <v>227</v>
      </c>
      <c r="B75" s="614"/>
      <c r="C75" s="614"/>
      <c r="D75" s="614"/>
      <c r="E75" s="614"/>
      <c r="F75" s="614"/>
      <c r="G75" s="614"/>
      <c r="H75" s="614"/>
      <c r="I75" s="614"/>
      <c r="J75" s="614"/>
      <c r="K75" s="614"/>
      <c r="L75" s="614"/>
      <c r="M75" s="614"/>
      <c r="N75" s="614"/>
      <c r="O75" s="614"/>
      <c r="P75" s="614"/>
      <c r="Q75" s="614"/>
      <c r="R75" s="614"/>
      <c r="S75" s="614"/>
      <c r="T75" s="614"/>
      <c r="U75" s="614"/>
      <c r="V75" s="614"/>
      <c r="W75" s="614"/>
      <c r="X75" s="614"/>
      <c r="Y75" s="614"/>
      <c r="Z75" s="614"/>
      <c r="AA75" s="614"/>
      <c r="AB75" s="614"/>
      <c r="AC75" s="614"/>
      <c r="AD75" s="614"/>
      <c r="AE75" s="614"/>
      <c r="AF75" s="614"/>
      <c r="AG75" s="614"/>
      <c r="AH75" s="614"/>
      <c r="AI75" s="614"/>
      <c r="AJ75" s="614"/>
      <c r="AK75" s="614"/>
      <c r="AL75" s="614"/>
      <c r="AM75" s="614"/>
      <c r="AN75" s="614"/>
      <c r="AO75" s="614"/>
      <c r="AP75" s="614"/>
      <c r="AQ75" s="614"/>
      <c r="AR75" s="614"/>
      <c r="AS75" s="614"/>
      <c r="AT75" s="614"/>
      <c r="AU75" s="614"/>
      <c r="AV75" s="614"/>
      <c r="AW75" s="614"/>
      <c r="AX75" s="614"/>
      <c r="AY75" s="614"/>
      <c r="AZ75" s="614"/>
      <c r="BA75" s="614"/>
      <c r="BB75" s="614"/>
      <c r="BC75" s="614"/>
      <c r="BD75" s="614"/>
      <c r="BE75" s="614"/>
      <c r="BF75" s="614"/>
      <c r="BG75" s="614"/>
      <c r="BH75" s="614"/>
      <c r="BI75" s="614"/>
      <c r="BJ75" s="614"/>
      <c r="BK75" s="614"/>
      <c r="BL75" s="614"/>
      <c r="BM75" s="614"/>
      <c r="BN75" s="614"/>
      <c r="BO75" s="614"/>
      <c r="BP75" s="614"/>
      <c r="BQ75" s="614"/>
      <c r="BR75" s="614"/>
      <c r="BS75" s="614"/>
      <c r="BT75" s="614"/>
      <c r="BU75" s="614"/>
      <c r="BV75" s="614"/>
      <c r="BW75" s="614"/>
      <c r="BX75" s="615" t="s">
        <v>228</v>
      </c>
      <c r="BY75" s="616"/>
      <c r="BZ75" s="616"/>
      <c r="CA75" s="616"/>
      <c r="CB75" s="616"/>
      <c r="CC75" s="616"/>
      <c r="CD75" s="616"/>
      <c r="CE75" s="617"/>
      <c r="CF75" s="618" t="s">
        <v>229</v>
      </c>
      <c r="CG75" s="616"/>
      <c r="CH75" s="616"/>
      <c r="CI75" s="616"/>
      <c r="CJ75" s="616"/>
      <c r="CK75" s="616"/>
      <c r="CL75" s="616"/>
      <c r="CM75" s="616"/>
      <c r="CN75" s="616"/>
      <c r="CO75" s="616"/>
      <c r="CP75" s="616"/>
      <c r="CQ75" s="616"/>
      <c r="CR75" s="617"/>
      <c r="CS75" s="669"/>
      <c r="CT75" s="670"/>
      <c r="CU75" s="670"/>
      <c r="CV75" s="670"/>
      <c r="CW75" s="670"/>
      <c r="CX75" s="670"/>
      <c r="CY75" s="670"/>
      <c r="CZ75" s="670"/>
      <c r="DA75" s="670"/>
      <c r="DB75" s="670"/>
      <c r="DC75" s="670"/>
      <c r="DD75" s="670"/>
      <c r="DE75" s="671"/>
      <c r="DF75" s="669"/>
      <c r="DG75" s="670"/>
      <c r="DH75" s="670"/>
      <c r="DI75" s="670"/>
      <c r="DJ75" s="670"/>
      <c r="DK75" s="670"/>
      <c r="DL75" s="670"/>
      <c r="DM75" s="670"/>
      <c r="DN75" s="670"/>
      <c r="DO75" s="670"/>
      <c r="DP75" s="670"/>
      <c r="DQ75" s="670"/>
      <c r="DR75" s="671"/>
      <c r="DS75" s="669"/>
      <c r="DT75" s="670"/>
      <c r="DU75" s="670"/>
      <c r="DV75" s="670"/>
      <c r="DW75" s="670"/>
      <c r="DX75" s="670"/>
      <c r="DY75" s="670"/>
      <c r="DZ75" s="670"/>
      <c r="EA75" s="670"/>
      <c r="EB75" s="670"/>
      <c r="EC75" s="670"/>
      <c r="ED75" s="670"/>
      <c r="EE75" s="671"/>
      <c r="EF75" s="669"/>
      <c r="EG75" s="670"/>
      <c r="EH75" s="670"/>
      <c r="EI75" s="670"/>
      <c r="EJ75" s="670"/>
      <c r="EK75" s="670"/>
      <c r="EL75" s="670"/>
      <c r="EM75" s="670"/>
      <c r="EN75" s="670"/>
      <c r="EO75" s="670"/>
      <c r="EP75" s="670"/>
      <c r="EQ75" s="670"/>
      <c r="ER75" s="671"/>
      <c r="ES75" s="680" t="s">
        <v>115</v>
      </c>
      <c r="ET75" s="681"/>
      <c r="EU75" s="681"/>
      <c r="EV75" s="681"/>
      <c r="EW75" s="681"/>
      <c r="EX75" s="681"/>
      <c r="EY75" s="681"/>
      <c r="EZ75" s="681"/>
      <c r="FA75" s="681"/>
      <c r="FB75" s="681"/>
      <c r="FC75" s="681"/>
      <c r="FD75" s="681"/>
      <c r="FE75" s="682"/>
    </row>
    <row r="76" spans="1:165" ht="11.1" customHeight="1" x14ac:dyDescent="0.2">
      <c r="A76" s="613" t="s">
        <v>230</v>
      </c>
      <c r="B76" s="614"/>
      <c r="C76" s="614"/>
      <c r="D76" s="614"/>
      <c r="E76" s="614"/>
      <c r="F76" s="614"/>
      <c r="G76" s="614"/>
      <c r="H76" s="614"/>
      <c r="I76" s="614"/>
      <c r="J76" s="614"/>
      <c r="K76" s="614"/>
      <c r="L76" s="614"/>
      <c r="M76" s="614"/>
      <c r="N76" s="614"/>
      <c r="O76" s="614"/>
      <c r="P76" s="614"/>
      <c r="Q76" s="614"/>
      <c r="R76" s="614"/>
      <c r="S76" s="614"/>
      <c r="T76" s="614"/>
      <c r="U76" s="614"/>
      <c r="V76" s="614"/>
      <c r="W76" s="614"/>
      <c r="X76" s="614"/>
      <c r="Y76" s="614"/>
      <c r="Z76" s="614"/>
      <c r="AA76" s="614"/>
      <c r="AB76" s="614"/>
      <c r="AC76" s="614"/>
      <c r="AD76" s="614"/>
      <c r="AE76" s="614"/>
      <c r="AF76" s="614"/>
      <c r="AG76" s="614"/>
      <c r="AH76" s="614"/>
      <c r="AI76" s="614"/>
      <c r="AJ76" s="614"/>
      <c r="AK76" s="614"/>
      <c r="AL76" s="614"/>
      <c r="AM76" s="614"/>
      <c r="AN76" s="614"/>
      <c r="AO76" s="614"/>
      <c r="AP76" s="614"/>
      <c r="AQ76" s="614"/>
      <c r="AR76" s="614"/>
      <c r="AS76" s="614"/>
      <c r="AT76" s="614"/>
      <c r="AU76" s="614"/>
      <c r="AV76" s="614"/>
      <c r="AW76" s="614"/>
      <c r="AX76" s="614"/>
      <c r="AY76" s="614"/>
      <c r="AZ76" s="614"/>
      <c r="BA76" s="614"/>
      <c r="BB76" s="614"/>
      <c r="BC76" s="614"/>
      <c r="BD76" s="614"/>
      <c r="BE76" s="614"/>
      <c r="BF76" s="614"/>
      <c r="BG76" s="614"/>
      <c r="BH76" s="614"/>
      <c r="BI76" s="614"/>
      <c r="BJ76" s="614"/>
      <c r="BK76" s="614"/>
      <c r="BL76" s="614"/>
      <c r="BM76" s="614"/>
      <c r="BN76" s="614"/>
      <c r="BO76" s="614"/>
      <c r="BP76" s="614"/>
      <c r="BQ76" s="614"/>
      <c r="BR76" s="614"/>
      <c r="BS76" s="614"/>
      <c r="BT76" s="614"/>
      <c r="BU76" s="614"/>
      <c r="BV76" s="614"/>
      <c r="BW76" s="614"/>
      <c r="BX76" s="615" t="s">
        <v>231</v>
      </c>
      <c r="BY76" s="616"/>
      <c r="BZ76" s="616"/>
      <c r="CA76" s="616"/>
      <c r="CB76" s="616"/>
      <c r="CC76" s="616"/>
      <c r="CD76" s="616"/>
      <c r="CE76" s="617"/>
      <c r="CF76" s="618" t="s">
        <v>115</v>
      </c>
      <c r="CG76" s="616"/>
      <c r="CH76" s="616"/>
      <c r="CI76" s="616"/>
      <c r="CJ76" s="616"/>
      <c r="CK76" s="616"/>
      <c r="CL76" s="616"/>
      <c r="CM76" s="616"/>
      <c r="CN76" s="616"/>
      <c r="CO76" s="616"/>
      <c r="CP76" s="616"/>
      <c r="CQ76" s="616"/>
      <c r="CR76" s="617"/>
      <c r="CS76" s="646"/>
      <c r="CT76" s="647"/>
      <c r="CU76" s="647"/>
      <c r="CV76" s="647"/>
      <c r="CW76" s="647"/>
      <c r="CX76" s="647"/>
      <c r="CY76" s="647"/>
      <c r="CZ76" s="647"/>
      <c r="DA76" s="647"/>
      <c r="DB76" s="647"/>
      <c r="DC76" s="647"/>
      <c r="DD76" s="647"/>
      <c r="DE76" s="648"/>
      <c r="DF76" s="702">
        <f>DF77</f>
        <v>0</v>
      </c>
      <c r="DG76" s="703"/>
      <c r="DH76" s="703"/>
      <c r="DI76" s="703"/>
      <c r="DJ76" s="703"/>
      <c r="DK76" s="703"/>
      <c r="DL76" s="703"/>
      <c r="DM76" s="703"/>
      <c r="DN76" s="703"/>
      <c r="DO76" s="703"/>
      <c r="DP76" s="703"/>
      <c r="DQ76" s="703"/>
      <c r="DR76" s="704"/>
      <c r="DS76" s="702">
        <f>DF76</f>
        <v>0</v>
      </c>
      <c r="DT76" s="703"/>
      <c r="DU76" s="703"/>
      <c r="DV76" s="703"/>
      <c r="DW76" s="703"/>
      <c r="DX76" s="703"/>
      <c r="DY76" s="703"/>
      <c r="DZ76" s="703"/>
      <c r="EA76" s="703"/>
      <c r="EB76" s="703"/>
      <c r="EC76" s="703"/>
      <c r="ED76" s="703"/>
      <c r="EE76" s="704"/>
      <c r="EF76" s="702">
        <f>DF76</f>
        <v>0</v>
      </c>
      <c r="EG76" s="703"/>
      <c r="EH76" s="703"/>
      <c r="EI76" s="703"/>
      <c r="EJ76" s="703"/>
      <c r="EK76" s="703"/>
      <c r="EL76" s="703"/>
      <c r="EM76" s="703"/>
      <c r="EN76" s="703"/>
      <c r="EO76" s="703"/>
      <c r="EP76" s="703"/>
      <c r="EQ76" s="703"/>
      <c r="ER76" s="704"/>
      <c r="ES76" s="680" t="s">
        <v>115</v>
      </c>
      <c r="ET76" s="681"/>
      <c r="EU76" s="681"/>
      <c r="EV76" s="681"/>
      <c r="EW76" s="681"/>
      <c r="EX76" s="681"/>
      <c r="EY76" s="681"/>
      <c r="EZ76" s="681"/>
      <c r="FA76" s="681"/>
      <c r="FB76" s="681"/>
      <c r="FC76" s="681"/>
      <c r="FD76" s="681"/>
      <c r="FE76" s="682"/>
    </row>
    <row r="77" spans="1:165" ht="21.75" customHeight="1" x14ac:dyDescent="0.2">
      <c r="A77" s="613" t="s">
        <v>232</v>
      </c>
      <c r="B77" s="614"/>
      <c r="C77" s="614"/>
      <c r="D77" s="614"/>
      <c r="E77" s="614"/>
      <c r="F77" s="614"/>
      <c r="G77" s="614"/>
      <c r="H77" s="614"/>
      <c r="I77" s="614"/>
      <c r="J77" s="614"/>
      <c r="K77" s="614"/>
      <c r="L77" s="614"/>
      <c r="M77" s="614"/>
      <c r="N77" s="614"/>
      <c r="O77" s="614"/>
      <c r="P77" s="614"/>
      <c r="Q77" s="614"/>
      <c r="R77" s="614"/>
      <c r="S77" s="614"/>
      <c r="T77" s="614"/>
      <c r="U77" s="614"/>
      <c r="V77" s="614"/>
      <c r="W77" s="614"/>
      <c r="X77" s="614"/>
      <c r="Y77" s="614"/>
      <c r="Z77" s="614"/>
      <c r="AA77" s="614"/>
      <c r="AB77" s="614"/>
      <c r="AC77" s="614"/>
      <c r="AD77" s="614"/>
      <c r="AE77" s="614"/>
      <c r="AF77" s="614"/>
      <c r="AG77" s="614"/>
      <c r="AH77" s="614"/>
      <c r="AI77" s="614"/>
      <c r="AJ77" s="614"/>
      <c r="AK77" s="614"/>
      <c r="AL77" s="614"/>
      <c r="AM77" s="614"/>
      <c r="AN77" s="614"/>
      <c r="AO77" s="614"/>
      <c r="AP77" s="614"/>
      <c r="AQ77" s="614"/>
      <c r="AR77" s="614"/>
      <c r="AS77" s="614"/>
      <c r="AT77" s="614"/>
      <c r="AU77" s="614"/>
      <c r="AV77" s="614"/>
      <c r="AW77" s="614"/>
      <c r="AX77" s="614"/>
      <c r="AY77" s="614"/>
      <c r="AZ77" s="614"/>
      <c r="BA77" s="614"/>
      <c r="BB77" s="614"/>
      <c r="BC77" s="614"/>
      <c r="BD77" s="614"/>
      <c r="BE77" s="614"/>
      <c r="BF77" s="614"/>
      <c r="BG77" s="614"/>
      <c r="BH77" s="614"/>
      <c r="BI77" s="614"/>
      <c r="BJ77" s="614"/>
      <c r="BK77" s="614"/>
      <c r="BL77" s="614"/>
      <c r="BM77" s="614"/>
      <c r="BN77" s="614"/>
      <c r="BO77" s="614"/>
      <c r="BP77" s="614"/>
      <c r="BQ77" s="614"/>
      <c r="BR77" s="614"/>
      <c r="BS77" s="614"/>
      <c r="BT77" s="614"/>
      <c r="BU77" s="614"/>
      <c r="BV77" s="614"/>
      <c r="BW77" s="614"/>
      <c r="BX77" s="615" t="s">
        <v>233</v>
      </c>
      <c r="BY77" s="616"/>
      <c r="BZ77" s="616"/>
      <c r="CA77" s="616"/>
      <c r="CB77" s="616"/>
      <c r="CC77" s="616"/>
      <c r="CD77" s="616"/>
      <c r="CE77" s="617"/>
      <c r="CF77" s="618" t="s">
        <v>234</v>
      </c>
      <c r="CG77" s="616"/>
      <c r="CH77" s="616"/>
      <c r="CI77" s="616"/>
      <c r="CJ77" s="616"/>
      <c r="CK77" s="616"/>
      <c r="CL77" s="616"/>
      <c r="CM77" s="616"/>
      <c r="CN77" s="616"/>
      <c r="CO77" s="616"/>
      <c r="CP77" s="616"/>
      <c r="CQ77" s="616"/>
      <c r="CR77" s="617"/>
      <c r="CS77" s="699"/>
      <c r="CT77" s="700"/>
      <c r="CU77" s="700"/>
      <c r="CV77" s="700"/>
      <c r="CW77" s="700"/>
      <c r="CX77" s="700"/>
      <c r="CY77" s="700"/>
      <c r="CZ77" s="700"/>
      <c r="DA77" s="700"/>
      <c r="DB77" s="700"/>
      <c r="DC77" s="700"/>
      <c r="DD77" s="700"/>
      <c r="DE77" s="701"/>
      <c r="DF77" s="636"/>
      <c r="DG77" s="637"/>
      <c r="DH77" s="637"/>
      <c r="DI77" s="637"/>
      <c r="DJ77" s="637"/>
      <c r="DK77" s="637"/>
      <c r="DL77" s="637"/>
      <c r="DM77" s="637"/>
      <c r="DN77" s="637"/>
      <c r="DO77" s="637"/>
      <c r="DP77" s="637"/>
      <c r="DQ77" s="637"/>
      <c r="DR77" s="638"/>
      <c r="DS77" s="646"/>
      <c r="DT77" s="647"/>
      <c r="DU77" s="647"/>
      <c r="DV77" s="647"/>
      <c r="DW77" s="647"/>
      <c r="DX77" s="647"/>
      <c r="DY77" s="647"/>
      <c r="DZ77" s="647"/>
      <c r="EA77" s="647"/>
      <c r="EB77" s="647"/>
      <c r="EC77" s="647"/>
      <c r="ED77" s="647"/>
      <c r="EE77" s="648"/>
      <c r="EF77" s="646"/>
      <c r="EG77" s="647"/>
      <c r="EH77" s="647"/>
      <c r="EI77" s="647"/>
      <c r="EJ77" s="647"/>
      <c r="EK77" s="647"/>
      <c r="EL77" s="647"/>
      <c r="EM77" s="647"/>
      <c r="EN77" s="647"/>
      <c r="EO77" s="647"/>
      <c r="EP77" s="647"/>
      <c r="EQ77" s="647"/>
      <c r="ER77" s="648"/>
      <c r="ES77" s="680" t="s">
        <v>115</v>
      </c>
      <c r="ET77" s="681"/>
      <c r="EU77" s="681"/>
      <c r="EV77" s="681"/>
      <c r="EW77" s="681"/>
      <c r="EX77" s="681"/>
      <c r="EY77" s="681"/>
      <c r="EZ77" s="681"/>
      <c r="FA77" s="681"/>
      <c r="FB77" s="681"/>
      <c r="FC77" s="681"/>
      <c r="FD77" s="681"/>
      <c r="FE77" s="682"/>
    </row>
    <row r="78" spans="1:165" ht="12.75" customHeight="1" x14ac:dyDescent="0.2">
      <c r="A78" s="613" t="s">
        <v>235</v>
      </c>
      <c r="B78" s="614"/>
      <c r="C78" s="614"/>
      <c r="D78" s="614"/>
      <c r="E78" s="614"/>
      <c r="F78" s="614"/>
      <c r="G78" s="614"/>
      <c r="H78" s="614"/>
      <c r="I78" s="614"/>
      <c r="J78" s="614"/>
      <c r="K78" s="614"/>
      <c r="L78" s="614"/>
      <c r="M78" s="614"/>
      <c r="N78" s="614"/>
      <c r="O78" s="614"/>
      <c r="P78" s="614"/>
      <c r="Q78" s="614"/>
      <c r="R78" s="614"/>
      <c r="S78" s="614"/>
      <c r="T78" s="614"/>
      <c r="U78" s="614"/>
      <c r="V78" s="614"/>
      <c r="W78" s="614"/>
      <c r="X78" s="614"/>
      <c r="Y78" s="614"/>
      <c r="Z78" s="614"/>
      <c r="AA78" s="614"/>
      <c r="AB78" s="614"/>
      <c r="AC78" s="614"/>
      <c r="AD78" s="614"/>
      <c r="AE78" s="614"/>
      <c r="AF78" s="614"/>
      <c r="AG78" s="614"/>
      <c r="AH78" s="614"/>
      <c r="AI78" s="614"/>
      <c r="AJ78" s="614"/>
      <c r="AK78" s="614"/>
      <c r="AL78" s="614"/>
      <c r="AM78" s="614"/>
      <c r="AN78" s="614"/>
      <c r="AO78" s="614"/>
      <c r="AP78" s="614"/>
      <c r="AQ78" s="614"/>
      <c r="AR78" s="614"/>
      <c r="AS78" s="614"/>
      <c r="AT78" s="614"/>
      <c r="AU78" s="614"/>
      <c r="AV78" s="614"/>
      <c r="AW78" s="614"/>
      <c r="AX78" s="614"/>
      <c r="AY78" s="614"/>
      <c r="AZ78" s="614"/>
      <c r="BA78" s="614"/>
      <c r="BB78" s="614"/>
      <c r="BC78" s="614"/>
      <c r="BD78" s="614"/>
      <c r="BE78" s="614"/>
      <c r="BF78" s="614"/>
      <c r="BG78" s="614"/>
      <c r="BH78" s="614"/>
      <c r="BI78" s="614"/>
      <c r="BJ78" s="614"/>
      <c r="BK78" s="614"/>
      <c r="BL78" s="614"/>
      <c r="BM78" s="614"/>
      <c r="BN78" s="614"/>
      <c r="BO78" s="614"/>
      <c r="BP78" s="614"/>
      <c r="BQ78" s="614"/>
      <c r="BR78" s="614"/>
      <c r="BS78" s="614"/>
      <c r="BT78" s="614"/>
      <c r="BU78" s="614"/>
      <c r="BV78" s="614"/>
      <c r="BW78" s="614"/>
      <c r="BX78" s="615" t="s">
        <v>236</v>
      </c>
      <c r="BY78" s="616"/>
      <c r="BZ78" s="616"/>
      <c r="CA78" s="616"/>
      <c r="CB78" s="616"/>
      <c r="CC78" s="616"/>
      <c r="CD78" s="616"/>
      <c r="CE78" s="617"/>
      <c r="CF78" s="618" t="s">
        <v>115</v>
      </c>
      <c r="CG78" s="616"/>
      <c r="CH78" s="616"/>
      <c r="CI78" s="616"/>
      <c r="CJ78" s="616"/>
      <c r="CK78" s="616"/>
      <c r="CL78" s="616"/>
      <c r="CM78" s="616"/>
      <c r="CN78" s="616"/>
      <c r="CO78" s="616"/>
      <c r="CP78" s="616"/>
      <c r="CQ78" s="616"/>
      <c r="CR78" s="617"/>
      <c r="CS78" s="646"/>
      <c r="CT78" s="647"/>
      <c r="CU78" s="647"/>
      <c r="CV78" s="647"/>
      <c r="CW78" s="647"/>
      <c r="CX78" s="647"/>
      <c r="CY78" s="647"/>
      <c r="CZ78" s="647"/>
      <c r="DA78" s="647"/>
      <c r="DB78" s="647"/>
      <c r="DC78" s="647"/>
      <c r="DD78" s="647"/>
      <c r="DE78" s="648"/>
      <c r="DF78" s="691">
        <f>SUM(DF85:DR85)+DF82+DF83+DF86+DF84</f>
        <v>976513.6</v>
      </c>
      <c r="DG78" s="692"/>
      <c r="DH78" s="692"/>
      <c r="DI78" s="692"/>
      <c r="DJ78" s="692"/>
      <c r="DK78" s="692"/>
      <c r="DL78" s="692"/>
      <c r="DM78" s="692"/>
      <c r="DN78" s="692"/>
      <c r="DO78" s="692"/>
      <c r="DP78" s="692"/>
      <c r="DQ78" s="692"/>
      <c r="DR78" s="693"/>
      <c r="DS78" s="691">
        <f t="shared" ref="DS78" si="15">SUM(DS85:EE85)+DS82+DS83+DS86</f>
        <v>1616591</v>
      </c>
      <c r="DT78" s="692"/>
      <c r="DU78" s="692"/>
      <c r="DV78" s="692"/>
      <c r="DW78" s="692"/>
      <c r="DX78" s="692"/>
      <c r="DY78" s="692"/>
      <c r="DZ78" s="692"/>
      <c r="EA78" s="692"/>
      <c r="EB78" s="692"/>
      <c r="EC78" s="692"/>
      <c r="ED78" s="692"/>
      <c r="EE78" s="693"/>
      <c r="EF78" s="691">
        <f t="shared" ref="EF78" si="16">SUM(EF85:ER85)+EF82+EF83+EF86</f>
        <v>1639686</v>
      </c>
      <c r="EG78" s="692"/>
      <c r="EH78" s="692"/>
      <c r="EI78" s="692"/>
      <c r="EJ78" s="692"/>
      <c r="EK78" s="692"/>
      <c r="EL78" s="692"/>
      <c r="EM78" s="692"/>
      <c r="EN78" s="692"/>
      <c r="EO78" s="692"/>
      <c r="EP78" s="692"/>
      <c r="EQ78" s="692"/>
      <c r="ER78" s="693"/>
      <c r="ES78" s="626"/>
      <c r="ET78" s="627"/>
      <c r="EU78" s="627"/>
      <c r="EV78" s="627"/>
      <c r="EW78" s="627"/>
      <c r="EX78" s="627"/>
      <c r="EY78" s="627"/>
      <c r="EZ78" s="627"/>
      <c r="FA78" s="627"/>
      <c r="FB78" s="627"/>
      <c r="FC78" s="627"/>
      <c r="FD78" s="627"/>
      <c r="FE78" s="628"/>
      <c r="FI78" s="206" t="s">
        <v>237</v>
      </c>
    </row>
    <row r="79" spans="1:165" ht="21.75" customHeight="1" x14ac:dyDescent="0.2">
      <c r="A79" s="613" t="s">
        <v>238</v>
      </c>
      <c r="B79" s="614"/>
      <c r="C79" s="614"/>
      <c r="D79" s="614"/>
      <c r="E79" s="614"/>
      <c r="F79" s="614"/>
      <c r="G79" s="614"/>
      <c r="H79" s="614"/>
      <c r="I79" s="614"/>
      <c r="J79" s="614"/>
      <c r="K79" s="614"/>
      <c r="L79" s="614"/>
      <c r="M79" s="614"/>
      <c r="N79" s="614"/>
      <c r="O79" s="614"/>
      <c r="P79" s="614"/>
      <c r="Q79" s="614"/>
      <c r="R79" s="614"/>
      <c r="S79" s="614"/>
      <c r="T79" s="614"/>
      <c r="U79" s="614"/>
      <c r="V79" s="614"/>
      <c r="W79" s="614"/>
      <c r="X79" s="614"/>
      <c r="Y79" s="614"/>
      <c r="Z79" s="614"/>
      <c r="AA79" s="614"/>
      <c r="AB79" s="614"/>
      <c r="AC79" s="614"/>
      <c r="AD79" s="614"/>
      <c r="AE79" s="614"/>
      <c r="AF79" s="614"/>
      <c r="AG79" s="614"/>
      <c r="AH79" s="614"/>
      <c r="AI79" s="614"/>
      <c r="AJ79" s="614"/>
      <c r="AK79" s="614"/>
      <c r="AL79" s="614"/>
      <c r="AM79" s="614"/>
      <c r="AN79" s="614"/>
      <c r="AO79" s="614"/>
      <c r="AP79" s="614"/>
      <c r="AQ79" s="614"/>
      <c r="AR79" s="614"/>
      <c r="AS79" s="614"/>
      <c r="AT79" s="614"/>
      <c r="AU79" s="614"/>
      <c r="AV79" s="614"/>
      <c r="AW79" s="614"/>
      <c r="AX79" s="614"/>
      <c r="AY79" s="614"/>
      <c r="AZ79" s="614"/>
      <c r="BA79" s="614"/>
      <c r="BB79" s="614"/>
      <c r="BC79" s="614"/>
      <c r="BD79" s="614"/>
      <c r="BE79" s="614"/>
      <c r="BF79" s="614"/>
      <c r="BG79" s="614"/>
      <c r="BH79" s="614"/>
      <c r="BI79" s="614"/>
      <c r="BJ79" s="614"/>
      <c r="BK79" s="614"/>
      <c r="BL79" s="614"/>
      <c r="BM79" s="614"/>
      <c r="BN79" s="614"/>
      <c r="BO79" s="614"/>
      <c r="BP79" s="614"/>
      <c r="BQ79" s="614"/>
      <c r="BR79" s="614"/>
      <c r="BS79" s="614"/>
      <c r="BT79" s="614"/>
      <c r="BU79" s="614"/>
      <c r="BV79" s="614"/>
      <c r="BW79" s="614"/>
      <c r="BX79" s="615" t="s">
        <v>239</v>
      </c>
      <c r="BY79" s="616"/>
      <c r="BZ79" s="616"/>
      <c r="CA79" s="616"/>
      <c r="CB79" s="616"/>
      <c r="CC79" s="616"/>
      <c r="CD79" s="616"/>
      <c r="CE79" s="617"/>
      <c r="CF79" s="618" t="s">
        <v>240</v>
      </c>
      <c r="CG79" s="616"/>
      <c r="CH79" s="616"/>
      <c r="CI79" s="616"/>
      <c r="CJ79" s="616"/>
      <c r="CK79" s="616"/>
      <c r="CL79" s="616"/>
      <c r="CM79" s="616"/>
      <c r="CN79" s="616"/>
      <c r="CO79" s="616"/>
      <c r="CP79" s="616"/>
      <c r="CQ79" s="616"/>
      <c r="CR79" s="617"/>
      <c r="CS79" s="669"/>
      <c r="CT79" s="670"/>
      <c r="CU79" s="670"/>
      <c r="CV79" s="670"/>
      <c r="CW79" s="670"/>
      <c r="CX79" s="670"/>
      <c r="CY79" s="670"/>
      <c r="CZ79" s="670"/>
      <c r="DA79" s="670"/>
      <c r="DB79" s="670"/>
      <c r="DC79" s="670"/>
      <c r="DD79" s="670"/>
      <c r="DE79" s="671"/>
      <c r="DF79" s="669"/>
      <c r="DG79" s="670"/>
      <c r="DH79" s="670"/>
      <c r="DI79" s="670"/>
      <c r="DJ79" s="670"/>
      <c r="DK79" s="670"/>
      <c r="DL79" s="670"/>
      <c r="DM79" s="670"/>
      <c r="DN79" s="670"/>
      <c r="DO79" s="670"/>
      <c r="DP79" s="670"/>
      <c r="DQ79" s="670"/>
      <c r="DR79" s="671"/>
      <c r="DS79" s="669"/>
      <c r="DT79" s="670"/>
      <c r="DU79" s="670"/>
      <c r="DV79" s="670"/>
      <c r="DW79" s="670"/>
      <c r="DX79" s="670"/>
      <c r="DY79" s="670"/>
      <c r="DZ79" s="670"/>
      <c r="EA79" s="670"/>
      <c r="EB79" s="670"/>
      <c r="EC79" s="670"/>
      <c r="ED79" s="670"/>
      <c r="EE79" s="671"/>
      <c r="EF79" s="669"/>
      <c r="EG79" s="670"/>
      <c r="EH79" s="670"/>
      <c r="EI79" s="670"/>
      <c r="EJ79" s="670"/>
      <c r="EK79" s="670"/>
      <c r="EL79" s="670"/>
      <c r="EM79" s="670"/>
      <c r="EN79" s="670"/>
      <c r="EO79" s="670"/>
      <c r="EP79" s="670"/>
      <c r="EQ79" s="670"/>
      <c r="ER79" s="671"/>
      <c r="ES79" s="626"/>
      <c r="ET79" s="627"/>
      <c r="EU79" s="627"/>
      <c r="EV79" s="627"/>
      <c r="EW79" s="627"/>
      <c r="EX79" s="627"/>
      <c r="EY79" s="627"/>
      <c r="EZ79" s="627"/>
      <c r="FA79" s="627"/>
      <c r="FB79" s="627"/>
      <c r="FC79" s="627"/>
      <c r="FD79" s="627"/>
      <c r="FE79" s="628"/>
    </row>
    <row r="80" spans="1:165" ht="11.1" customHeight="1" thickBot="1" x14ac:dyDescent="0.25">
      <c r="A80" s="613" t="s">
        <v>241</v>
      </c>
      <c r="B80" s="614"/>
      <c r="C80" s="614"/>
      <c r="D80" s="614"/>
      <c r="E80" s="614"/>
      <c r="F80" s="614"/>
      <c r="G80" s="614"/>
      <c r="H80" s="614"/>
      <c r="I80" s="614"/>
      <c r="J80" s="614"/>
      <c r="K80" s="614"/>
      <c r="L80" s="614"/>
      <c r="M80" s="614"/>
      <c r="N80" s="614"/>
      <c r="O80" s="614"/>
      <c r="P80" s="614"/>
      <c r="Q80" s="614"/>
      <c r="R80" s="614"/>
      <c r="S80" s="614"/>
      <c r="T80" s="614"/>
      <c r="U80" s="614"/>
      <c r="V80" s="614"/>
      <c r="W80" s="614"/>
      <c r="X80" s="614"/>
      <c r="Y80" s="614"/>
      <c r="Z80" s="614"/>
      <c r="AA80" s="614"/>
      <c r="AB80" s="614"/>
      <c r="AC80" s="614"/>
      <c r="AD80" s="614"/>
      <c r="AE80" s="614"/>
      <c r="AF80" s="614"/>
      <c r="AG80" s="614"/>
      <c r="AH80" s="614"/>
      <c r="AI80" s="614"/>
      <c r="AJ80" s="614"/>
      <c r="AK80" s="614"/>
      <c r="AL80" s="614"/>
      <c r="AM80" s="614"/>
      <c r="AN80" s="614"/>
      <c r="AO80" s="614"/>
      <c r="AP80" s="614"/>
      <c r="AQ80" s="614"/>
      <c r="AR80" s="614"/>
      <c r="AS80" s="614"/>
      <c r="AT80" s="614"/>
      <c r="AU80" s="614"/>
      <c r="AV80" s="614"/>
      <c r="AW80" s="614"/>
      <c r="AX80" s="614"/>
      <c r="AY80" s="614"/>
      <c r="AZ80" s="614"/>
      <c r="BA80" s="614"/>
      <c r="BB80" s="614"/>
      <c r="BC80" s="614"/>
      <c r="BD80" s="614"/>
      <c r="BE80" s="614"/>
      <c r="BF80" s="614"/>
      <c r="BG80" s="614"/>
      <c r="BH80" s="614"/>
      <c r="BI80" s="614"/>
      <c r="BJ80" s="614"/>
      <c r="BK80" s="614"/>
      <c r="BL80" s="614"/>
      <c r="BM80" s="614"/>
      <c r="BN80" s="614"/>
      <c r="BO80" s="614"/>
      <c r="BP80" s="614"/>
      <c r="BQ80" s="614"/>
      <c r="BR80" s="614"/>
      <c r="BS80" s="614"/>
      <c r="BT80" s="614"/>
      <c r="BU80" s="614"/>
      <c r="BV80" s="614"/>
      <c r="BW80" s="614"/>
      <c r="BX80" s="542" t="s">
        <v>242</v>
      </c>
      <c r="BY80" s="543"/>
      <c r="BZ80" s="543"/>
      <c r="CA80" s="543"/>
      <c r="CB80" s="543"/>
      <c r="CC80" s="543"/>
      <c r="CD80" s="543"/>
      <c r="CE80" s="544"/>
      <c r="CF80" s="605" t="s">
        <v>243</v>
      </c>
      <c r="CG80" s="543"/>
      <c r="CH80" s="543"/>
      <c r="CI80" s="543"/>
      <c r="CJ80" s="543"/>
      <c r="CK80" s="543"/>
      <c r="CL80" s="543"/>
      <c r="CM80" s="543"/>
      <c r="CN80" s="543"/>
      <c r="CO80" s="543"/>
      <c r="CP80" s="543"/>
      <c r="CQ80" s="543"/>
      <c r="CR80" s="544"/>
      <c r="CS80" s="674"/>
      <c r="CT80" s="675"/>
      <c r="CU80" s="675"/>
      <c r="CV80" s="675"/>
      <c r="CW80" s="675"/>
      <c r="CX80" s="675"/>
      <c r="CY80" s="675"/>
      <c r="CZ80" s="675"/>
      <c r="DA80" s="675"/>
      <c r="DB80" s="675"/>
      <c r="DC80" s="675"/>
      <c r="DD80" s="675"/>
      <c r="DE80" s="676"/>
      <c r="DF80" s="674"/>
      <c r="DG80" s="675"/>
      <c r="DH80" s="675"/>
      <c r="DI80" s="675"/>
      <c r="DJ80" s="675"/>
      <c r="DK80" s="675"/>
      <c r="DL80" s="675"/>
      <c r="DM80" s="675"/>
      <c r="DN80" s="675"/>
      <c r="DO80" s="675"/>
      <c r="DP80" s="675"/>
      <c r="DQ80" s="675"/>
      <c r="DR80" s="676"/>
      <c r="DS80" s="674"/>
      <c r="DT80" s="675"/>
      <c r="DU80" s="675"/>
      <c r="DV80" s="675"/>
      <c r="DW80" s="675"/>
      <c r="DX80" s="675"/>
      <c r="DY80" s="675"/>
      <c r="DZ80" s="675"/>
      <c r="EA80" s="675"/>
      <c r="EB80" s="675"/>
      <c r="EC80" s="675"/>
      <c r="ED80" s="675"/>
      <c r="EE80" s="676"/>
      <c r="EF80" s="674"/>
      <c r="EG80" s="675"/>
      <c r="EH80" s="675"/>
      <c r="EI80" s="675"/>
      <c r="EJ80" s="675"/>
      <c r="EK80" s="675"/>
      <c r="EL80" s="675"/>
      <c r="EM80" s="675"/>
      <c r="EN80" s="675"/>
      <c r="EO80" s="675"/>
      <c r="EP80" s="675"/>
      <c r="EQ80" s="675"/>
      <c r="ER80" s="676"/>
      <c r="ES80" s="548"/>
      <c r="ET80" s="549"/>
      <c r="EU80" s="549"/>
      <c r="EV80" s="549"/>
      <c r="EW80" s="549"/>
      <c r="EX80" s="549"/>
      <c r="EY80" s="549"/>
      <c r="EZ80" s="549"/>
      <c r="FA80" s="549"/>
      <c r="FB80" s="549"/>
      <c r="FC80" s="549"/>
      <c r="FD80" s="549"/>
      <c r="FE80" s="550"/>
    </row>
    <row r="81" spans="1:163" ht="21.75" customHeight="1" x14ac:dyDescent="0.2">
      <c r="A81" s="613" t="s">
        <v>244</v>
      </c>
      <c r="B81" s="614"/>
      <c r="C81" s="614"/>
      <c r="D81" s="614"/>
      <c r="E81" s="614"/>
      <c r="F81" s="614"/>
      <c r="G81" s="614"/>
      <c r="H81" s="614"/>
      <c r="I81" s="614"/>
      <c r="J81" s="614"/>
      <c r="K81" s="614"/>
      <c r="L81" s="614"/>
      <c r="M81" s="614"/>
      <c r="N81" s="614"/>
      <c r="O81" s="614"/>
      <c r="P81" s="614"/>
      <c r="Q81" s="614"/>
      <c r="R81" s="614"/>
      <c r="S81" s="614"/>
      <c r="T81" s="614"/>
      <c r="U81" s="614"/>
      <c r="V81" s="614"/>
      <c r="W81" s="614"/>
      <c r="X81" s="614"/>
      <c r="Y81" s="614"/>
      <c r="Z81" s="614"/>
      <c r="AA81" s="614"/>
      <c r="AB81" s="614"/>
      <c r="AC81" s="614"/>
      <c r="AD81" s="614"/>
      <c r="AE81" s="614"/>
      <c r="AF81" s="614"/>
      <c r="AG81" s="614"/>
      <c r="AH81" s="614"/>
      <c r="AI81" s="614"/>
      <c r="AJ81" s="614"/>
      <c r="AK81" s="614"/>
      <c r="AL81" s="614"/>
      <c r="AM81" s="614"/>
      <c r="AN81" s="614"/>
      <c r="AO81" s="614"/>
      <c r="AP81" s="614"/>
      <c r="AQ81" s="614"/>
      <c r="AR81" s="614"/>
      <c r="AS81" s="614"/>
      <c r="AT81" s="614"/>
      <c r="AU81" s="614"/>
      <c r="AV81" s="614"/>
      <c r="AW81" s="614"/>
      <c r="AX81" s="614"/>
      <c r="AY81" s="614"/>
      <c r="AZ81" s="614"/>
      <c r="BA81" s="614"/>
      <c r="BB81" s="614"/>
      <c r="BC81" s="614"/>
      <c r="BD81" s="614"/>
      <c r="BE81" s="614"/>
      <c r="BF81" s="614"/>
      <c r="BG81" s="614"/>
      <c r="BH81" s="614"/>
      <c r="BI81" s="614"/>
      <c r="BJ81" s="614"/>
      <c r="BK81" s="614"/>
      <c r="BL81" s="614"/>
      <c r="BM81" s="614"/>
      <c r="BN81" s="614"/>
      <c r="BO81" s="614"/>
      <c r="BP81" s="614"/>
      <c r="BQ81" s="614"/>
      <c r="BR81" s="614"/>
      <c r="BS81" s="614"/>
      <c r="BT81" s="614"/>
      <c r="BU81" s="614"/>
      <c r="BV81" s="614"/>
      <c r="BW81" s="614"/>
      <c r="BX81" s="527" t="s">
        <v>245</v>
      </c>
      <c r="BY81" s="528"/>
      <c r="BZ81" s="528"/>
      <c r="CA81" s="528"/>
      <c r="CB81" s="528"/>
      <c r="CC81" s="528"/>
      <c r="CD81" s="528"/>
      <c r="CE81" s="529"/>
      <c r="CF81" s="594" t="s">
        <v>246</v>
      </c>
      <c r="CG81" s="528"/>
      <c r="CH81" s="528"/>
      <c r="CI81" s="528"/>
      <c r="CJ81" s="528"/>
      <c r="CK81" s="528"/>
      <c r="CL81" s="528"/>
      <c r="CM81" s="528"/>
      <c r="CN81" s="528"/>
      <c r="CO81" s="528"/>
      <c r="CP81" s="528"/>
      <c r="CQ81" s="528"/>
      <c r="CR81" s="529"/>
      <c r="CS81" s="714"/>
      <c r="CT81" s="715"/>
      <c r="CU81" s="715"/>
      <c r="CV81" s="715"/>
      <c r="CW81" s="715"/>
      <c r="CX81" s="715"/>
      <c r="CY81" s="715"/>
      <c r="CZ81" s="715"/>
      <c r="DA81" s="715"/>
      <c r="DB81" s="715"/>
      <c r="DC81" s="715"/>
      <c r="DD81" s="715"/>
      <c r="DE81" s="716"/>
      <c r="DF81" s="714"/>
      <c r="DG81" s="715"/>
      <c r="DH81" s="715"/>
      <c r="DI81" s="715"/>
      <c r="DJ81" s="715"/>
      <c r="DK81" s="715"/>
      <c r="DL81" s="715"/>
      <c r="DM81" s="715"/>
      <c r="DN81" s="715"/>
      <c r="DO81" s="715"/>
      <c r="DP81" s="715"/>
      <c r="DQ81" s="715"/>
      <c r="DR81" s="716"/>
      <c r="DS81" s="714"/>
      <c r="DT81" s="715"/>
      <c r="DU81" s="715"/>
      <c r="DV81" s="715"/>
      <c r="DW81" s="715"/>
      <c r="DX81" s="715"/>
      <c r="DY81" s="715"/>
      <c r="DZ81" s="715"/>
      <c r="EA81" s="715"/>
      <c r="EB81" s="715"/>
      <c r="EC81" s="715"/>
      <c r="ED81" s="715"/>
      <c r="EE81" s="716"/>
      <c r="EF81" s="714"/>
      <c r="EG81" s="715"/>
      <c r="EH81" s="715"/>
      <c r="EI81" s="715"/>
      <c r="EJ81" s="715"/>
      <c r="EK81" s="715"/>
      <c r="EL81" s="715"/>
      <c r="EM81" s="715"/>
      <c r="EN81" s="715"/>
      <c r="EO81" s="715"/>
      <c r="EP81" s="715"/>
      <c r="EQ81" s="715"/>
      <c r="ER81" s="716"/>
      <c r="ES81" s="539"/>
      <c r="ET81" s="540"/>
      <c r="EU81" s="540"/>
      <c r="EV81" s="540"/>
      <c r="EW81" s="540"/>
      <c r="EX81" s="540"/>
      <c r="EY81" s="540"/>
      <c r="EZ81" s="540"/>
      <c r="FA81" s="540"/>
      <c r="FB81" s="540"/>
      <c r="FC81" s="540"/>
      <c r="FD81" s="540"/>
      <c r="FE81" s="541"/>
    </row>
    <row r="82" spans="1:163" s="228" customFormat="1" ht="11.25" customHeight="1" x14ac:dyDescent="0.2">
      <c r="A82" s="659" t="s">
        <v>247</v>
      </c>
      <c r="B82" s="660"/>
      <c r="C82" s="660"/>
      <c r="D82" s="660"/>
      <c r="E82" s="660"/>
      <c r="F82" s="660"/>
      <c r="G82" s="660"/>
      <c r="H82" s="660"/>
      <c r="I82" s="660"/>
      <c r="J82" s="660"/>
      <c r="K82" s="660"/>
      <c r="L82" s="660"/>
      <c r="M82" s="660"/>
      <c r="N82" s="660"/>
      <c r="O82" s="660"/>
      <c r="P82" s="660"/>
      <c r="Q82" s="660"/>
      <c r="R82" s="660"/>
      <c r="S82" s="660"/>
      <c r="T82" s="660"/>
      <c r="U82" s="660"/>
      <c r="V82" s="660"/>
      <c r="W82" s="660"/>
      <c r="X82" s="660"/>
      <c r="Y82" s="660"/>
      <c r="Z82" s="660"/>
      <c r="AA82" s="660"/>
      <c r="AB82" s="660"/>
      <c r="AC82" s="660"/>
      <c r="AD82" s="660"/>
      <c r="AE82" s="660"/>
      <c r="AF82" s="660"/>
      <c r="AG82" s="660"/>
      <c r="AH82" s="660"/>
      <c r="AI82" s="660"/>
      <c r="AJ82" s="660"/>
      <c r="AK82" s="660"/>
      <c r="AL82" s="660"/>
      <c r="AM82" s="660"/>
      <c r="AN82" s="660"/>
      <c r="AO82" s="660"/>
      <c r="AP82" s="660"/>
      <c r="AQ82" s="660"/>
      <c r="AR82" s="660"/>
      <c r="AS82" s="660"/>
      <c r="AT82" s="660"/>
      <c r="AU82" s="660"/>
      <c r="AV82" s="660"/>
      <c r="AW82" s="660"/>
      <c r="AX82" s="660"/>
      <c r="AY82" s="660"/>
      <c r="AZ82" s="660"/>
      <c r="BA82" s="660"/>
      <c r="BB82" s="660"/>
      <c r="BC82" s="660"/>
      <c r="BD82" s="660"/>
      <c r="BE82" s="660"/>
      <c r="BF82" s="660"/>
      <c r="BG82" s="660"/>
      <c r="BH82" s="660"/>
      <c r="BI82" s="660"/>
      <c r="BJ82" s="660"/>
      <c r="BK82" s="660"/>
      <c r="BL82" s="660"/>
      <c r="BM82" s="660"/>
      <c r="BN82" s="660"/>
      <c r="BO82" s="660"/>
      <c r="BP82" s="660"/>
      <c r="BQ82" s="660"/>
      <c r="BR82" s="660"/>
      <c r="BS82" s="660"/>
      <c r="BT82" s="660"/>
      <c r="BU82" s="660"/>
      <c r="BV82" s="660"/>
      <c r="BW82" s="661"/>
      <c r="BX82" s="615" t="s">
        <v>551</v>
      </c>
      <c r="BY82" s="616"/>
      <c r="BZ82" s="616"/>
      <c r="CA82" s="616"/>
      <c r="CB82" s="616"/>
      <c r="CC82" s="616"/>
      <c r="CD82" s="616"/>
      <c r="CE82" s="617"/>
      <c r="CF82" s="562" t="s">
        <v>248</v>
      </c>
      <c r="CG82" s="560"/>
      <c r="CH82" s="560"/>
      <c r="CI82" s="560"/>
      <c r="CJ82" s="560"/>
      <c r="CK82" s="560"/>
      <c r="CL82" s="560"/>
      <c r="CM82" s="560"/>
      <c r="CN82" s="560"/>
      <c r="CO82" s="560"/>
      <c r="CP82" s="560"/>
      <c r="CQ82" s="560"/>
      <c r="CR82" s="561"/>
      <c r="CS82" s="699" t="s">
        <v>844</v>
      </c>
      <c r="CT82" s="700"/>
      <c r="CU82" s="700"/>
      <c r="CV82" s="700"/>
      <c r="CW82" s="700"/>
      <c r="CX82" s="700"/>
      <c r="CY82" s="700"/>
      <c r="CZ82" s="700"/>
      <c r="DA82" s="700"/>
      <c r="DB82" s="700"/>
      <c r="DC82" s="700"/>
      <c r="DD82" s="700"/>
      <c r="DE82" s="701"/>
      <c r="DF82" s="649">
        <f>обоснования!I237</f>
        <v>572840</v>
      </c>
      <c r="DG82" s="650"/>
      <c r="DH82" s="650"/>
      <c r="DI82" s="650"/>
      <c r="DJ82" s="650"/>
      <c r="DK82" s="650"/>
      <c r="DL82" s="650"/>
      <c r="DM82" s="650"/>
      <c r="DN82" s="650"/>
      <c r="DO82" s="650"/>
      <c r="DP82" s="650"/>
      <c r="DQ82" s="650"/>
      <c r="DR82" s="651"/>
      <c r="DS82" s="636"/>
      <c r="DT82" s="637"/>
      <c r="DU82" s="637"/>
      <c r="DV82" s="637"/>
      <c r="DW82" s="637"/>
      <c r="DX82" s="637"/>
      <c r="DY82" s="637"/>
      <c r="DZ82" s="637"/>
      <c r="EA82" s="637"/>
      <c r="EB82" s="637"/>
      <c r="EC82" s="637"/>
      <c r="ED82" s="637"/>
      <c r="EE82" s="638"/>
      <c r="EF82" s="646"/>
      <c r="EG82" s="647"/>
      <c r="EH82" s="647"/>
      <c r="EI82" s="647"/>
      <c r="EJ82" s="647"/>
      <c r="EK82" s="647"/>
      <c r="EL82" s="647"/>
      <c r="EM82" s="647"/>
      <c r="EN82" s="647"/>
      <c r="EO82" s="647"/>
      <c r="EP82" s="647"/>
      <c r="EQ82" s="647"/>
      <c r="ER82" s="648"/>
      <c r="ES82" s="225"/>
      <c r="ET82" s="226"/>
      <c r="EU82" s="226"/>
      <c r="EV82" s="226"/>
      <c r="EW82" s="226"/>
      <c r="EX82" s="226"/>
      <c r="EY82" s="226"/>
      <c r="EZ82" s="226"/>
      <c r="FA82" s="226"/>
      <c r="FB82" s="226"/>
      <c r="FC82" s="226"/>
      <c r="FD82" s="226"/>
      <c r="FE82" s="227"/>
      <c r="FG82" s="110"/>
    </row>
    <row r="83" spans="1:163" s="238" customFormat="1" ht="11.25" customHeight="1" x14ac:dyDescent="0.2">
      <c r="A83" s="613" t="s">
        <v>247</v>
      </c>
      <c r="B83" s="613"/>
      <c r="C83" s="613"/>
      <c r="D83" s="613"/>
      <c r="E83" s="613"/>
      <c r="F83" s="613"/>
      <c r="G83" s="613"/>
      <c r="H83" s="613"/>
      <c r="I83" s="613"/>
      <c r="J83" s="613"/>
      <c r="K83" s="613"/>
      <c r="L83" s="613"/>
      <c r="M83" s="613"/>
      <c r="N83" s="613"/>
      <c r="O83" s="613"/>
      <c r="P83" s="613"/>
      <c r="Q83" s="613"/>
      <c r="R83" s="613"/>
      <c r="S83" s="613"/>
      <c r="T83" s="613"/>
      <c r="U83" s="613"/>
      <c r="V83" s="613"/>
      <c r="W83" s="613"/>
      <c r="X83" s="613"/>
      <c r="Y83" s="613"/>
      <c r="Z83" s="613"/>
      <c r="AA83" s="613"/>
      <c r="AB83" s="613"/>
      <c r="AC83" s="613"/>
      <c r="AD83" s="613"/>
      <c r="AE83" s="613"/>
      <c r="AF83" s="613"/>
      <c r="AG83" s="613"/>
      <c r="AH83" s="613"/>
      <c r="AI83" s="613"/>
      <c r="AJ83" s="613"/>
      <c r="AK83" s="613"/>
      <c r="AL83" s="613"/>
      <c r="AM83" s="613"/>
      <c r="AN83" s="613"/>
      <c r="AO83" s="613"/>
      <c r="AP83" s="613"/>
      <c r="AQ83" s="613"/>
      <c r="AR83" s="613"/>
      <c r="AS83" s="613"/>
      <c r="AT83" s="613"/>
      <c r="AU83" s="613"/>
      <c r="AV83" s="613"/>
      <c r="AW83" s="613"/>
      <c r="AX83" s="613"/>
      <c r="AY83" s="613"/>
      <c r="AZ83" s="613"/>
      <c r="BA83" s="613"/>
      <c r="BB83" s="613"/>
      <c r="BC83" s="613"/>
      <c r="BD83" s="613"/>
      <c r="BE83" s="613"/>
      <c r="BF83" s="613"/>
      <c r="BG83" s="613"/>
      <c r="BH83" s="613"/>
      <c r="BI83" s="613"/>
      <c r="BJ83" s="613"/>
      <c r="BK83" s="613"/>
      <c r="BL83" s="613"/>
      <c r="BM83" s="613"/>
      <c r="BN83" s="613"/>
      <c r="BO83" s="613"/>
      <c r="BP83" s="613"/>
      <c r="BQ83" s="613"/>
      <c r="BR83" s="613"/>
      <c r="BS83" s="613"/>
      <c r="BT83" s="613"/>
      <c r="BU83" s="613"/>
      <c r="BV83" s="613"/>
      <c r="BW83" s="642"/>
      <c r="BX83" s="615" t="s">
        <v>551</v>
      </c>
      <c r="BY83" s="616"/>
      <c r="BZ83" s="616"/>
      <c r="CA83" s="616"/>
      <c r="CB83" s="616"/>
      <c r="CC83" s="616"/>
      <c r="CD83" s="616"/>
      <c r="CE83" s="617"/>
      <c r="CF83" s="618" t="s">
        <v>248</v>
      </c>
      <c r="CG83" s="616"/>
      <c r="CH83" s="616"/>
      <c r="CI83" s="616"/>
      <c r="CJ83" s="616"/>
      <c r="CK83" s="616"/>
      <c r="CL83" s="616"/>
      <c r="CM83" s="616"/>
      <c r="CN83" s="616"/>
      <c r="CO83" s="616"/>
      <c r="CP83" s="616"/>
      <c r="CQ83" s="230"/>
      <c r="CR83" s="231"/>
      <c r="CS83" s="699" t="s">
        <v>663</v>
      </c>
      <c r="CT83" s="700"/>
      <c r="CU83" s="700"/>
      <c r="CV83" s="700"/>
      <c r="CW83" s="700"/>
      <c r="CX83" s="700"/>
      <c r="CY83" s="700"/>
      <c r="CZ83" s="700"/>
      <c r="DA83" s="700"/>
      <c r="DB83" s="700"/>
      <c r="DC83" s="700"/>
      <c r="DD83" s="700"/>
      <c r="DE83" s="701"/>
      <c r="DF83" s="649">
        <f>обоснования!H182</f>
        <v>0</v>
      </c>
      <c r="DG83" s="650"/>
      <c r="DH83" s="650"/>
      <c r="DI83" s="650"/>
      <c r="DJ83" s="650"/>
      <c r="DK83" s="650"/>
      <c r="DL83" s="650"/>
      <c r="DM83" s="650"/>
      <c r="DN83" s="650"/>
      <c r="DO83" s="650"/>
      <c r="DP83" s="650"/>
      <c r="DQ83" s="650"/>
      <c r="DR83" s="651"/>
      <c r="DS83" s="235"/>
      <c r="DT83" s="236"/>
      <c r="DU83" s="236"/>
      <c r="DV83" s="236"/>
      <c r="DW83" s="236"/>
      <c r="DX83" s="236"/>
      <c r="DY83" s="236"/>
      <c r="DZ83" s="236"/>
      <c r="EA83" s="236"/>
      <c r="EB83" s="236"/>
      <c r="EC83" s="236"/>
      <c r="ED83" s="236"/>
      <c r="EE83" s="237"/>
      <c r="EF83" s="646"/>
      <c r="EG83" s="647"/>
      <c r="EH83" s="647"/>
      <c r="EI83" s="647"/>
      <c r="EJ83" s="647"/>
      <c r="EK83" s="647"/>
      <c r="EL83" s="647"/>
      <c r="EM83" s="647"/>
      <c r="EN83" s="647"/>
      <c r="EO83" s="647"/>
      <c r="EP83" s="647"/>
      <c r="EQ83" s="647"/>
      <c r="ER83" s="648"/>
      <c r="ES83" s="232"/>
      <c r="ET83" s="233"/>
      <c r="EU83" s="233"/>
      <c r="EV83" s="233"/>
      <c r="EW83" s="233"/>
      <c r="EX83" s="233"/>
      <c r="EY83" s="233"/>
      <c r="EZ83" s="233"/>
      <c r="FA83" s="233"/>
      <c r="FB83" s="233"/>
      <c r="FC83" s="233"/>
      <c r="FD83" s="233"/>
      <c r="FE83" s="234"/>
      <c r="FG83" s="110"/>
    </row>
    <row r="84" spans="1:163" s="370" customFormat="1" ht="11.25" customHeight="1" x14ac:dyDescent="0.2">
      <c r="A84" s="613" t="s">
        <v>247</v>
      </c>
      <c r="B84" s="613"/>
      <c r="C84" s="613"/>
      <c r="D84" s="613"/>
      <c r="E84" s="613"/>
      <c r="F84" s="613"/>
      <c r="G84" s="613"/>
      <c r="H84" s="613"/>
      <c r="I84" s="613"/>
      <c r="J84" s="613"/>
      <c r="K84" s="613"/>
      <c r="L84" s="613"/>
      <c r="M84" s="613"/>
      <c r="N84" s="613"/>
      <c r="O84" s="613"/>
      <c r="P84" s="613"/>
      <c r="Q84" s="613"/>
      <c r="R84" s="613"/>
      <c r="S84" s="613"/>
      <c r="T84" s="613"/>
      <c r="U84" s="613"/>
      <c r="V84" s="613"/>
      <c r="W84" s="613"/>
      <c r="X84" s="613"/>
      <c r="Y84" s="613"/>
      <c r="Z84" s="613"/>
      <c r="AA84" s="613"/>
      <c r="AB84" s="613"/>
      <c r="AC84" s="613"/>
      <c r="AD84" s="613"/>
      <c r="AE84" s="613"/>
      <c r="AF84" s="613"/>
      <c r="AG84" s="613"/>
      <c r="AH84" s="613"/>
      <c r="AI84" s="613"/>
      <c r="AJ84" s="613"/>
      <c r="AK84" s="613"/>
      <c r="AL84" s="613"/>
      <c r="AM84" s="613"/>
      <c r="AN84" s="613"/>
      <c r="AO84" s="613"/>
      <c r="AP84" s="613"/>
      <c r="AQ84" s="613"/>
      <c r="AR84" s="613"/>
      <c r="AS84" s="613"/>
      <c r="AT84" s="613"/>
      <c r="AU84" s="613"/>
      <c r="AV84" s="613"/>
      <c r="AW84" s="613"/>
      <c r="AX84" s="613"/>
      <c r="AY84" s="613"/>
      <c r="AZ84" s="613"/>
      <c r="BA84" s="613"/>
      <c r="BB84" s="613"/>
      <c r="BC84" s="613"/>
      <c r="BD84" s="613"/>
      <c r="BE84" s="613"/>
      <c r="BF84" s="613"/>
      <c r="BG84" s="613"/>
      <c r="BH84" s="613"/>
      <c r="BI84" s="613"/>
      <c r="BJ84" s="613"/>
      <c r="BK84" s="613"/>
      <c r="BL84" s="613"/>
      <c r="BM84" s="613"/>
      <c r="BN84" s="613"/>
      <c r="BO84" s="613"/>
      <c r="BP84" s="613"/>
      <c r="BQ84" s="613"/>
      <c r="BR84" s="613"/>
      <c r="BS84" s="613"/>
      <c r="BT84" s="613"/>
      <c r="BU84" s="613"/>
      <c r="BV84" s="613"/>
      <c r="BW84" s="642"/>
      <c r="BX84" s="615" t="s">
        <v>551</v>
      </c>
      <c r="BY84" s="616"/>
      <c r="BZ84" s="616"/>
      <c r="CA84" s="616"/>
      <c r="CB84" s="616"/>
      <c r="CC84" s="616"/>
      <c r="CD84" s="616"/>
      <c r="CE84" s="617"/>
      <c r="CF84" s="618" t="s">
        <v>248</v>
      </c>
      <c r="CG84" s="616"/>
      <c r="CH84" s="616"/>
      <c r="CI84" s="616"/>
      <c r="CJ84" s="616"/>
      <c r="CK84" s="616"/>
      <c r="CL84" s="616"/>
      <c r="CM84" s="616"/>
      <c r="CN84" s="616"/>
      <c r="CO84" s="616"/>
      <c r="CP84" s="616"/>
      <c r="CQ84" s="359"/>
      <c r="CR84" s="360"/>
      <c r="CS84" s="699" t="s">
        <v>662</v>
      </c>
      <c r="CT84" s="700"/>
      <c r="CU84" s="700"/>
      <c r="CV84" s="700"/>
      <c r="CW84" s="700"/>
      <c r="CX84" s="700"/>
      <c r="CY84" s="700"/>
      <c r="CZ84" s="700"/>
      <c r="DA84" s="700"/>
      <c r="DB84" s="700"/>
      <c r="DC84" s="700"/>
      <c r="DD84" s="700"/>
      <c r="DE84" s="701"/>
      <c r="DF84" s="649">
        <f>обоснования!I239</f>
        <v>0</v>
      </c>
      <c r="DG84" s="650"/>
      <c r="DH84" s="650"/>
      <c r="DI84" s="650"/>
      <c r="DJ84" s="650"/>
      <c r="DK84" s="650"/>
      <c r="DL84" s="650"/>
      <c r="DM84" s="650"/>
      <c r="DN84" s="650"/>
      <c r="DO84" s="650"/>
      <c r="DP84" s="650"/>
      <c r="DQ84" s="650"/>
      <c r="DR84" s="651"/>
      <c r="DS84" s="364"/>
      <c r="DT84" s="365"/>
      <c r="DU84" s="365"/>
      <c r="DV84" s="365"/>
      <c r="DW84" s="365"/>
      <c r="DX84" s="365"/>
      <c r="DY84" s="365"/>
      <c r="DZ84" s="365"/>
      <c r="EA84" s="365"/>
      <c r="EB84" s="365"/>
      <c r="EC84" s="365"/>
      <c r="ED84" s="365"/>
      <c r="EE84" s="366"/>
      <c r="EF84" s="367"/>
      <c r="EG84" s="368"/>
      <c r="EH84" s="368"/>
      <c r="EI84" s="368"/>
      <c r="EJ84" s="368"/>
      <c r="EK84" s="368"/>
      <c r="EL84" s="368"/>
      <c r="EM84" s="368"/>
      <c r="EN84" s="368"/>
      <c r="EO84" s="368"/>
      <c r="EP84" s="368"/>
      <c r="EQ84" s="368"/>
      <c r="ER84" s="369"/>
      <c r="ES84" s="361"/>
      <c r="ET84" s="362"/>
      <c r="EU84" s="362"/>
      <c r="EV84" s="362"/>
      <c r="EW84" s="362"/>
      <c r="EX84" s="362"/>
      <c r="EY84" s="362"/>
      <c r="EZ84" s="362"/>
      <c r="FA84" s="362"/>
      <c r="FB84" s="362"/>
      <c r="FC84" s="362"/>
      <c r="FD84" s="362"/>
      <c r="FE84" s="363"/>
      <c r="FG84" s="110"/>
    </row>
    <row r="85" spans="1:163" ht="11.25" customHeight="1" x14ac:dyDescent="0.2">
      <c r="A85" s="659" t="s">
        <v>247</v>
      </c>
      <c r="B85" s="660"/>
      <c r="C85" s="660"/>
      <c r="D85" s="660"/>
      <c r="E85" s="660"/>
      <c r="F85" s="660"/>
      <c r="G85" s="660"/>
      <c r="H85" s="660"/>
      <c r="I85" s="660"/>
      <c r="J85" s="660"/>
      <c r="K85" s="660"/>
      <c r="L85" s="660"/>
      <c r="M85" s="660"/>
      <c r="N85" s="660"/>
      <c r="O85" s="660"/>
      <c r="P85" s="660"/>
      <c r="Q85" s="660"/>
      <c r="R85" s="660"/>
      <c r="S85" s="660"/>
      <c r="T85" s="660"/>
      <c r="U85" s="660"/>
      <c r="V85" s="660"/>
      <c r="W85" s="660"/>
      <c r="X85" s="660"/>
      <c r="Y85" s="660"/>
      <c r="Z85" s="660"/>
      <c r="AA85" s="660"/>
      <c r="AB85" s="660"/>
      <c r="AC85" s="660"/>
      <c r="AD85" s="660"/>
      <c r="AE85" s="660"/>
      <c r="AF85" s="660"/>
      <c r="AG85" s="660"/>
      <c r="AH85" s="660"/>
      <c r="AI85" s="660"/>
      <c r="AJ85" s="660"/>
      <c r="AK85" s="660"/>
      <c r="AL85" s="660"/>
      <c r="AM85" s="660"/>
      <c r="AN85" s="660"/>
      <c r="AO85" s="660"/>
      <c r="AP85" s="660"/>
      <c r="AQ85" s="660"/>
      <c r="AR85" s="660"/>
      <c r="AS85" s="660"/>
      <c r="AT85" s="660"/>
      <c r="AU85" s="660"/>
      <c r="AV85" s="660"/>
      <c r="AW85" s="660"/>
      <c r="AX85" s="660"/>
      <c r="AY85" s="660"/>
      <c r="AZ85" s="660"/>
      <c r="BA85" s="660"/>
      <c r="BB85" s="660"/>
      <c r="BC85" s="660"/>
      <c r="BD85" s="660"/>
      <c r="BE85" s="660"/>
      <c r="BF85" s="660"/>
      <c r="BG85" s="660"/>
      <c r="BH85" s="660"/>
      <c r="BI85" s="660"/>
      <c r="BJ85" s="660"/>
      <c r="BK85" s="660"/>
      <c r="BL85" s="660"/>
      <c r="BM85" s="660"/>
      <c r="BN85" s="660"/>
      <c r="BO85" s="660"/>
      <c r="BP85" s="660"/>
      <c r="BQ85" s="660"/>
      <c r="BR85" s="660"/>
      <c r="BS85" s="660"/>
      <c r="BT85" s="660"/>
      <c r="BU85" s="660"/>
      <c r="BV85" s="660"/>
      <c r="BW85" s="661"/>
      <c r="BX85" s="615" t="s">
        <v>551</v>
      </c>
      <c r="BY85" s="616"/>
      <c r="BZ85" s="616"/>
      <c r="CA85" s="616"/>
      <c r="CB85" s="616"/>
      <c r="CC85" s="616"/>
      <c r="CD85" s="616"/>
      <c r="CE85" s="617"/>
      <c r="CF85" s="562" t="s">
        <v>248</v>
      </c>
      <c r="CG85" s="560"/>
      <c r="CH85" s="560"/>
      <c r="CI85" s="560"/>
      <c r="CJ85" s="560"/>
      <c r="CK85" s="560"/>
      <c r="CL85" s="560"/>
      <c r="CM85" s="560"/>
      <c r="CN85" s="560"/>
      <c r="CO85" s="560"/>
      <c r="CP85" s="560"/>
      <c r="CQ85" s="560"/>
      <c r="CR85" s="561"/>
      <c r="CS85" s="699" t="s">
        <v>665</v>
      </c>
      <c r="CT85" s="700"/>
      <c r="CU85" s="700"/>
      <c r="CV85" s="700"/>
      <c r="CW85" s="700"/>
      <c r="CX85" s="700"/>
      <c r="CY85" s="700"/>
      <c r="CZ85" s="700"/>
      <c r="DA85" s="700"/>
      <c r="DB85" s="700"/>
      <c r="DC85" s="700"/>
      <c r="DD85" s="700"/>
      <c r="DE85" s="701"/>
      <c r="DF85" s="649">
        <f>обоснования!I257</f>
        <v>309910.5</v>
      </c>
      <c r="DG85" s="650"/>
      <c r="DH85" s="650"/>
      <c r="DI85" s="650"/>
      <c r="DJ85" s="650"/>
      <c r="DK85" s="650"/>
      <c r="DL85" s="650"/>
      <c r="DM85" s="650"/>
      <c r="DN85" s="650"/>
      <c r="DO85" s="650"/>
      <c r="DP85" s="650"/>
      <c r="DQ85" s="650"/>
      <c r="DR85" s="651"/>
      <c r="DS85" s="636">
        <v>1616591</v>
      </c>
      <c r="DT85" s="637"/>
      <c r="DU85" s="637"/>
      <c r="DV85" s="637"/>
      <c r="DW85" s="637"/>
      <c r="DX85" s="637"/>
      <c r="DY85" s="637"/>
      <c r="DZ85" s="637"/>
      <c r="EA85" s="637"/>
      <c r="EB85" s="637"/>
      <c r="EC85" s="637"/>
      <c r="ED85" s="637"/>
      <c r="EE85" s="638"/>
      <c r="EF85" s="646">
        <v>1639686</v>
      </c>
      <c r="EG85" s="647"/>
      <c r="EH85" s="647"/>
      <c r="EI85" s="647"/>
      <c r="EJ85" s="647"/>
      <c r="EK85" s="647"/>
      <c r="EL85" s="647"/>
      <c r="EM85" s="647"/>
      <c r="EN85" s="647"/>
      <c r="EO85" s="647"/>
      <c r="EP85" s="647"/>
      <c r="EQ85" s="647"/>
      <c r="ER85" s="648"/>
      <c r="ES85" s="199"/>
      <c r="ET85" s="200"/>
      <c r="EU85" s="200"/>
      <c r="EV85" s="200"/>
      <c r="EW85" s="200"/>
      <c r="EX85" s="200"/>
      <c r="EY85" s="200"/>
      <c r="EZ85" s="200"/>
      <c r="FA85" s="200"/>
      <c r="FB85" s="200"/>
      <c r="FC85" s="200"/>
      <c r="FD85" s="200"/>
      <c r="FE85" s="201"/>
    </row>
    <row r="86" spans="1:163" s="303" customFormat="1" ht="11.25" customHeight="1" x14ac:dyDescent="0.2">
      <c r="A86" s="613" t="s">
        <v>247</v>
      </c>
      <c r="B86" s="613"/>
      <c r="C86" s="613"/>
      <c r="D86" s="613"/>
      <c r="E86" s="613"/>
      <c r="F86" s="613"/>
      <c r="G86" s="613"/>
      <c r="H86" s="613"/>
      <c r="I86" s="613"/>
      <c r="J86" s="613"/>
      <c r="K86" s="613"/>
      <c r="L86" s="613"/>
      <c r="M86" s="613"/>
      <c r="N86" s="613"/>
      <c r="O86" s="613"/>
      <c r="P86" s="613"/>
      <c r="Q86" s="613"/>
      <c r="R86" s="613"/>
      <c r="S86" s="613"/>
      <c r="T86" s="613"/>
      <c r="U86" s="613"/>
      <c r="V86" s="613"/>
      <c r="W86" s="613"/>
      <c r="X86" s="613"/>
      <c r="Y86" s="613"/>
      <c r="Z86" s="613"/>
      <c r="AA86" s="613"/>
      <c r="AB86" s="613"/>
      <c r="AC86" s="613"/>
      <c r="AD86" s="613"/>
      <c r="AE86" s="613"/>
      <c r="AF86" s="613"/>
      <c r="AG86" s="613"/>
      <c r="AH86" s="613"/>
      <c r="AI86" s="613"/>
      <c r="AJ86" s="613"/>
      <c r="AK86" s="613"/>
      <c r="AL86" s="613"/>
      <c r="AM86" s="613"/>
      <c r="AN86" s="613"/>
      <c r="AO86" s="613"/>
      <c r="AP86" s="613"/>
      <c r="AQ86" s="613"/>
      <c r="AR86" s="613"/>
      <c r="AS86" s="613"/>
      <c r="AT86" s="613"/>
      <c r="AU86" s="613"/>
      <c r="AV86" s="613"/>
      <c r="AW86" s="613"/>
      <c r="AX86" s="613"/>
      <c r="AY86" s="613"/>
      <c r="AZ86" s="613"/>
      <c r="BA86" s="613"/>
      <c r="BB86" s="613"/>
      <c r="BC86" s="613"/>
      <c r="BD86" s="613"/>
      <c r="BE86" s="613"/>
      <c r="BF86" s="613"/>
      <c r="BG86" s="613"/>
      <c r="BH86" s="613"/>
      <c r="BI86" s="613"/>
      <c r="BJ86" s="613"/>
      <c r="BK86" s="613"/>
      <c r="BL86" s="613"/>
      <c r="BM86" s="613"/>
      <c r="BN86" s="613"/>
      <c r="BO86" s="613"/>
      <c r="BP86" s="613"/>
      <c r="BQ86" s="613"/>
      <c r="BR86" s="613"/>
      <c r="BS86" s="613"/>
      <c r="BT86" s="613"/>
      <c r="BU86" s="613"/>
      <c r="BV86" s="613"/>
      <c r="BW86" s="642"/>
      <c r="BX86" s="615" t="s">
        <v>551</v>
      </c>
      <c r="BY86" s="616"/>
      <c r="BZ86" s="616"/>
      <c r="CA86" s="616"/>
      <c r="CB86" s="616"/>
      <c r="CC86" s="616"/>
      <c r="CD86" s="616"/>
      <c r="CE86" s="617"/>
      <c r="CF86" s="618" t="s">
        <v>248</v>
      </c>
      <c r="CG86" s="616"/>
      <c r="CH86" s="616"/>
      <c r="CI86" s="616"/>
      <c r="CJ86" s="616"/>
      <c r="CK86" s="616"/>
      <c r="CL86" s="616"/>
      <c r="CM86" s="616"/>
      <c r="CN86" s="616"/>
      <c r="CO86" s="616"/>
      <c r="CP86" s="616"/>
      <c r="CQ86" s="290"/>
      <c r="CR86" s="291"/>
      <c r="CS86" s="699" t="s">
        <v>840</v>
      </c>
      <c r="CT86" s="700"/>
      <c r="CU86" s="700"/>
      <c r="CV86" s="700"/>
      <c r="CW86" s="700"/>
      <c r="CX86" s="700"/>
      <c r="CY86" s="700"/>
      <c r="CZ86" s="700"/>
      <c r="DA86" s="700"/>
      <c r="DB86" s="700"/>
      <c r="DC86" s="700"/>
      <c r="DD86" s="700"/>
      <c r="DE86" s="701"/>
      <c r="DF86" s="649">
        <f>обоснования!I273</f>
        <v>93763.1</v>
      </c>
      <c r="DG86" s="650"/>
      <c r="DH86" s="650"/>
      <c r="DI86" s="650"/>
      <c r="DJ86" s="650"/>
      <c r="DK86" s="650"/>
      <c r="DL86" s="650"/>
      <c r="DM86" s="650"/>
      <c r="DN86" s="650"/>
      <c r="DO86" s="650"/>
      <c r="DP86" s="650"/>
      <c r="DQ86" s="650"/>
      <c r="DR86" s="651"/>
      <c r="DS86" s="297"/>
      <c r="DT86" s="298"/>
      <c r="DU86" s="298"/>
      <c r="DV86" s="298"/>
      <c r="DW86" s="298"/>
      <c r="DX86" s="298"/>
      <c r="DY86" s="298"/>
      <c r="DZ86" s="298"/>
      <c r="EA86" s="298"/>
      <c r="EB86" s="298"/>
      <c r="EC86" s="298"/>
      <c r="ED86" s="298"/>
      <c r="EE86" s="299"/>
      <c r="EF86" s="646"/>
      <c r="EG86" s="647"/>
      <c r="EH86" s="647"/>
      <c r="EI86" s="647"/>
      <c r="EJ86" s="647"/>
      <c r="EK86" s="647"/>
      <c r="EL86" s="647"/>
      <c r="EM86" s="647"/>
      <c r="EN86" s="647"/>
      <c r="EO86" s="647"/>
      <c r="EP86" s="647"/>
      <c r="EQ86" s="647"/>
      <c r="ER86" s="648"/>
      <c r="ES86" s="294"/>
      <c r="ET86" s="295"/>
      <c r="EU86" s="295"/>
      <c r="EV86" s="295"/>
      <c r="EW86" s="295"/>
      <c r="EX86" s="295"/>
      <c r="EY86" s="295"/>
      <c r="EZ86" s="295"/>
      <c r="FA86" s="295"/>
      <c r="FB86" s="295"/>
      <c r="FC86" s="295"/>
      <c r="FD86" s="295"/>
      <c r="FE86" s="296"/>
      <c r="FG86" s="110"/>
    </row>
    <row r="87" spans="1:163" ht="11.25" customHeight="1" x14ac:dyDescent="0.2">
      <c r="A87" s="613" t="s">
        <v>249</v>
      </c>
      <c r="B87" s="614"/>
      <c r="C87" s="614"/>
      <c r="D87" s="614"/>
      <c r="E87" s="614"/>
      <c r="F87" s="614"/>
      <c r="G87" s="614"/>
      <c r="H87" s="614"/>
      <c r="I87" s="614"/>
      <c r="J87" s="614"/>
      <c r="K87" s="614"/>
      <c r="L87" s="614"/>
      <c r="M87" s="614"/>
      <c r="N87" s="614"/>
      <c r="O87" s="614"/>
      <c r="P87" s="614"/>
      <c r="Q87" s="614"/>
      <c r="R87" s="614"/>
      <c r="S87" s="614"/>
      <c r="T87" s="614"/>
      <c r="U87" s="614"/>
      <c r="V87" s="614"/>
      <c r="W87" s="614"/>
      <c r="X87" s="614"/>
      <c r="Y87" s="614"/>
      <c r="Z87" s="614"/>
      <c r="AA87" s="614"/>
      <c r="AB87" s="614"/>
      <c r="AC87" s="614"/>
      <c r="AD87" s="614"/>
      <c r="AE87" s="614"/>
      <c r="AF87" s="614"/>
      <c r="AG87" s="614"/>
      <c r="AH87" s="614"/>
      <c r="AI87" s="614"/>
      <c r="AJ87" s="614"/>
      <c r="AK87" s="614"/>
      <c r="AL87" s="614"/>
      <c r="AM87" s="614"/>
      <c r="AN87" s="614"/>
      <c r="AO87" s="614"/>
      <c r="AP87" s="614"/>
      <c r="AQ87" s="614"/>
      <c r="AR87" s="614"/>
      <c r="AS87" s="614"/>
      <c r="AT87" s="614"/>
      <c r="AU87" s="614"/>
      <c r="AV87" s="614"/>
      <c r="AW87" s="614"/>
      <c r="AX87" s="614"/>
      <c r="AY87" s="614"/>
      <c r="AZ87" s="614"/>
      <c r="BA87" s="614"/>
      <c r="BB87" s="614"/>
      <c r="BC87" s="614"/>
      <c r="BD87" s="614"/>
      <c r="BE87" s="614"/>
      <c r="BF87" s="614"/>
      <c r="BG87" s="614"/>
      <c r="BH87" s="614"/>
      <c r="BI87" s="614"/>
      <c r="BJ87" s="614"/>
      <c r="BK87" s="614"/>
      <c r="BL87" s="614"/>
      <c r="BM87" s="614"/>
      <c r="BN87" s="614"/>
      <c r="BO87" s="614"/>
      <c r="BP87" s="614"/>
      <c r="BQ87" s="614"/>
      <c r="BR87" s="614"/>
      <c r="BS87" s="614"/>
      <c r="BT87" s="614"/>
      <c r="BU87" s="614"/>
      <c r="BV87" s="614"/>
      <c r="BW87" s="614"/>
      <c r="BX87" s="615" t="s">
        <v>360</v>
      </c>
      <c r="BY87" s="616"/>
      <c r="BZ87" s="616"/>
      <c r="CA87" s="616"/>
      <c r="CB87" s="616"/>
      <c r="CC87" s="616"/>
      <c r="CD87" s="616"/>
      <c r="CE87" s="617"/>
      <c r="CF87" s="618" t="s">
        <v>250</v>
      </c>
      <c r="CG87" s="616"/>
      <c r="CH87" s="616"/>
      <c r="CI87" s="616"/>
      <c r="CJ87" s="616"/>
      <c r="CK87" s="616"/>
      <c r="CL87" s="616"/>
      <c r="CM87" s="616"/>
      <c r="CN87" s="616"/>
      <c r="CO87" s="616"/>
      <c r="CP87" s="616"/>
      <c r="CQ87" s="616"/>
      <c r="CR87" s="617"/>
      <c r="CS87" s="669"/>
      <c r="CT87" s="670"/>
      <c r="CU87" s="670"/>
      <c r="CV87" s="670"/>
      <c r="CW87" s="670"/>
      <c r="CX87" s="670"/>
      <c r="CY87" s="670"/>
      <c r="CZ87" s="670"/>
      <c r="DA87" s="670"/>
      <c r="DB87" s="670"/>
      <c r="DC87" s="670"/>
      <c r="DD87" s="670"/>
      <c r="DE87" s="671"/>
      <c r="DF87" s="669"/>
      <c r="DG87" s="670"/>
      <c r="DH87" s="670"/>
      <c r="DI87" s="670"/>
      <c r="DJ87" s="670"/>
      <c r="DK87" s="670"/>
      <c r="DL87" s="670"/>
      <c r="DM87" s="670"/>
      <c r="DN87" s="670"/>
      <c r="DO87" s="670"/>
      <c r="DP87" s="670"/>
      <c r="DQ87" s="670"/>
      <c r="DR87" s="671"/>
      <c r="DS87" s="669"/>
      <c r="DT87" s="670"/>
      <c r="DU87" s="670"/>
      <c r="DV87" s="670"/>
      <c r="DW87" s="670"/>
      <c r="DX87" s="670"/>
      <c r="DY87" s="670"/>
      <c r="DZ87" s="670"/>
      <c r="EA87" s="670"/>
      <c r="EB87" s="670"/>
      <c r="EC87" s="670"/>
      <c r="ED87" s="670"/>
      <c r="EE87" s="671"/>
      <c r="EF87" s="669"/>
      <c r="EG87" s="670"/>
      <c r="EH87" s="670"/>
      <c r="EI87" s="670"/>
      <c r="EJ87" s="670"/>
      <c r="EK87" s="670"/>
      <c r="EL87" s="670"/>
      <c r="EM87" s="670"/>
      <c r="EN87" s="670"/>
      <c r="EO87" s="670"/>
      <c r="EP87" s="670"/>
      <c r="EQ87" s="670"/>
      <c r="ER87" s="671"/>
      <c r="ES87" s="626"/>
      <c r="ET87" s="627"/>
      <c r="EU87" s="627"/>
      <c r="EV87" s="627"/>
      <c r="EW87" s="627"/>
      <c r="EX87" s="627"/>
      <c r="EY87" s="627"/>
      <c r="EZ87" s="627"/>
      <c r="FA87" s="627"/>
      <c r="FB87" s="627"/>
      <c r="FC87" s="627"/>
      <c r="FD87" s="627"/>
      <c r="FE87" s="628"/>
    </row>
    <row r="88" spans="1:163" ht="22.5" customHeight="1" x14ac:dyDescent="0.2">
      <c r="A88" s="613" t="s">
        <v>370</v>
      </c>
      <c r="B88" s="614"/>
      <c r="C88" s="614"/>
      <c r="D88" s="614"/>
      <c r="E88" s="614"/>
      <c r="F88" s="614"/>
      <c r="G88" s="614"/>
      <c r="H88" s="614"/>
      <c r="I88" s="614"/>
      <c r="J88" s="614"/>
      <c r="K88" s="614"/>
      <c r="L88" s="614"/>
      <c r="M88" s="614"/>
      <c r="N88" s="614"/>
      <c r="O88" s="614"/>
      <c r="P88" s="614"/>
      <c r="Q88" s="614"/>
      <c r="R88" s="614"/>
      <c r="S88" s="614"/>
      <c r="T88" s="614"/>
      <c r="U88" s="614"/>
      <c r="V88" s="614"/>
      <c r="W88" s="614"/>
      <c r="X88" s="614"/>
      <c r="Y88" s="614"/>
      <c r="Z88" s="614"/>
      <c r="AA88" s="614"/>
      <c r="AB88" s="614"/>
      <c r="AC88" s="614"/>
      <c r="AD88" s="614"/>
      <c r="AE88" s="614"/>
      <c r="AF88" s="614"/>
      <c r="AG88" s="614"/>
      <c r="AH88" s="614"/>
      <c r="AI88" s="614"/>
      <c r="AJ88" s="614"/>
      <c r="AK88" s="614"/>
      <c r="AL88" s="614"/>
      <c r="AM88" s="614"/>
      <c r="AN88" s="614"/>
      <c r="AO88" s="614"/>
      <c r="AP88" s="614"/>
      <c r="AQ88" s="614"/>
      <c r="AR88" s="614"/>
      <c r="AS88" s="614"/>
      <c r="AT88" s="614"/>
      <c r="AU88" s="614"/>
      <c r="AV88" s="614"/>
      <c r="AW88" s="614"/>
      <c r="AX88" s="614"/>
      <c r="AY88" s="614"/>
      <c r="AZ88" s="614"/>
      <c r="BA88" s="614"/>
      <c r="BB88" s="614"/>
      <c r="BC88" s="614"/>
      <c r="BD88" s="614"/>
      <c r="BE88" s="614"/>
      <c r="BF88" s="614"/>
      <c r="BG88" s="614"/>
      <c r="BH88" s="614"/>
      <c r="BI88" s="614"/>
      <c r="BJ88" s="614"/>
      <c r="BK88" s="614"/>
      <c r="BL88" s="614"/>
      <c r="BM88" s="614"/>
      <c r="BN88" s="614"/>
      <c r="BO88" s="614"/>
      <c r="BP88" s="614"/>
      <c r="BQ88" s="614"/>
      <c r="BR88" s="614"/>
      <c r="BS88" s="614"/>
      <c r="BT88" s="614"/>
      <c r="BU88" s="614"/>
      <c r="BV88" s="614"/>
      <c r="BW88" s="614"/>
      <c r="BX88" s="615" t="s">
        <v>361</v>
      </c>
      <c r="BY88" s="616"/>
      <c r="BZ88" s="616"/>
      <c r="CA88" s="616"/>
      <c r="CB88" s="616"/>
      <c r="CC88" s="616"/>
      <c r="CD88" s="616"/>
      <c r="CE88" s="617"/>
      <c r="CF88" s="618" t="s">
        <v>251</v>
      </c>
      <c r="CG88" s="616"/>
      <c r="CH88" s="616"/>
      <c r="CI88" s="616"/>
      <c r="CJ88" s="616"/>
      <c r="CK88" s="616"/>
      <c r="CL88" s="616"/>
      <c r="CM88" s="616"/>
      <c r="CN88" s="616"/>
      <c r="CO88" s="616"/>
      <c r="CP88" s="616"/>
      <c r="CQ88" s="616"/>
      <c r="CR88" s="617"/>
      <c r="CS88" s="669"/>
      <c r="CT88" s="670"/>
      <c r="CU88" s="670"/>
      <c r="CV88" s="670"/>
      <c r="CW88" s="670"/>
      <c r="CX88" s="670"/>
      <c r="CY88" s="670"/>
      <c r="CZ88" s="670"/>
      <c r="DA88" s="670"/>
      <c r="DB88" s="670"/>
      <c r="DC88" s="670"/>
      <c r="DD88" s="670"/>
      <c r="DE88" s="671"/>
      <c r="DF88" s="669"/>
      <c r="DG88" s="670"/>
      <c r="DH88" s="670"/>
      <c r="DI88" s="670"/>
      <c r="DJ88" s="670"/>
      <c r="DK88" s="670"/>
      <c r="DL88" s="670"/>
      <c r="DM88" s="670"/>
      <c r="DN88" s="670"/>
      <c r="DO88" s="670"/>
      <c r="DP88" s="670"/>
      <c r="DQ88" s="670"/>
      <c r="DR88" s="671"/>
      <c r="DS88" s="669"/>
      <c r="DT88" s="670"/>
      <c r="DU88" s="670"/>
      <c r="DV88" s="670"/>
      <c r="DW88" s="670"/>
      <c r="DX88" s="670"/>
      <c r="DY88" s="670"/>
      <c r="DZ88" s="670"/>
      <c r="EA88" s="670"/>
      <c r="EB88" s="670"/>
      <c r="EC88" s="670"/>
      <c r="ED88" s="670"/>
      <c r="EE88" s="671"/>
      <c r="EF88" s="669"/>
      <c r="EG88" s="670"/>
      <c r="EH88" s="670"/>
      <c r="EI88" s="670"/>
      <c r="EJ88" s="670"/>
      <c r="EK88" s="670"/>
      <c r="EL88" s="670"/>
      <c r="EM88" s="670"/>
      <c r="EN88" s="670"/>
      <c r="EO88" s="670"/>
      <c r="EP88" s="670"/>
      <c r="EQ88" s="670"/>
      <c r="ER88" s="671"/>
      <c r="ES88" s="626"/>
      <c r="ET88" s="627"/>
      <c r="EU88" s="627"/>
      <c r="EV88" s="627"/>
      <c r="EW88" s="627"/>
      <c r="EX88" s="627"/>
      <c r="EY88" s="627"/>
      <c r="EZ88" s="627"/>
      <c r="FA88" s="627"/>
      <c r="FB88" s="627"/>
      <c r="FC88" s="627"/>
      <c r="FD88" s="627"/>
      <c r="FE88" s="628"/>
    </row>
    <row r="89" spans="1:163" ht="22.5" customHeight="1" thickBot="1" x14ac:dyDescent="0.25">
      <c r="A89" s="613" t="s">
        <v>252</v>
      </c>
      <c r="B89" s="614"/>
      <c r="C89" s="614"/>
      <c r="D89" s="614"/>
      <c r="E89" s="614"/>
      <c r="F89" s="614"/>
      <c r="G89" s="614"/>
      <c r="H89" s="614"/>
      <c r="I89" s="614"/>
      <c r="J89" s="614"/>
      <c r="K89" s="614"/>
      <c r="L89" s="614"/>
      <c r="M89" s="614"/>
      <c r="N89" s="614"/>
      <c r="O89" s="614"/>
      <c r="P89" s="614"/>
      <c r="Q89" s="614"/>
      <c r="R89" s="614"/>
      <c r="S89" s="614"/>
      <c r="T89" s="614"/>
      <c r="U89" s="614"/>
      <c r="V89" s="614"/>
      <c r="W89" s="614"/>
      <c r="X89" s="614"/>
      <c r="Y89" s="614"/>
      <c r="Z89" s="614"/>
      <c r="AA89" s="614"/>
      <c r="AB89" s="614"/>
      <c r="AC89" s="614"/>
      <c r="AD89" s="614"/>
      <c r="AE89" s="614"/>
      <c r="AF89" s="614"/>
      <c r="AG89" s="614"/>
      <c r="AH89" s="614"/>
      <c r="AI89" s="614"/>
      <c r="AJ89" s="614"/>
      <c r="AK89" s="614"/>
      <c r="AL89" s="614"/>
      <c r="AM89" s="614"/>
      <c r="AN89" s="614"/>
      <c r="AO89" s="614"/>
      <c r="AP89" s="614"/>
      <c r="AQ89" s="614"/>
      <c r="AR89" s="614"/>
      <c r="AS89" s="614"/>
      <c r="AT89" s="614"/>
      <c r="AU89" s="614"/>
      <c r="AV89" s="614"/>
      <c r="AW89" s="614"/>
      <c r="AX89" s="614"/>
      <c r="AY89" s="614"/>
      <c r="AZ89" s="614"/>
      <c r="BA89" s="614"/>
      <c r="BB89" s="614"/>
      <c r="BC89" s="614"/>
      <c r="BD89" s="614"/>
      <c r="BE89" s="614"/>
      <c r="BF89" s="614"/>
      <c r="BG89" s="614"/>
      <c r="BH89" s="614"/>
      <c r="BI89" s="614"/>
      <c r="BJ89" s="614"/>
      <c r="BK89" s="614"/>
      <c r="BL89" s="614"/>
      <c r="BM89" s="614"/>
      <c r="BN89" s="614"/>
      <c r="BO89" s="614"/>
      <c r="BP89" s="614"/>
      <c r="BQ89" s="614"/>
      <c r="BR89" s="614"/>
      <c r="BS89" s="614"/>
      <c r="BT89" s="614"/>
      <c r="BU89" s="614"/>
      <c r="BV89" s="614"/>
      <c r="BW89" s="614"/>
      <c r="BX89" s="615" t="s">
        <v>362</v>
      </c>
      <c r="BY89" s="616"/>
      <c r="BZ89" s="616"/>
      <c r="CA89" s="616"/>
      <c r="CB89" s="616"/>
      <c r="CC89" s="616"/>
      <c r="CD89" s="616"/>
      <c r="CE89" s="617"/>
      <c r="CF89" s="605" t="s">
        <v>253</v>
      </c>
      <c r="CG89" s="543"/>
      <c r="CH89" s="543"/>
      <c r="CI89" s="543"/>
      <c r="CJ89" s="543"/>
      <c r="CK89" s="543"/>
      <c r="CL89" s="543"/>
      <c r="CM89" s="543"/>
      <c r="CN89" s="543"/>
      <c r="CO89" s="543"/>
      <c r="CP89" s="543"/>
      <c r="CQ89" s="543"/>
      <c r="CR89" s="544"/>
      <c r="CS89" s="674"/>
      <c r="CT89" s="675"/>
      <c r="CU89" s="675"/>
      <c r="CV89" s="675"/>
      <c r="CW89" s="675"/>
      <c r="CX89" s="675"/>
      <c r="CY89" s="675"/>
      <c r="CZ89" s="675"/>
      <c r="DA89" s="675"/>
      <c r="DB89" s="675"/>
      <c r="DC89" s="675"/>
      <c r="DD89" s="675"/>
      <c r="DE89" s="676"/>
      <c r="DF89" s="674"/>
      <c r="DG89" s="675"/>
      <c r="DH89" s="675"/>
      <c r="DI89" s="675"/>
      <c r="DJ89" s="675"/>
      <c r="DK89" s="675"/>
      <c r="DL89" s="675"/>
      <c r="DM89" s="675"/>
      <c r="DN89" s="675"/>
      <c r="DO89" s="675"/>
      <c r="DP89" s="675"/>
      <c r="DQ89" s="675"/>
      <c r="DR89" s="676"/>
      <c r="DS89" s="674"/>
      <c r="DT89" s="675"/>
      <c r="DU89" s="675"/>
      <c r="DV89" s="675"/>
      <c r="DW89" s="675"/>
      <c r="DX89" s="675"/>
      <c r="DY89" s="675"/>
      <c r="DZ89" s="675"/>
      <c r="EA89" s="675"/>
      <c r="EB89" s="675"/>
      <c r="EC89" s="675"/>
      <c r="ED89" s="675"/>
      <c r="EE89" s="676"/>
      <c r="EF89" s="674"/>
      <c r="EG89" s="675"/>
      <c r="EH89" s="675"/>
      <c r="EI89" s="675"/>
      <c r="EJ89" s="675"/>
      <c r="EK89" s="675"/>
      <c r="EL89" s="675"/>
      <c r="EM89" s="675"/>
      <c r="EN89" s="675"/>
      <c r="EO89" s="675"/>
      <c r="EP89" s="675"/>
      <c r="EQ89" s="675"/>
      <c r="ER89" s="676"/>
      <c r="ES89" s="548"/>
      <c r="ET89" s="549"/>
      <c r="EU89" s="549"/>
      <c r="EV89" s="549"/>
      <c r="EW89" s="549"/>
      <c r="EX89" s="549"/>
      <c r="EY89" s="549"/>
      <c r="EZ89" s="549"/>
      <c r="FA89" s="549"/>
      <c r="FB89" s="549"/>
      <c r="FC89" s="549"/>
      <c r="FD89" s="549"/>
      <c r="FE89" s="550"/>
    </row>
    <row r="90" spans="1:163" ht="12.75" customHeight="1" thickBot="1" x14ac:dyDescent="0.25">
      <c r="A90" s="694" t="s">
        <v>254</v>
      </c>
      <c r="B90" s="694"/>
      <c r="C90" s="694"/>
      <c r="D90" s="694"/>
      <c r="E90" s="694"/>
      <c r="F90" s="694"/>
      <c r="G90" s="694"/>
      <c r="H90" s="694"/>
      <c r="I90" s="694"/>
      <c r="J90" s="694"/>
      <c r="K90" s="694"/>
      <c r="L90" s="694"/>
      <c r="M90" s="694"/>
      <c r="N90" s="694"/>
      <c r="O90" s="694"/>
      <c r="P90" s="694"/>
      <c r="Q90" s="694"/>
      <c r="R90" s="694"/>
      <c r="S90" s="694"/>
      <c r="T90" s="694"/>
      <c r="U90" s="694"/>
      <c r="V90" s="694"/>
      <c r="W90" s="694"/>
      <c r="X90" s="694"/>
      <c r="Y90" s="694"/>
      <c r="Z90" s="694"/>
      <c r="AA90" s="694"/>
      <c r="AB90" s="694"/>
      <c r="AC90" s="694"/>
      <c r="AD90" s="694"/>
      <c r="AE90" s="694"/>
      <c r="AF90" s="694"/>
      <c r="AG90" s="694"/>
      <c r="AH90" s="694"/>
      <c r="AI90" s="694"/>
      <c r="AJ90" s="694"/>
      <c r="AK90" s="694"/>
      <c r="AL90" s="694"/>
      <c r="AM90" s="694"/>
      <c r="AN90" s="694"/>
      <c r="AO90" s="694"/>
      <c r="AP90" s="694"/>
      <c r="AQ90" s="694"/>
      <c r="AR90" s="694"/>
      <c r="AS90" s="694"/>
      <c r="AT90" s="694"/>
      <c r="AU90" s="694"/>
      <c r="AV90" s="694"/>
      <c r="AW90" s="694"/>
      <c r="AX90" s="694"/>
      <c r="AY90" s="694"/>
      <c r="AZ90" s="694"/>
      <c r="BA90" s="694"/>
      <c r="BB90" s="694"/>
      <c r="BC90" s="694"/>
      <c r="BD90" s="694"/>
      <c r="BE90" s="694"/>
      <c r="BF90" s="694"/>
      <c r="BG90" s="694"/>
      <c r="BH90" s="694"/>
      <c r="BI90" s="694"/>
      <c r="BJ90" s="694"/>
      <c r="BK90" s="694"/>
      <c r="BL90" s="694"/>
      <c r="BM90" s="694"/>
      <c r="BN90" s="694"/>
      <c r="BO90" s="694"/>
      <c r="BP90" s="694"/>
      <c r="BQ90" s="694"/>
      <c r="BR90" s="694"/>
      <c r="BS90" s="694"/>
      <c r="BT90" s="694"/>
      <c r="BU90" s="694"/>
      <c r="BV90" s="694"/>
      <c r="BW90" s="694"/>
      <c r="BX90" s="573" t="s">
        <v>255</v>
      </c>
      <c r="BY90" s="574"/>
      <c r="BZ90" s="574"/>
      <c r="CA90" s="574"/>
      <c r="CB90" s="574"/>
      <c r="CC90" s="574"/>
      <c r="CD90" s="574"/>
      <c r="CE90" s="575"/>
      <c r="CF90" s="576" t="s">
        <v>256</v>
      </c>
      <c r="CG90" s="574"/>
      <c r="CH90" s="574"/>
      <c r="CI90" s="574"/>
      <c r="CJ90" s="574"/>
      <c r="CK90" s="574"/>
      <c r="CL90" s="574"/>
      <c r="CM90" s="574"/>
      <c r="CN90" s="574"/>
      <c r="CO90" s="574"/>
      <c r="CP90" s="574"/>
      <c r="CQ90" s="574"/>
      <c r="CR90" s="575"/>
      <c r="CS90" s="577"/>
      <c r="CT90" s="578"/>
      <c r="CU90" s="578"/>
      <c r="CV90" s="578"/>
      <c r="CW90" s="578"/>
      <c r="CX90" s="578"/>
      <c r="CY90" s="578"/>
      <c r="CZ90" s="578"/>
      <c r="DA90" s="578"/>
      <c r="DB90" s="578"/>
      <c r="DC90" s="578"/>
      <c r="DD90" s="578"/>
      <c r="DE90" s="579"/>
      <c r="DF90" s="551">
        <f>DF91</f>
        <v>0</v>
      </c>
      <c r="DG90" s="552"/>
      <c r="DH90" s="552"/>
      <c r="DI90" s="552"/>
      <c r="DJ90" s="552"/>
      <c r="DK90" s="552"/>
      <c r="DL90" s="552"/>
      <c r="DM90" s="552"/>
      <c r="DN90" s="552"/>
      <c r="DO90" s="552"/>
      <c r="DP90" s="552"/>
      <c r="DQ90" s="552"/>
      <c r="DR90" s="553"/>
      <c r="DS90" s="551">
        <f t="shared" ref="DS90" si="17">DS91</f>
        <v>0</v>
      </c>
      <c r="DT90" s="552"/>
      <c r="DU90" s="552"/>
      <c r="DV90" s="552"/>
      <c r="DW90" s="552"/>
      <c r="DX90" s="552"/>
      <c r="DY90" s="552"/>
      <c r="DZ90" s="552"/>
      <c r="EA90" s="552"/>
      <c r="EB90" s="552"/>
      <c r="EC90" s="552"/>
      <c r="ED90" s="552"/>
      <c r="EE90" s="553"/>
      <c r="EF90" s="551">
        <f t="shared" ref="EF90" si="18">EF91</f>
        <v>0</v>
      </c>
      <c r="EG90" s="552"/>
      <c r="EH90" s="552"/>
      <c r="EI90" s="552"/>
      <c r="EJ90" s="552"/>
      <c r="EK90" s="552"/>
      <c r="EL90" s="552"/>
      <c r="EM90" s="552"/>
      <c r="EN90" s="552"/>
      <c r="EO90" s="552"/>
      <c r="EP90" s="552"/>
      <c r="EQ90" s="552"/>
      <c r="ER90" s="553"/>
      <c r="ES90" s="554" t="s">
        <v>115</v>
      </c>
      <c r="ET90" s="555"/>
      <c r="EU90" s="555"/>
      <c r="EV90" s="555"/>
      <c r="EW90" s="555"/>
      <c r="EX90" s="555"/>
      <c r="EY90" s="555"/>
      <c r="EZ90" s="555"/>
      <c r="FA90" s="555"/>
      <c r="FB90" s="555"/>
      <c r="FC90" s="555"/>
      <c r="FD90" s="555"/>
      <c r="FE90" s="556"/>
    </row>
    <row r="91" spans="1:163" ht="22.5" customHeight="1" x14ac:dyDescent="0.2">
      <c r="A91" s="613" t="s">
        <v>257</v>
      </c>
      <c r="B91" s="614"/>
      <c r="C91" s="614"/>
      <c r="D91" s="614"/>
      <c r="E91" s="614"/>
      <c r="F91" s="614"/>
      <c r="G91" s="614"/>
      <c r="H91" s="614"/>
      <c r="I91" s="614"/>
      <c r="J91" s="614"/>
      <c r="K91" s="614"/>
      <c r="L91" s="614"/>
      <c r="M91" s="614"/>
      <c r="N91" s="614"/>
      <c r="O91" s="614"/>
      <c r="P91" s="614"/>
      <c r="Q91" s="614"/>
      <c r="R91" s="614"/>
      <c r="S91" s="614"/>
      <c r="T91" s="614"/>
      <c r="U91" s="614"/>
      <c r="V91" s="614"/>
      <c r="W91" s="614"/>
      <c r="X91" s="614"/>
      <c r="Y91" s="614"/>
      <c r="Z91" s="614"/>
      <c r="AA91" s="614"/>
      <c r="AB91" s="614"/>
      <c r="AC91" s="614"/>
      <c r="AD91" s="614"/>
      <c r="AE91" s="614"/>
      <c r="AF91" s="614"/>
      <c r="AG91" s="614"/>
      <c r="AH91" s="614"/>
      <c r="AI91" s="614"/>
      <c r="AJ91" s="614"/>
      <c r="AK91" s="614"/>
      <c r="AL91" s="614"/>
      <c r="AM91" s="614"/>
      <c r="AN91" s="614"/>
      <c r="AO91" s="614"/>
      <c r="AP91" s="614"/>
      <c r="AQ91" s="614"/>
      <c r="AR91" s="614"/>
      <c r="AS91" s="614"/>
      <c r="AT91" s="614"/>
      <c r="AU91" s="614"/>
      <c r="AV91" s="614"/>
      <c r="AW91" s="614"/>
      <c r="AX91" s="614"/>
      <c r="AY91" s="614"/>
      <c r="AZ91" s="614"/>
      <c r="BA91" s="614"/>
      <c r="BB91" s="614"/>
      <c r="BC91" s="614"/>
      <c r="BD91" s="614"/>
      <c r="BE91" s="614"/>
      <c r="BF91" s="614"/>
      <c r="BG91" s="614"/>
      <c r="BH91" s="614"/>
      <c r="BI91" s="614"/>
      <c r="BJ91" s="614"/>
      <c r="BK91" s="614"/>
      <c r="BL91" s="614"/>
      <c r="BM91" s="614"/>
      <c r="BN91" s="614"/>
      <c r="BO91" s="614"/>
      <c r="BP91" s="614"/>
      <c r="BQ91" s="614"/>
      <c r="BR91" s="614"/>
      <c r="BS91" s="614"/>
      <c r="BT91" s="614"/>
      <c r="BU91" s="614"/>
      <c r="BV91" s="614"/>
      <c r="BW91" s="614"/>
      <c r="BX91" s="559" t="s">
        <v>258</v>
      </c>
      <c r="BY91" s="560"/>
      <c r="BZ91" s="560"/>
      <c r="CA91" s="560"/>
      <c r="CB91" s="560"/>
      <c r="CC91" s="560"/>
      <c r="CD91" s="560"/>
      <c r="CE91" s="561"/>
      <c r="CF91" s="562" t="s">
        <v>115</v>
      </c>
      <c r="CG91" s="560"/>
      <c r="CH91" s="560"/>
      <c r="CI91" s="560"/>
      <c r="CJ91" s="560"/>
      <c r="CK91" s="560"/>
      <c r="CL91" s="560"/>
      <c r="CM91" s="560"/>
      <c r="CN91" s="560"/>
      <c r="CO91" s="560"/>
      <c r="CP91" s="560"/>
      <c r="CQ91" s="560"/>
      <c r="CR91" s="561"/>
      <c r="CS91" s="726" t="s">
        <v>367</v>
      </c>
      <c r="CT91" s="727"/>
      <c r="CU91" s="727"/>
      <c r="CV91" s="727"/>
      <c r="CW91" s="727"/>
      <c r="CX91" s="727"/>
      <c r="CY91" s="727"/>
      <c r="CZ91" s="727"/>
      <c r="DA91" s="727"/>
      <c r="DB91" s="727"/>
      <c r="DC91" s="727"/>
      <c r="DD91" s="727"/>
      <c r="DE91" s="728"/>
      <c r="DF91" s="663"/>
      <c r="DG91" s="664"/>
      <c r="DH91" s="664"/>
      <c r="DI91" s="664"/>
      <c r="DJ91" s="664"/>
      <c r="DK91" s="664"/>
      <c r="DL91" s="664"/>
      <c r="DM91" s="664"/>
      <c r="DN91" s="664"/>
      <c r="DO91" s="664"/>
      <c r="DP91" s="664"/>
      <c r="DQ91" s="664"/>
      <c r="DR91" s="665"/>
      <c r="DS91" s="663">
        <v>0</v>
      </c>
      <c r="DT91" s="664"/>
      <c r="DU91" s="664"/>
      <c r="DV91" s="664"/>
      <c r="DW91" s="664"/>
      <c r="DX91" s="664"/>
      <c r="DY91" s="664"/>
      <c r="DZ91" s="664"/>
      <c r="EA91" s="664"/>
      <c r="EB91" s="664"/>
      <c r="EC91" s="664"/>
      <c r="ED91" s="664"/>
      <c r="EE91" s="665"/>
      <c r="EF91" s="663">
        <v>0</v>
      </c>
      <c r="EG91" s="664"/>
      <c r="EH91" s="664"/>
      <c r="EI91" s="664"/>
      <c r="EJ91" s="664"/>
      <c r="EK91" s="664"/>
      <c r="EL91" s="664"/>
      <c r="EM91" s="664"/>
      <c r="EN91" s="664"/>
      <c r="EO91" s="664"/>
      <c r="EP91" s="664"/>
      <c r="EQ91" s="664"/>
      <c r="ER91" s="665"/>
      <c r="ES91" s="729" t="s">
        <v>115</v>
      </c>
      <c r="ET91" s="730"/>
      <c r="EU91" s="730"/>
      <c r="EV91" s="730"/>
      <c r="EW91" s="730"/>
      <c r="EX91" s="730"/>
      <c r="EY91" s="730"/>
      <c r="EZ91" s="730"/>
      <c r="FA91" s="730"/>
      <c r="FB91" s="730"/>
      <c r="FC91" s="730"/>
      <c r="FD91" s="730"/>
      <c r="FE91" s="731"/>
    </row>
    <row r="92" spans="1:163" ht="12.75" customHeight="1" x14ac:dyDescent="0.2">
      <c r="A92" s="613" t="s">
        <v>259</v>
      </c>
      <c r="B92" s="614"/>
      <c r="C92" s="614"/>
      <c r="D92" s="614"/>
      <c r="E92" s="614"/>
      <c r="F92" s="614"/>
      <c r="G92" s="614"/>
      <c r="H92" s="614"/>
      <c r="I92" s="614"/>
      <c r="J92" s="614"/>
      <c r="K92" s="614"/>
      <c r="L92" s="614"/>
      <c r="M92" s="614"/>
      <c r="N92" s="614"/>
      <c r="O92" s="614"/>
      <c r="P92" s="614"/>
      <c r="Q92" s="614"/>
      <c r="R92" s="614"/>
      <c r="S92" s="614"/>
      <c r="T92" s="614"/>
      <c r="U92" s="614"/>
      <c r="V92" s="614"/>
      <c r="W92" s="614"/>
      <c r="X92" s="614"/>
      <c r="Y92" s="614"/>
      <c r="Z92" s="614"/>
      <c r="AA92" s="614"/>
      <c r="AB92" s="614"/>
      <c r="AC92" s="614"/>
      <c r="AD92" s="614"/>
      <c r="AE92" s="614"/>
      <c r="AF92" s="614"/>
      <c r="AG92" s="614"/>
      <c r="AH92" s="614"/>
      <c r="AI92" s="614"/>
      <c r="AJ92" s="614"/>
      <c r="AK92" s="614"/>
      <c r="AL92" s="614"/>
      <c r="AM92" s="614"/>
      <c r="AN92" s="614"/>
      <c r="AO92" s="614"/>
      <c r="AP92" s="614"/>
      <c r="AQ92" s="614"/>
      <c r="AR92" s="614"/>
      <c r="AS92" s="614"/>
      <c r="AT92" s="614"/>
      <c r="AU92" s="614"/>
      <c r="AV92" s="614"/>
      <c r="AW92" s="614"/>
      <c r="AX92" s="614"/>
      <c r="AY92" s="614"/>
      <c r="AZ92" s="614"/>
      <c r="BA92" s="614"/>
      <c r="BB92" s="614"/>
      <c r="BC92" s="614"/>
      <c r="BD92" s="614"/>
      <c r="BE92" s="614"/>
      <c r="BF92" s="614"/>
      <c r="BG92" s="614"/>
      <c r="BH92" s="614"/>
      <c r="BI92" s="614"/>
      <c r="BJ92" s="614"/>
      <c r="BK92" s="614"/>
      <c r="BL92" s="614"/>
      <c r="BM92" s="614"/>
      <c r="BN92" s="614"/>
      <c r="BO92" s="614"/>
      <c r="BP92" s="614"/>
      <c r="BQ92" s="614"/>
      <c r="BR92" s="614"/>
      <c r="BS92" s="614"/>
      <c r="BT92" s="614"/>
      <c r="BU92" s="614"/>
      <c r="BV92" s="614"/>
      <c r="BW92" s="614"/>
      <c r="BX92" s="615" t="s">
        <v>260</v>
      </c>
      <c r="BY92" s="616"/>
      <c r="BZ92" s="616"/>
      <c r="CA92" s="616"/>
      <c r="CB92" s="616"/>
      <c r="CC92" s="616"/>
      <c r="CD92" s="616"/>
      <c r="CE92" s="617"/>
      <c r="CF92" s="736" t="s">
        <v>115</v>
      </c>
      <c r="CG92" s="737"/>
      <c r="CH92" s="737"/>
      <c r="CI92" s="737"/>
      <c r="CJ92" s="737"/>
      <c r="CK92" s="737"/>
      <c r="CL92" s="737"/>
      <c r="CM92" s="737"/>
      <c r="CN92" s="737"/>
      <c r="CO92" s="737"/>
      <c r="CP92" s="737"/>
      <c r="CQ92" s="737"/>
      <c r="CR92" s="738"/>
      <c r="CS92" s="669"/>
      <c r="CT92" s="670"/>
      <c r="CU92" s="670"/>
      <c r="CV92" s="670"/>
      <c r="CW92" s="670"/>
      <c r="CX92" s="670"/>
      <c r="CY92" s="670"/>
      <c r="CZ92" s="670"/>
      <c r="DA92" s="670"/>
      <c r="DB92" s="670"/>
      <c r="DC92" s="670"/>
      <c r="DD92" s="670"/>
      <c r="DE92" s="671"/>
      <c r="DF92" s="669"/>
      <c r="DG92" s="670"/>
      <c r="DH92" s="670"/>
      <c r="DI92" s="670"/>
      <c r="DJ92" s="670"/>
      <c r="DK92" s="670"/>
      <c r="DL92" s="670"/>
      <c r="DM92" s="670"/>
      <c r="DN92" s="670"/>
      <c r="DO92" s="670"/>
      <c r="DP92" s="670"/>
      <c r="DQ92" s="670"/>
      <c r="DR92" s="671"/>
      <c r="DS92" s="669"/>
      <c r="DT92" s="670"/>
      <c r="DU92" s="670"/>
      <c r="DV92" s="670"/>
      <c r="DW92" s="670"/>
      <c r="DX92" s="670"/>
      <c r="DY92" s="670"/>
      <c r="DZ92" s="670"/>
      <c r="EA92" s="670"/>
      <c r="EB92" s="670"/>
      <c r="EC92" s="670"/>
      <c r="ED92" s="670"/>
      <c r="EE92" s="671"/>
      <c r="EF92" s="669"/>
      <c r="EG92" s="670"/>
      <c r="EH92" s="670"/>
      <c r="EI92" s="670"/>
      <c r="EJ92" s="670"/>
      <c r="EK92" s="670"/>
      <c r="EL92" s="670"/>
      <c r="EM92" s="670"/>
      <c r="EN92" s="670"/>
      <c r="EO92" s="670"/>
      <c r="EP92" s="670"/>
      <c r="EQ92" s="670"/>
      <c r="ER92" s="671"/>
      <c r="ES92" s="680" t="s">
        <v>115</v>
      </c>
      <c r="ET92" s="681"/>
      <c r="EU92" s="681"/>
      <c r="EV92" s="681"/>
      <c r="EW92" s="681"/>
      <c r="EX92" s="681"/>
      <c r="EY92" s="681"/>
      <c r="EZ92" s="681"/>
      <c r="FA92" s="681"/>
      <c r="FB92" s="681"/>
      <c r="FC92" s="681"/>
      <c r="FD92" s="681"/>
      <c r="FE92" s="682"/>
    </row>
    <row r="93" spans="1:163" ht="12.75" customHeight="1" thickBot="1" x14ac:dyDescent="0.25">
      <c r="A93" s="613" t="s">
        <v>261</v>
      </c>
      <c r="B93" s="614"/>
      <c r="C93" s="614"/>
      <c r="D93" s="614"/>
      <c r="E93" s="614"/>
      <c r="F93" s="614"/>
      <c r="G93" s="614"/>
      <c r="H93" s="614"/>
      <c r="I93" s="614"/>
      <c r="J93" s="614"/>
      <c r="K93" s="614"/>
      <c r="L93" s="614"/>
      <c r="M93" s="614"/>
      <c r="N93" s="614"/>
      <c r="O93" s="614"/>
      <c r="P93" s="614"/>
      <c r="Q93" s="614"/>
      <c r="R93" s="614"/>
      <c r="S93" s="614"/>
      <c r="T93" s="614"/>
      <c r="U93" s="614"/>
      <c r="V93" s="614"/>
      <c r="W93" s="614"/>
      <c r="X93" s="614"/>
      <c r="Y93" s="614"/>
      <c r="Z93" s="614"/>
      <c r="AA93" s="614"/>
      <c r="AB93" s="614"/>
      <c r="AC93" s="614"/>
      <c r="AD93" s="614"/>
      <c r="AE93" s="614"/>
      <c r="AF93" s="614"/>
      <c r="AG93" s="614"/>
      <c r="AH93" s="614"/>
      <c r="AI93" s="614"/>
      <c r="AJ93" s="614"/>
      <c r="AK93" s="614"/>
      <c r="AL93" s="614"/>
      <c r="AM93" s="614"/>
      <c r="AN93" s="614"/>
      <c r="AO93" s="614"/>
      <c r="AP93" s="614"/>
      <c r="AQ93" s="614"/>
      <c r="AR93" s="614"/>
      <c r="AS93" s="614"/>
      <c r="AT93" s="614"/>
      <c r="AU93" s="614"/>
      <c r="AV93" s="614"/>
      <c r="AW93" s="614"/>
      <c r="AX93" s="614"/>
      <c r="AY93" s="614"/>
      <c r="AZ93" s="614"/>
      <c r="BA93" s="614"/>
      <c r="BB93" s="614"/>
      <c r="BC93" s="614"/>
      <c r="BD93" s="614"/>
      <c r="BE93" s="614"/>
      <c r="BF93" s="614"/>
      <c r="BG93" s="614"/>
      <c r="BH93" s="614"/>
      <c r="BI93" s="614"/>
      <c r="BJ93" s="614"/>
      <c r="BK93" s="614"/>
      <c r="BL93" s="614"/>
      <c r="BM93" s="614"/>
      <c r="BN93" s="614"/>
      <c r="BO93" s="614"/>
      <c r="BP93" s="614"/>
      <c r="BQ93" s="614"/>
      <c r="BR93" s="614"/>
      <c r="BS93" s="614"/>
      <c r="BT93" s="614"/>
      <c r="BU93" s="614"/>
      <c r="BV93" s="614"/>
      <c r="BW93" s="614"/>
      <c r="BX93" s="542" t="s">
        <v>262</v>
      </c>
      <c r="BY93" s="543"/>
      <c r="BZ93" s="543"/>
      <c r="CA93" s="543"/>
      <c r="CB93" s="543"/>
      <c r="CC93" s="543"/>
      <c r="CD93" s="543"/>
      <c r="CE93" s="544"/>
      <c r="CF93" s="733" t="s">
        <v>115</v>
      </c>
      <c r="CG93" s="734"/>
      <c r="CH93" s="734"/>
      <c r="CI93" s="734"/>
      <c r="CJ93" s="734"/>
      <c r="CK93" s="734"/>
      <c r="CL93" s="734"/>
      <c r="CM93" s="734"/>
      <c r="CN93" s="734"/>
      <c r="CO93" s="734"/>
      <c r="CP93" s="734"/>
      <c r="CQ93" s="734"/>
      <c r="CR93" s="735"/>
      <c r="CS93" s="674"/>
      <c r="CT93" s="675"/>
      <c r="CU93" s="675"/>
      <c r="CV93" s="675"/>
      <c r="CW93" s="675"/>
      <c r="CX93" s="675"/>
      <c r="CY93" s="675"/>
      <c r="CZ93" s="675"/>
      <c r="DA93" s="675"/>
      <c r="DB93" s="675"/>
      <c r="DC93" s="675"/>
      <c r="DD93" s="675"/>
      <c r="DE93" s="676"/>
      <c r="DF93" s="674"/>
      <c r="DG93" s="675"/>
      <c r="DH93" s="675"/>
      <c r="DI93" s="675"/>
      <c r="DJ93" s="675"/>
      <c r="DK93" s="675"/>
      <c r="DL93" s="675"/>
      <c r="DM93" s="675"/>
      <c r="DN93" s="675"/>
      <c r="DO93" s="675"/>
      <c r="DP93" s="675"/>
      <c r="DQ93" s="675"/>
      <c r="DR93" s="676"/>
      <c r="DS93" s="674"/>
      <c r="DT93" s="675"/>
      <c r="DU93" s="675"/>
      <c r="DV93" s="675"/>
      <c r="DW93" s="675"/>
      <c r="DX93" s="675"/>
      <c r="DY93" s="675"/>
      <c r="DZ93" s="675"/>
      <c r="EA93" s="675"/>
      <c r="EB93" s="675"/>
      <c r="EC93" s="675"/>
      <c r="ED93" s="675"/>
      <c r="EE93" s="676"/>
      <c r="EF93" s="674"/>
      <c r="EG93" s="675"/>
      <c r="EH93" s="675"/>
      <c r="EI93" s="675"/>
      <c r="EJ93" s="675"/>
      <c r="EK93" s="675"/>
      <c r="EL93" s="675"/>
      <c r="EM93" s="675"/>
      <c r="EN93" s="675"/>
      <c r="EO93" s="675"/>
      <c r="EP93" s="675"/>
      <c r="EQ93" s="675"/>
      <c r="ER93" s="676"/>
      <c r="ES93" s="739" t="s">
        <v>115</v>
      </c>
      <c r="ET93" s="740"/>
      <c r="EU93" s="740"/>
      <c r="EV93" s="740"/>
      <c r="EW93" s="740"/>
      <c r="EX93" s="740"/>
      <c r="EY93" s="740"/>
      <c r="EZ93" s="740"/>
      <c r="FA93" s="740"/>
      <c r="FB93" s="740"/>
      <c r="FC93" s="740"/>
      <c r="FD93" s="740"/>
      <c r="FE93" s="741"/>
    </row>
    <row r="94" spans="1:163" ht="12.75" customHeight="1" x14ac:dyDescent="0.2">
      <c r="A94" s="694" t="s">
        <v>263</v>
      </c>
      <c r="B94" s="694"/>
      <c r="C94" s="694"/>
      <c r="D94" s="694"/>
      <c r="E94" s="694"/>
      <c r="F94" s="694"/>
      <c r="G94" s="694"/>
      <c r="H94" s="694"/>
      <c r="I94" s="694"/>
      <c r="J94" s="694"/>
      <c r="K94" s="694"/>
      <c r="L94" s="694"/>
      <c r="M94" s="694"/>
      <c r="N94" s="694"/>
      <c r="O94" s="694"/>
      <c r="P94" s="694"/>
      <c r="Q94" s="694"/>
      <c r="R94" s="694"/>
      <c r="S94" s="694"/>
      <c r="T94" s="694"/>
      <c r="U94" s="694"/>
      <c r="V94" s="694"/>
      <c r="W94" s="694"/>
      <c r="X94" s="694"/>
      <c r="Y94" s="694"/>
      <c r="Z94" s="694"/>
      <c r="AA94" s="694"/>
      <c r="AB94" s="694"/>
      <c r="AC94" s="694"/>
      <c r="AD94" s="694"/>
      <c r="AE94" s="694"/>
      <c r="AF94" s="694"/>
      <c r="AG94" s="694"/>
      <c r="AH94" s="694"/>
      <c r="AI94" s="694"/>
      <c r="AJ94" s="694"/>
      <c r="AK94" s="694"/>
      <c r="AL94" s="694"/>
      <c r="AM94" s="694"/>
      <c r="AN94" s="694"/>
      <c r="AO94" s="694"/>
      <c r="AP94" s="694"/>
      <c r="AQ94" s="694"/>
      <c r="AR94" s="694"/>
      <c r="AS94" s="694"/>
      <c r="AT94" s="694"/>
      <c r="AU94" s="694"/>
      <c r="AV94" s="694"/>
      <c r="AW94" s="694"/>
      <c r="AX94" s="694"/>
      <c r="AY94" s="694"/>
      <c r="AZ94" s="694"/>
      <c r="BA94" s="694"/>
      <c r="BB94" s="694"/>
      <c r="BC94" s="694"/>
      <c r="BD94" s="694"/>
      <c r="BE94" s="694"/>
      <c r="BF94" s="694"/>
      <c r="BG94" s="694"/>
      <c r="BH94" s="694"/>
      <c r="BI94" s="694"/>
      <c r="BJ94" s="694"/>
      <c r="BK94" s="694"/>
      <c r="BL94" s="694"/>
      <c r="BM94" s="694"/>
      <c r="BN94" s="694"/>
      <c r="BO94" s="694"/>
      <c r="BP94" s="694"/>
      <c r="BQ94" s="694"/>
      <c r="BR94" s="694"/>
      <c r="BS94" s="694"/>
      <c r="BT94" s="694"/>
      <c r="BU94" s="694"/>
      <c r="BV94" s="694"/>
      <c r="BW94" s="694"/>
      <c r="BX94" s="742" t="s">
        <v>264</v>
      </c>
      <c r="BY94" s="743"/>
      <c r="BZ94" s="743"/>
      <c r="CA94" s="743"/>
      <c r="CB94" s="743"/>
      <c r="CC94" s="743"/>
      <c r="CD94" s="743"/>
      <c r="CE94" s="744"/>
      <c r="CF94" s="745" t="s">
        <v>115</v>
      </c>
      <c r="CG94" s="743"/>
      <c r="CH94" s="743"/>
      <c r="CI94" s="743"/>
      <c r="CJ94" s="743"/>
      <c r="CK94" s="743"/>
      <c r="CL94" s="743"/>
      <c r="CM94" s="743"/>
      <c r="CN94" s="743"/>
      <c r="CO94" s="743"/>
      <c r="CP94" s="743"/>
      <c r="CQ94" s="743"/>
      <c r="CR94" s="744"/>
      <c r="CS94" s="746"/>
      <c r="CT94" s="747"/>
      <c r="CU94" s="747"/>
      <c r="CV94" s="747"/>
      <c r="CW94" s="747"/>
      <c r="CX94" s="747"/>
      <c r="CY94" s="747"/>
      <c r="CZ94" s="747"/>
      <c r="DA94" s="747"/>
      <c r="DB94" s="747"/>
      <c r="DC94" s="747"/>
      <c r="DD94" s="747"/>
      <c r="DE94" s="748"/>
      <c r="DF94" s="749">
        <f>DF95</f>
        <v>0</v>
      </c>
      <c r="DG94" s="750"/>
      <c r="DH94" s="750"/>
      <c r="DI94" s="750"/>
      <c r="DJ94" s="750"/>
      <c r="DK94" s="750"/>
      <c r="DL94" s="750"/>
      <c r="DM94" s="750"/>
      <c r="DN94" s="750"/>
      <c r="DO94" s="750"/>
      <c r="DP94" s="750"/>
      <c r="DQ94" s="750"/>
      <c r="DR94" s="751"/>
      <c r="DS94" s="749">
        <f t="shared" ref="DS94" si="19">DS95</f>
        <v>0</v>
      </c>
      <c r="DT94" s="750"/>
      <c r="DU94" s="750"/>
      <c r="DV94" s="750"/>
      <c r="DW94" s="750"/>
      <c r="DX94" s="750"/>
      <c r="DY94" s="750"/>
      <c r="DZ94" s="750"/>
      <c r="EA94" s="750"/>
      <c r="EB94" s="750"/>
      <c r="EC94" s="750"/>
      <c r="ED94" s="750"/>
      <c r="EE94" s="751"/>
      <c r="EF94" s="749">
        <f t="shared" ref="EF94" si="20">EF95</f>
        <v>0</v>
      </c>
      <c r="EG94" s="750"/>
      <c r="EH94" s="750"/>
      <c r="EI94" s="750"/>
      <c r="EJ94" s="750"/>
      <c r="EK94" s="750"/>
      <c r="EL94" s="750"/>
      <c r="EM94" s="750"/>
      <c r="EN94" s="750"/>
      <c r="EO94" s="750"/>
      <c r="EP94" s="750"/>
      <c r="EQ94" s="750"/>
      <c r="ER94" s="751"/>
      <c r="ES94" s="753" t="s">
        <v>115</v>
      </c>
      <c r="ET94" s="754"/>
      <c r="EU94" s="754"/>
      <c r="EV94" s="754"/>
      <c r="EW94" s="754"/>
      <c r="EX94" s="754"/>
      <c r="EY94" s="754"/>
      <c r="EZ94" s="754"/>
      <c r="FA94" s="754"/>
      <c r="FB94" s="754"/>
      <c r="FC94" s="754"/>
      <c r="FD94" s="754"/>
      <c r="FE94" s="755"/>
    </row>
    <row r="95" spans="1:163" ht="22.5" customHeight="1" thickBot="1" x14ac:dyDescent="0.25">
      <c r="A95" s="613" t="s">
        <v>265</v>
      </c>
      <c r="B95" s="614"/>
      <c r="C95" s="614"/>
      <c r="D95" s="614"/>
      <c r="E95" s="614"/>
      <c r="F95" s="614"/>
      <c r="G95" s="614"/>
      <c r="H95" s="614"/>
      <c r="I95" s="614"/>
      <c r="J95" s="614"/>
      <c r="K95" s="614"/>
      <c r="L95" s="614"/>
      <c r="M95" s="614"/>
      <c r="N95" s="614"/>
      <c r="O95" s="614"/>
      <c r="P95" s="614"/>
      <c r="Q95" s="614"/>
      <c r="R95" s="614"/>
      <c r="S95" s="614"/>
      <c r="T95" s="614"/>
      <c r="U95" s="614"/>
      <c r="V95" s="614"/>
      <c r="W95" s="614"/>
      <c r="X95" s="614"/>
      <c r="Y95" s="614"/>
      <c r="Z95" s="614"/>
      <c r="AA95" s="614"/>
      <c r="AB95" s="614"/>
      <c r="AC95" s="614"/>
      <c r="AD95" s="614"/>
      <c r="AE95" s="614"/>
      <c r="AF95" s="614"/>
      <c r="AG95" s="614"/>
      <c r="AH95" s="614"/>
      <c r="AI95" s="614"/>
      <c r="AJ95" s="614"/>
      <c r="AK95" s="614"/>
      <c r="AL95" s="614"/>
      <c r="AM95" s="614"/>
      <c r="AN95" s="614"/>
      <c r="AO95" s="614"/>
      <c r="AP95" s="614"/>
      <c r="AQ95" s="614"/>
      <c r="AR95" s="614"/>
      <c r="AS95" s="614"/>
      <c r="AT95" s="614"/>
      <c r="AU95" s="614"/>
      <c r="AV95" s="614"/>
      <c r="AW95" s="614"/>
      <c r="AX95" s="614"/>
      <c r="AY95" s="614"/>
      <c r="AZ95" s="614"/>
      <c r="BA95" s="614"/>
      <c r="BB95" s="614"/>
      <c r="BC95" s="614"/>
      <c r="BD95" s="614"/>
      <c r="BE95" s="614"/>
      <c r="BF95" s="614"/>
      <c r="BG95" s="614"/>
      <c r="BH95" s="614"/>
      <c r="BI95" s="614"/>
      <c r="BJ95" s="614"/>
      <c r="BK95" s="614"/>
      <c r="BL95" s="614"/>
      <c r="BM95" s="614"/>
      <c r="BN95" s="614"/>
      <c r="BO95" s="614"/>
      <c r="BP95" s="614"/>
      <c r="BQ95" s="614"/>
      <c r="BR95" s="614"/>
      <c r="BS95" s="614"/>
      <c r="BT95" s="614"/>
      <c r="BU95" s="614"/>
      <c r="BV95" s="614"/>
      <c r="BW95" s="614"/>
      <c r="BX95" s="756" t="s">
        <v>266</v>
      </c>
      <c r="BY95" s="757"/>
      <c r="BZ95" s="757"/>
      <c r="CA95" s="757"/>
      <c r="CB95" s="757"/>
      <c r="CC95" s="757"/>
      <c r="CD95" s="757"/>
      <c r="CE95" s="758"/>
      <c r="CF95" s="759" t="s">
        <v>267</v>
      </c>
      <c r="CG95" s="757"/>
      <c r="CH95" s="757"/>
      <c r="CI95" s="757"/>
      <c r="CJ95" s="757"/>
      <c r="CK95" s="757"/>
      <c r="CL95" s="757"/>
      <c r="CM95" s="757"/>
      <c r="CN95" s="757"/>
      <c r="CO95" s="757"/>
      <c r="CP95" s="757"/>
      <c r="CQ95" s="757"/>
      <c r="CR95" s="758"/>
      <c r="CS95" s="760" t="s">
        <v>369</v>
      </c>
      <c r="CT95" s="761"/>
      <c r="CU95" s="761"/>
      <c r="CV95" s="761"/>
      <c r="CW95" s="761"/>
      <c r="CX95" s="761"/>
      <c r="CY95" s="761"/>
      <c r="CZ95" s="761"/>
      <c r="DA95" s="761"/>
      <c r="DB95" s="761"/>
      <c r="DC95" s="761"/>
      <c r="DD95" s="761"/>
      <c r="DE95" s="762"/>
      <c r="DF95" s="772"/>
      <c r="DG95" s="773"/>
      <c r="DH95" s="773"/>
      <c r="DI95" s="773"/>
      <c r="DJ95" s="773"/>
      <c r="DK95" s="773"/>
      <c r="DL95" s="773"/>
      <c r="DM95" s="773"/>
      <c r="DN95" s="773"/>
      <c r="DO95" s="773"/>
      <c r="DP95" s="773"/>
      <c r="DQ95" s="773"/>
      <c r="DR95" s="774"/>
      <c r="DS95" s="766"/>
      <c r="DT95" s="767"/>
      <c r="DU95" s="767"/>
      <c r="DV95" s="767"/>
      <c r="DW95" s="767"/>
      <c r="DX95" s="767"/>
      <c r="DY95" s="767"/>
      <c r="DZ95" s="767"/>
      <c r="EA95" s="767"/>
      <c r="EB95" s="767"/>
      <c r="EC95" s="767"/>
      <c r="ED95" s="767"/>
      <c r="EE95" s="768"/>
      <c r="EF95" s="766"/>
      <c r="EG95" s="767"/>
      <c r="EH95" s="767"/>
      <c r="EI95" s="767"/>
      <c r="EJ95" s="767"/>
      <c r="EK95" s="767"/>
      <c r="EL95" s="767"/>
      <c r="EM95" s="767"/>
      <c r="EN95" s="767"/>
      <c r="EO95" s="767"/>
      <c r="EP95" s="767"/>
      <c r="EQ95" s="767"/>
      <c r="ER95" s="768"/>
      <c r="ES95" s="769" t="s">
        <v>115</v>
      </c>
      <c r="ET95" s="770"/>
      <c r="EU95" s="770"/>
      <c r="EV95" s="770"/>
      <c r="EW95" s="770"/>
      <c r="EX95" s="770"/>
      <c r="EY95" s="770"/>
      <c r="EZ95" s="770"/>
      <c r="FA95" s="770"/>
      <c r="FB95" s="770"/>
      <c r="FC95" s="770"/>
      <c r="FD95" s="770"/>
      <c r="FE95" s="771"/>
    </row>
    <row r="96" spans="1:163" s="202" customFormat="1" ht="11.25" customHeight="1" x14ac:dyDescent="0.2">
      <c r="A96" s="89" t="s">
        <v>268</v>
      </c>
      <c r="FG96" s="111"/>
    </row>
    <row r="97" spans="1:163" s="202" customFormat="1" ht="11.25" customHeight="1" x14ac:dyDescent="0.2">
      <c r="A97" s="89" t="s">
        <v>269</v>
      </c>
      <c r="FG97" s="111"/>
    </row>
    <row r="98" spans="1:163" s="202" customFormat="1" ht="8.25" customHeight="1" x14ac:dyDescent="0.2">
      <c r="A98" s="89" t="s">
        <v>270</v>
      </c>
      <c r="FG98" s="111"/>
    </row>
    <row r="99" spans="1:163" s="202" customFormat="1" ht="9" customHeight="1" x14ac:dyDescent="0.2">
      <c r="A99" s="89" t="s">
        <v>271</v>
      </c>
      <c r="FG99" s="111"/>
    </row>
    <row r="100" spans="1:163" s="202" customFormat="1" ht="10.5" customHeight="1" x14ac:dyDescent="0.2">
      <c r="A100" s="89" t="s">
        <v>272</v>
      </c>
      <c r="FG100" s="111"/>
    </row>
    <row r="101" spans="1:163" s="202" customFormat="1" ht="8.25" customHeight="1" x14ac:dyDescent="0.2">
      <c r="A101" s="89" t="s">
        <v>273</v>
      </c>
      <c r="FG101" s="111"/>
    </row>
    <row r="102" spans="1:163" s="202" customFormat="1" ht="19.5" customHeight="1" x14ac:dyDescent="0.2">
      <c r="A102" s="732" t="s">
        <v>274</v>
      </c>
      <c r="B102" s="732"/>
      <c r="C102" s="732"/>
      <c r="D102" s="732"/>
      <c r="E102" s="732"/>
      <c r="F102" s="732"/>
      <c r="G102" s="732"/>
      <c r="H102" s="732"/>
      <c r="I102" s="732"/>
      <c r="J102" s="732"/>
      <c r="K102" s="732"/>
      <c r="L102" s="732"/>
      <c r="M102" s="732"/>
      <c r="N102" s="732"/>
      <c r="O102" s="732"/>
      <c r="P102" s="732"/>
      <c r="Q102" s="732"/>
      <c r="R102" s="732"/>
      <c r="S102" s="732"/>
      <c r="T102" s="732"/>
      <c r="U102" s="732"/>
      <c r="V102" s="732"/>
      <c r="W102" s="732"/>
      <c r="X102" s="732"/>
      <c r="Y102" s="732"/>
      <c r="Z102" s="732"/>
      <c r="AA102" s="732"/>
      <c r="AB102" s="732"/>
      <c r="AC102" s="732"/>
      <c r="AD102" s="732"/>
      <c r="AE102" s="732"/>
      <c r="AF102" s="732"/>
      <c r="AG102" s="732"/>
      <c r="AH102" s="732"/>
      <c r="AI102" s="732"/>
      <c r="AJ102" s="732"/>
      <c r="AK102" s="732"/>
      <c r="AL102" s="732"/>
      <c r="AM102" s="732"/>
      <c r="AN102" s="732"/>
      <c r="AO102" s="732"/>
      <c r="AP102" s="732"/>
      <c r="AQ102" s="732"/>
      <c r="AR102" s="732"/>
      <c r="AS102" s="732"/>
      <c r="AT102" s="732"/>
      <c r="AU102" s="732"/>
      <c r="AV102" s="732"/>
      <c r="AW102" s="732"/>
      <c r="AX102" s="732"/>
      <c r="AY102" s="732"/>
      <c r="AZ102" s="732"/>
      <c r="BA102" s="732"/>
      <c r="BB102" s="732"/>
      <c r="BC102" s="732"/>
      <c r="BD102" s="732"/>
      <c r="BE102" s="732"/>
      <c r="BF102" s="732"/>
      <c r="BG102" s="732"/>
      <c r="BH102" s="732"/>
      <c r="BI102" s="732"/>
      <c r="BJ102" s="732"/>
      <c r="BK102" s="732"/>
      <c r="BL102" s="732"/>
      <c r="BM102" s="732"/>
      <c r="BN102" s="732"/>
      <c r="BO102" s="732"/>
      <c r="BP102" s="732"/>
      <c r="BQ102" s="732"/>
      <c r="BR102" s="732"/>
      <c r="BS102" s="732"/>
      <c r="BT102" s="732"/>
      <c r="BU102" s="732"/>
      <c r="BV102" s="732"/>
      <c r="BW102" s="732"/>
      <c r="BX102" s="732"/>
      <c r="BY102" s="732"/>
      <c r="BZ102" s="732"/>
      <c r="CA102" s="732"/>
      <c r="CB102" s="732"/>
      <c r="CC102" s="732"/>
      <c r="CD102" s="732"/>
      <c r="CE102" s="732"/>
      <c r="CF102" s="732"/>
      <c r="CG102" s="732"/>
      <c r="CH102" s="732"/>
      <c r="CI102" s="732"/>
      <c r="CJ102" s="732"/>
      <c r="CK102" s="732"/>
      <c r="CL102" s="732"/>
      <c r="CM102" s="732"/>
      <c r="CN102" s="732"/>
      <c r="CO102" s="732"/>
      <c r="CP102" s="732"/>
      <c r="CQ102" s="732"/>
      <c r="CR102" s="732"/>
      <c r="CS102" s="732"/>
      <c r="CT102" s="732"/>
      <c r="CU102" s="732"/>
      <c r="CV102" s="732"/>
      <c r="CW102" s="732"/>
      <c r="CX102" s="732"/>
      <c r="CY102" s="732"/>
      <c r="CZ102" s="732"/>
      <c r="DA102" s="732"/>
      <c r="DB102" s="732"/>
      <c r="DC102" s="732"/>
      <c r="DD102" s="732"/>
      <c r="DE102" s="732"/>
      <c r="DF102" s="732"/>
      <c r="DG102" s="732"/>
      <c r="DH102" s="732"/>
      <c r="DI102" s="732"/>
      <c r="DJ102" s="732"/>
      <c r="DK102" s="732"/>
      <c r="DL102" s="732"/>
      <c r="DM102" s="732"/>
      <c r="DN102" s="732"/>
      <c r="DO102" s="732"/>
      <c r="DP102" s="732"/>
      <c r="DQ102" s="732"/>
      <c r="DR102" s="732"/>
      <c r="DS102" s="732"/>
      <c r="DT102" s="732"/>
      <c r="DU102" s="732"/>
      <c r="DV102" s="732"/>
      <c r="DW102" s="732"/>
      <c r="DX102" s="732"/>
      <c r="DY102" s="732"/>
      <c r="DZ102" s="732"/>
      <c r="EA102" s="732"/>
      <c r="EB102" s="732"/>
      <c r="EC102" s="732"/>
      <c r="ED102" s="732"/>
      <c r="EE102" s="732"/>
      <c r="EF102" s="732"/>
      <c r="EG102" s="732"/>
      <c r="EH102" s="732"/>
      <c r="EI102" s="732"/>
      <c r="EJ102" s="732"/>
      <c r="EK102" s="732"/>
      <c r="EL102" s="732"/>
      <c r="EM102" s="732"/>
      <c r="EN102" s="732"/>
      <c r="EO102" s="732"/>
      <c r="EP102" s="732"/>
      <c r="EQ102" s="732"/>
      <c r="ER102" s="732"/>
      <c r="ES102" s="732"/>
      <c r="ET102" s="732"/>
      <c r="EU102" s="732"/>
      <c r="EV102" s="732"/>
      <c r="EW102" s="732"/>
      <c r="EX102" s="732"/>
      <c r="EY102" s="732"/>
      <c r="EZ102" s="732"/>
      <c r="FA102" s="732"/>
      <c r="FB102" s="732"/>
      <c r="FC102" s="732"/>
      <c r="FD102" s="732"/>
      <c r="FE102" s="732"/>
      <c r="FG102" s="111"/>
    </row>
    <row r="103" spans="1:163" s="202" customFormat="1" ht="10.5" customHeight="1" x14ac:dyDescent="0.2">
      <c r="A103" s="89" t="s">
        <v>275</v>
      </c>
      <c r="FG103" s="111"/>
    </row>
    <row r="104" spans="1:163" s="202" customFormat="1" ht="15" customHeight="1" x14ac:dyDescent="0.2">
      <c r="A104" s="732" t="s">
        <v>276</v>
      </c>
      <c r="B104" s="732"/>
      <c r="C104" s="732"/>
      <c r="D104" s="732"/>
      <c r="E104" s="732"/>
      <c r="F104" s="732"/>
      <c r="G104" s="732"/>
      <c r="H104" s="732"/>
      <c r="I104" s="732"/>
      <c r="J104" s="732"/>
      <c r="K104" s="732"/>
      <c r="L104" s="732"/>
      <c r="M104" s="732"/>
      <c r="N104" s="732"/>
      <c r="O104" s="732"/>
      <c r="P104" s="732"/>
      <c r="Q104" s="732"/>
      <c r="R104" s="732"/>
      <c r="S104" s="732"/>
      <c r="T104" s="732"/>
      <c r="U104" s="732"/>
      <c r="V104" s="732"/>
      <c r="W104" s="732"/>
      <c r="X104" s="732"/>
      <c r="Y104" s="732"/>
      <c r="Z104" s="732"/>
      <c r="AA104" s="732"/>
      <c r="AB104" s="732"/>
      <c r="AC104" s="732"/>
      <c r="AD104" s="732"/>
      <c r="AE104" s="732"/>
      <c r="AF104" s="732"/>
      <c r="AG104" s="732"/>
      <c r="AH104" s="732"/>
      <c r="AI104" s="732"/>
      <c r="AJ104" s="732"/>
      <c r="AK104" s="732"/>
      <c r="AL104" s="732"/>
      <c r="AM104" s="732"/>
      <c r="AN104" s="732"/>
      <c r="AO104" s="732"/>
      <c r="AP104" s="732"/>
      <c r="AQ104" s="732"/>
      <c r="AR104" s="732"/>
      <c r="AS104" s="732"/>
      <c r="AT104" s="732"/>
      <c r="AU104" s="732"/>
      <c r="AV104" s="732"/>
      <c r="AW104" s="732"/>
      <c r="AX104" s="732"/>
      <c r="AY104" s="732"/>
      <c r="AZ104" s="732"/>
      <c r="BA104" s="732"/>
      <c r="BB104" s="732"/>
      <c r="BC104" s="732"/>
      <c r="BD104" s="732"/>
      <c r="BE104" s="732"/>
      <c r="BF104" s="732"/>
      <c r="BG104" s="732"/>
      <c r="BH104" s="732"/>
      <c r="BI104" s="732"/>
      <c r="BJ104" s="732"/>
      <c r="BK104" s="732"/>
      <c r="BL104" s="732"/>
      <c r="BM104" s="732"/>
      <c r="BN104" s="732"/>
      <c r="BO104" s="732"/>
      <c r="BP104" s="732"/>
      <c r="BQ104" s="732"/>
      <c r="BR104" s="732"/>
      <c r="BS104" s="732"/>
      <c r="BT104" s="732"/>
      <c r="BU104" s="732"/>
      <c r="BV104" s="732"/>
      <c r="BW104" s="732"/>
      <c r="BX104" s="732"/>
      <c r="BY104" s="732"/>
      <c r="BZ104" s="732"/>
      <c r="CA104" s="732"/>
      <c r="CB104" s="732"/>
      <c r="CC104" s="732"/>
      <c r="CD104" s="732"/>
      <c r="CE104" s="732"/>
      <c r="CF104" s="732"/>
      <c r="CG104" s="732"/>
      <c r="CH104" s="732"/>
      <c r="CI104" s="732"/>
      <c r="CJ104" s="732"/>
      <c r="CK104" s="732"/>
      <c r="CL104" s="732"/>
      <c r="CM104" s="732"/>
      <c r="CN104" s="732"/>
      <c r="CO104" s="732"/>
      <c r="CP104" s="732"/>
      <c r="CQ104" s="732"/>
      <c r="CR104" s="732"/>
      <c r="CS104" s="732"/>
      <c r="CT104" s="732"/>
      <c r="CU104" s="732"/>
      <c r="CV104" s="732"/>
      <c r="CW104" s="732"/>
      <c r="CX104" s="732"/>
      <c r="CY104" s="732"/>
      <c r="CZ104" s="732"/>
      <c r="DA104" s="732"/>
      <c r="DB104" s="732"/>
      <c r="DC104" s="732"/>
      <c r="DD104" s="732"/>
      <c r="DE104" s="732"/>
      <c r="DF104" s="732"/>
      <c r="DG104" s="732"/>
      <c r="DH104" s="732"/>
      <c r="DI104" s="732"/>
      <c r="DJ104" s="732"/>
      <c r="DK104" s="732"/>
      <c r="DL104" s="732"/>
      <c r="DM104" s="732"/>
      <c r="DN104" s="732"/>
      <c r="DO104" s="732"/>
      <c r="DP104" s="732"/>
      <c r="DQ104" s="732"/>
      <c r="DR104" s="732"/>
      <c r="DS104" s="732"/>
      <c r="DT104" s="732"/>
      <c r="DU104" s="732"/>
      <c r="DV104" s="732"/>
      <c r="DW104" s="732"/>
      <c r="DX104" s="732"/>
      <c r="DY104" s="732"/>
      <c r="DZ104" s="732"/>
      <c r="EA104" s="732"/>
      <c r="EB104" s="732"/>
      <c r="EC104" s="732"/>
      <c r="ED104" s="732"/>
      <c r="EE104" s="732"/>
      <c r="EF104" s="732"/>
      <c r="EG104" s="732"/>
      <c r="EH104" s="732"/>
      <c r="EI104" s="732"/>
      <c r="EJ104" s="732"/>
      <c r="EK104" s="732"/>
      <c r="EL104" s="732"/>
      <c r="EM104" s="732"/>
      <c r="EN104" s="732"/>
      <c r="EO104" s="732"/>
      <c r="EP104" s="732"/>
      <c r="EQ104" s="732"/>
      <c r="ER104" s="732"/>
      <c r="ES104" s="732"/>
      <c r="ET104" s="732"/>
      <c r="EU104" s="732"/>
      <c r="EV104" s="732"/>
      <c r="EW104" s="732"/>
      <c r="EX104" s="732"/>
      <c r="EY104" s="732"/>
      <c r="EZ104" s="732"/>
      <c r="FA104" s="732"/>
      <c r="FB104" s="732"/>
      <c r="FC104" s="732"/>
      <c r="FD104" s="732"/>
      <c r="FE104" s="732"/>
      <c r="FG104" s="111"/>
    </row>
    <row r="105" spans="1:163" s="202" customFormat="1" ht="34.5" customHeight="1" x14ac:dyDescent="0.2">
      <c r="A105" s="732" t="s">
        <v>277</v>
      </c>
      <c r="B105" s="732"/>
      <c r="C105" s="732"/>
      <c r="D105" s="732"/>
      <c r="E105" s="732"/>
      <c r="F105" s="732"/>
      <c r="G105" s="732"/>
      <c r="H105" s="732"/>
      <c r="I105" s="732"/>
      <c r="J105" s="732"/>
      <c r="K105" s="732"/>
      <c r="L105" s="732"/>
      <c r="M105" s="732"/>
      <c r="N105" s="732"/>
      <c r="O105" s="732"/>
      <c r="P105" s="732"/>
      <c r="Q105" s="732"/>
      <c r="R105" s="732"/>
      <c r="S105" s="732"/>
      <c r="T105" s="732"/>
      <c r="U105" s="732"/>
      <c r="V105" s="732"/>
      <c r="W105" s="732"/>
      <c r="X105" s="732"/>
      <c r="Y105" s="732"/>
      <c r="Z105" s="732"/>
      <c r="AA105" s="732"/>
      <c r="AB105" s="732"/>
      <c r="AC105" s="732"/>
      <c r="AD105" s="732"/>
      <c r="AE105" s="732"/>
      <c r="AF105" s="732"/>
      <c r="AG105" s="732"/>
      <c r="AH105" s="732"/>
      <c r="AI105" s="732"/>
      <c r="AJ105" s="732"/>
      <c r="AK105" s="732"/>
      <c r="AL105" s="732"/>
      <c r="AM105" s="732"/>
      <c r="AN105" s="732"/>
      <c r="AO105" s="732"/>
      <c r="AP105" s="732"/>
      <c r="AQ105" s="732"/>
      <c r="AR105" s="732"/>
      <c r="AS105" s="732"/>
      <c r="AT105" s="732"/>
      <c r="AU105" s="732"/>
      <c r="AV105" s="732"/>
      <c r="AW105" s="732"/>
      <c r="AX105" s="732"/>
      <c r="AY105" s="732"/>
      <c r="AZ105" s="732"/>
      <c r="BA105" s="732"/>
      <c r="BB105" s="732"/>
      <c r="BC105" s="732"/>
      <c r="BD105" s="732"/>
      <c r="BE105" s="732"/>
      <c r="BF105" s="732"/>
      <c r="BG105" s="732"/>
      <c r="BH105" s="732"/>
      <c r="BI105" s="732"/>
      <c r="BJ105" s="732"/>
      <c r="BK105" s="732"/>
      <c r="BL105" s="732"/>
      <c r="BM105" s="732"/>
      <c r="BN105" s="732"/>
      <c r="BO105" s="732"/>
      <c r="BP105" s="732"/>
      <c r="BQ105" s="732"/>
      <c r="BR105" s="732"/>
      <c r="BS105" s="732"/>
      <c r="BT105" s="732"/>
      <c r="BU105" s="732"/>
      <c r="BV105" s="732"/>
      <c r="BW105" s="732"/>
      <c r="BX105" s="732"/>
      <c r="BY105" s="732"/>
      <c r="BZ105" s="732"/>
      <c r="CA105" s="732"/>
      <c r="CB105" s="732"/>
      <c r="CC105" s="732"/>
      <c r="CD105" s="732"/>
      <c r="CE105" s="732"/>
      <c r="CF105" s="732"/>
      <c r="CG105" s="732"/>
      <c r="CH105" s="732"/>
      <c r="CI105" s="732"/>
      <c r="CJ105" s="732"/>
      <c r="CK105" s="732"/>
      <c r="CL105" s="732"/>
      <c r="CM105" s="732"/>
      <c r="CN105" s="732"/>
      <c r="CO105" s="732"/>
      <c r="CP105" s="732"/>
      <c r="CQ105" s="732"/>
      <c r="CR105" s="732"/>
      <c r="CS105" s="732"/>
      <c r="CT105" s="732"/>
      <c r="CU105" s="732"/>
      <c r="CV105" s="732"/>
      <c r="CW105" s="732"/>
      <c r="CX105" s="732"/>
      <c r="CY105" s="732"/>
      <c r="CZ105" s="732"/>
      <c r="DA105" s="732"/>
      <c r="DB105" s="732"/>
      <c r="DC105" s="732"/>
      <c r="DD105" s="732"/>
      <c r="DE105" s="732"/>
      <c r="DF105" s="732"/>
      <c r="DG105" s="732"/>
      <c r="DH105" s="732"/>
      <c r="DI105" s="732"/>
      <c r="DJ105" s="732"/>
      <c r="DK105" s="732"/>
      <c r="DL105" s="732"/>
      <c r="DM105" s="732"/>
      <c r="DN105" s="732"/>
      <c r="DO105" s="732"/>
      <c r="DP105" s="732"/>
      <c r="DQ105" s="732"/>
      <c r="DR105" s="732"/>
      <c r="DS105" s="732"/>
      <c r="DT105" s="732"/>
      <c r="DU105" s="732"/>
      <c r="DV105" s="732"/>
      <c r="DW105" s="732"/>
      <c r="DX105" s="732"/>
      <c r="DY105" s="732"/>
      <c r="DZ105" s="732"/>
      <c r="EA105" s="732"/>
      <c r="EB105" s="732"/>
      <c r="EC105" s="732"/>
      <c r="ED105" s="732"/>
      <c r="EE105" s="732"/>
      <c r="EF105" s="732"/>
      <c r="EG105" s="732"/>
      <c r="EH105" s="732"/>
      <c r="EI105" s="732"/>
      <c r="EJ105" s="732"/>
      <c r="EK105" s="732"/>
      <c r="EL105" s="732"/>
      <c r="EM105" s="732"/>
      <c r="EN105" s="732"/>
      <c r="EO105" s="732"/>
      <c r="EP105" s="732"/>
      <c r="EQ105" s="732"/>
      <c r="ER105" s="732"/>
      <c r="ES105" s="732"/>
      <c r="ET105" s="732"/>
      <c r="EU105" s="732"/>
      <c r="EV105" s="732"/>
      <c r="EW105" s="732"/>
      <c r="EX105" s="732"/>
      <c r="EY105" s="732"/>
      <c r="EZ105" s="732"/>
      <c r="FA105" s="732"/>
      <c r="FB105" s="732"/>
      <c r="FC105" s="732"/>
      <c r="FD105" s="732"/>
      <c r="FE105" s="732"/>
      <c r="FG105" s="111"/>
    </row>
    <row r="106" spans="1:163" s="202" customFormat="1" ht="22.15" customHeight="1" x14ac:dyDescent="0.2">
      <c r="A106" s="732" t="s">
        <v>278</v>
      </c>
      <c r="B106" s="732"/>
      <c r="C106" s="732"/>
      <c r="D106" s="732"/>
      <c r="E106" s="732"/>
      <c r="F106" s="732"/>
      <c r="G106" s="732"/>
      <c r="H106" s="732"/>
      <c r="I106" s="732"/>
      <c r="J106" s="732"/>
      <c r="K106" s="732"/>
      <c r="L106" s="732"/>
      <c r="M106" s="732"/>
      <c r="N106" s="732"/>
      <c r="O106" s="732"/>
      <c r="P106" s="732"/>
      <c r="Q106" s="732"/>
      <c r="R106" s="732"/>
      <c r="S106" s="732"/>
      <c r="T106" s="732"/>
      <c r="U106" s="732"/>
      <c r="V106" s="732"/>
      <c r="W106" s="732"/>
      <c r="X106" s="732"/>
      <c r="Y106" s="732"/>
      <c r="Z106" s="732"/>
      <c r="AA106" s="732"/>
      <c r="AB106" s="732"/>
      <c r="AC106" s="732"/>
      <c r="AD106" s="732"/>
      <c r="AE106" s="732"/>
      <c r="AF106" s="732"/>
      <c r="AG106" s="732"/>
      <c r="AH106" s="732"/>
      <c r="AI106" s="732"/>
      <c r="AJ106" s="732"/>
      <c r="AK106" s="732"/>
      <c r="AL106" s="732"/>
      <c r="AM106" s="732"/>
      <c r="AN106" s="732"/>
      <c r="AO106" s="732"/>
      <c r="AP106" s="732"/>
      <c r="AQ106" s="732"/>
      <c r="AR106" s="732"/>
      <c r="AS106" s="732"/>
      <c r="AT106" s="732"/>
      <c r="AU106" s="732"/>
      <c r="AV106" s="732"/>
      <c r="AW106" s="732"/>
      <c r="AX106" s="732"/>
      <c r="AY106" s="732"/>
      <c r="AZ106" s="732"/>
      <c r="BA106" s="732"/>
      <c r="BB106" s="732"/>
      <c r="BC106" s="732"/>
      <c r="BD106" s="732"/>
      <c r="BE106" s="732"/>
      <c r="BF106" s="732"/>
      <c r="BG106" s="732"/>
      <c r="BH106" s="732"/>
      <c r="BI106" s="732"/>
      <c r="BJ106" s="732"/>
      <c r="BK106" s="732"/>
      <c r="BL106" s="732"/>
      <c r="BM106" s="732"/>
      <c r="BN106" s="732"/>
      <c r="BO106" s="732"/>
      <c r="BP106" s="732"/>
      <c r="BQ106" s="732"/>
      <c r="BR106" s="732"/>
      <c r="BS106" s="732"/>
      <c r="BT106" s="732"/>
      <c r="BU106" s="732"/>
      <c r="BV106" s="732"/>
      <c r="BW106" s="732"/>
      <c r="BX106" s="732"/>
      <c r="BY106" s="732"/>
      <c r="BZ106" s="732"/>
      <c r="CA106" s="732"/>
      <c r="CB106" s="732"/>
      <c r="CC106" s="732"/>
      <c r="CD106" s="732"/>
      <c r="CE106" s="732"/>
      <c r="CF106" s="732"/>
      <c r="CG106" s="732"/>
      <c r="CH106" s="732"/>
      <c r="CI106" s="732"/>
      <c r="CJ106" s="732"/>
      <c r="CK106" s="732"/>
      <c r="CL106" s="732"/>
      <c r="CM106" s="732"/>
      <c r="CN106" s="732"/>
      <c r="CO106" s="732"/>
      <c r="CP106" s="732"/>
      <c r="CQ106" s="732"/>
      <c r="CR106" s="732"/>
      <c r="CS106" s="732"/>
      <c r="CT106" s="732"/>
      <c r="CU106" s="732"/>
      <c r="CV106" s="732"/>
      <c r="CW106" s="732"/>
      <c r="CX106" s="732"/>
      <c r="CY106" s="732"/>
      <c r="CZ106" s="732"/>
      <c r="DA106" s="732"/>
      <c r="DB106" s="732"/>
      <c r="DC106" s="732"/>
      <c r="DD106" s="732"/>
      <c r="DE106" s="732"/>
      <c r="DF106" s="732"/>
      <c r="DG106" s="732"/>
      <c r="DH106" s="732"/>
      <c r="DI106" s="732"/>
      <c r="DJ106" s="732"/>
      <c r="DK106" s="732"/>
      <c r="DL106" s="732"/>
      <c r="DM106" s="732"/>
      <c r="DN106" s="732"/>
      <c r="DO106" s="732"/>
      <c r="DP106" s="732"/>
      <c r="DQ106" s="732"/>
      <c r="DR106" s="732"/>
      <c r="DS106" s="732"/>
      <c r="DT106" s="732"/>
      <c r="DU106" s="732"/>
      <c r="DV106" s="732"/>
      <c r="DW106" s="732"/>
      <c r="DX106" s="732"/>
      <c r="DY106" s="732"/>
      <c r="DZ106" s="732"/>
      <c r="EA106" s="732"/>
      <c r="EB106" s="732"/>
      <c r="EC106" s="732"/>
      <c r="ED106" s="732"/>
      <c r="EE106" s="732"/>
      <c r="EF106" s="732"/>
      <c r="EG106" s="732"/>
      <c r="EH106" s="732"/>
      <c r="EI106" s="732"/>
      <c r="EJ106" s="732"/>
      <c r="EK106" s="732"/>
      <c r="EL106" s="732"/>
      <c r="EM106" s="732"/>
      <c r="EN106" s="732"/>
      <c r="EO106" s="732"/>
      <c r="EP106" s="732"/>
      <c r="EQ106" s="732"/>
      <c r="ER106" s="732"/>
      <c r="ES106" s="732"/>
      <c r="ET106" s="732"/>
      <c r="EU106" s="732"/>
      <c r="EV106" s="732"/>
      <c r="EW106" s="732"/>
      <c r="EX106" s="732"/>
      <c r="EY106" s="732"/>
      <c r="EZ106" s="732"/>
      <c r="FA106" s="732"/>
      <c r="FB106" s="732"/>
      <c r="FC106" s="732"/>
      <c r="FD106" s="732"/>
      <c r="FE106" s="732"/>
      <c r="FG106" s="111"/>
    </row>
    <row r="107" spans="1:163" s="202" customFormat="1" ht="11.25" customHeight="1" x14ac:dyDescent="0.2">
      <c r="A107" s="89" t="s">
        <v>279</v>
      </c>
      <c r="FG107" s="111"/>
    </row>
    <row r="108" spans="1:163" s="202" customFormat="1" ht="11.25" customHeight="1" x14ac:dyDescent="0.2">
      <c r="A108" s="89" t="s">
        <v>280</v>
      </c>
      <c r="FG108" s="111"/>
    </row>
    <row r="109" spans="1:163" s="202" customFormat="1" ht="33" customHeight="1" x14ac:dyDescent="0.2">
      <c r="A109" s="732" t="s">
        <v>281</v>
      </c>
      <c r="B109" s="732"/>
      <c r="C109" s="732"/>
      <c r="D109" s="732"/>
      <c r="E109" s="732"/>
      <c r="F109" s="732"/>
      <c r="G109" s="732"/>
      <c r="H109" s="732"/>
      <c r="I109" s="732"/>
      <c r="J109" s="732"/>
      <c r="K109" s="732"/>
      <c r="L109" s="732"/>
      <c r="M109" s="732"/>
      <c r="N109" s="732"/>
      <c r="O109" s="732"/>
      <c r="P109" s="732"/>
      <c r="Q109" s="732"/>
      <c r="R109" s="732"/>
      <c r="S109" s="732"/>
      <c r="T109" s="732"/>
      <c r="U109" s="732"/>
      <c r="V109" s="732"/>
      <c r="W109" s="732"/>
      <c r="X109" s="732"/>
      <c r="Y109" s="732"/>
      <c r="Z109" s="732"/>
      <c r="AA109" s="732"/>
      <c r="AB109" s="732"/>
      <c r="AC109" s="732"/>
      <c r="AD109" s="732"/>
      <c r="AE109" s="732"/>
      <c r="AF109" s="732"/>
      <c r="AG109" s="732"/>
      <c r="AH109" s="732"/>
      <c r="AI109" s="732"/>
      <c r="AJ109" s="732"/>
      <c r="AK109" s="732"/>
      <c r="AL109" s="732"/>
      <c r="AM109" s="732"/>
      <c r="AN109" s="732"/>
      <c r="AO109" s="732"/>
      <c r="AP109" s="732"/>
      <c r="AQ109" s="732"/>
      <c r="AR109" s="732"/>
      <c r="AS109" s="732"/>
      <c r="AT109" s="732"/>
      <c r="AU109" s="732"/>
      <c r="AV109" s="732"/>
      <c r="AW109" s="732"/>
      <c r="AX109" s="732"/>
      <c r="AY109" s="732"/>
      <c r="AZ109" s="732"/>
      <c r="BA109" s="732"/>
      <c r="BB109" s="732"/>
      <c r="BC109" s="732"/>
      <c r="BD109" s="732"/>
      <c r="BE109" s="732"/>
      <c r="BF109" s="732"/>
      <c r="BG109" s="732"/>
      <c r="BH109" s="732"/>
      <c r="BI109" s="732"/>
      <c r="BJ109" s="732"/>
      <c r="BK109" s="732"/>
      <c r="BL109" s="732"/>
      <c r="BM109" s="732"/>
      <c r="BN109" s="732"/>
      <c r="BO109" s="732"/>
      <c r="BP109" s="732"/>
      <c r="BQ109" s="732"/>
      <c r="BR109" s="732"/>
      <c r="BS109" s="732"/>
      <c r="BT109" s="732"/>
      <c r="BU109" s="732"/>
      <c r="BV109" s="732"/>
      <c r="BW109" s="732"/>
      <c r="BX109" s="732"/>
      <c r="BY109" s="732"/>
      <c r="BZ109" s="732"/>
      <c r="CA109" s="732"/>
      <c r="CB109" s="732"/>
      <c r="CC109" s="732"/>
      <c r="CD109" s="732"/>
      <c r="CE109" s="732"/>
      <c r="CF109" s="732"/>
      <c r="CG109" s="732"/>
      <c r="CH109" s="732"/>
      <c r="CI109" s="732"/>
      <c r="CJ109" s="732"/>
      <c r="CK109" s="732"/>
      <c r="CL109" s="732"/>
      <c r="CM109" s="732"/>
      <c r="CN109" s="732"/>
      <c r="CO109" s="732"/>
      <c r="CP109" s="732"/>
      <c r="CQ109" s="732"/>
      <c r="CR109" s="732"/>
      <c r="CS109" s="732"/>
      <c r="CT109" s="732"/>
      <c r="CU109" s="732"/>
      <c r="CV109" s="732"/>
      <c r="CW109" s="732"/>
      <c r="CX109" s="732"/>
      <c r="CY109" s="732"/>
      <c r="CZ109" s="732"/>
      <c r="DA109" s="732"/>
      <c r="DB109" s="732"/>
      <c r="DC109" s="732"/>
      <c r="DD109" s="732"/>
      <c r="DE109" s="732"/>
      <c r="DF109" s="732"/>
      <c r="DG109" s="732"/>
      <c r="DH109" s="732"/>
      <c r="DI109" s="732"/>
      <c r="DJ109" s="732"/>
      <c r="DK109" s="732"/>
      <c r="DL109" s="732"/>
      <c r="DM109" s="732"/>
      <c r="DN109" s="732"/>
      <c r="DO109" s="732"/>
      <c r="DP109" s="732"/>
      <c r="DQ109" s="732"/>
      <c r="DR109" s="732"/>
      <c r="DS109" s="732"/>
      <c r="DT109" s="732"/>
      <c r="DU109" s="732"/>
      <c r="DV109" s="732"/>
      <c r="DW109" s="732"/>
      <c r="DX109" s="732"/>
      <c r="DY109" s="732"/>
      <c r="DZ109" s="732"/>
      <c r="EA109" s="732"/>
      <c r="EB109" s="732"/>
      <c r="EC109" s="732"/>
      <c r="ED109" s="732"/>
      <c r="EE109" s="732"/>
      <c r="EF109" s="732"/>
      <c r="EG109" s="732"/>
      <c r="EH109" s="732"/>
      <c r="EI109" s="732"/>
      <c r="EJ109" s="732"/>
      <c r="EK109" s="732"/>
      <c r="EL109" s="732"/>
      <c r="EM109" s="732"/>
      <c r="EN109" s="732"/>
      <c r="EO109" s="732"/>
      <c r="EP109" s="732"/>
      <c r="EQ109" s="732"/>
      <c r="ER109" s="732"/>
      <c r="ES109" s="732"/>
      <c r="ET109" s="732"/>
      <c r="EU109" s="732"/>
      <c r="EV109" s="732"/>
      <c r="EW109" s="732"/>
      <c r="EX109" s="732"/>
      <c r="EY109" s="732"/>
      <c r="EZ109" s="732"/>
      <c r="FA109" s="732"/>
      <c r="FB109" s="732"/>
      <c r="FC109" s="732"/>
      <c r="FD109" s="732"/>
      <c r="FE109" s="732"/>
      <c r="FG109" s="111"/>
    </row>
    <row r="110" spans="1:163" ht="16.5" customHeight="1" x14ac:dyDescent="0.2">
      <c r="A110" s="752"/>
      <c r="B110" s="752"/>
      <c r="C110" s="752"/>
      <c r="D110" s="752"/>
      <c r="E110" s="752"/>
      <c r="F110" s="752"/>
      <c r="G110" s="752"/>
      <c r="H110" s="752"/>
      <c r="I110" s="752"/>
      <c r="J110" s="752"/>
      <c r="K110" s="752"/>
      <c r="L110" s="752"/>
      <c r="M110" s="752"/>
      <c r="N110" s="752"/>
      <c r="O110" s="752"/>
      <c r="P110" s="752"/>
      <c r="Q110" s="752"/>
      <c r="R110" s="752"/>
      <c r="S110" s="752"/>
      <c r="T110" s="752"/>
      <c r="U110" s="752"/>
      <c r="V110" s="752"/>
      <c r="W110" s="752"/>
      <c r="X110" s="752"/>
      <c r="Y110" s="752"/>
      <c r="Z110" s="752"/>
      <c r="AA110" s="752"/>
      <c r="AB110" s="752"/>
      <c r="AC110" s="752"/>
      <c r="AD110" s="752"/>
      <c r="AE110" s="752"/>
      <c r="AF110" s="752"/>
      <c r="AG110" s="752"/>
      <c r="AH110" s="752"/>
      <c r="AI110" s="752"/>
      <c r="AJ110" s="752"/>
      <c r="AK110" s="752"/>
      <c r="AL110" s="752"/>
      <c r="AM110" s="752"/>
      <c r="AN110" s="752"/>
      <c r="AO110" s="752"/>
      <c r="AP110" s="752"/>
      <c r="AQ110" s="752"/>
      <c r="AR110" s="752"/>
      <c r="AS110" s="752"/>
      <c r="AT110" s="752"/>
      <c r="AU110" s="752"/>
      <c r="AV110" s="752"/>
      <c r="AW110" s="752"/>
      <c r="AX110" s="752"/>
      <c r="AY110" s="752"/>
      <c r="AZ110" s="752"/>
      <c r="BA110" s="752"/>
      <c r="BB110" s="752"/>
      <c r="BC110" s="752"/>
      <c r="BD110" s="752"/>
      <c r="BE110" s="752"/>
      <c r="BF110" s="752"/>
      <c r="BG110" s="752"/>
      <c r="BH110" s="752"/>
      <c r="BI110" s="752"/>
      <c r="BJ110" s="752"/>
      <c r="BK110" s="752"/>
      <c r="BL110" s="752"/>
      <c r="BM110" s="752"/>
      <c r="BN110" s="752"/>
      <c r="BO110" s="752"/>
      <c r="BP110" s="752"/>
      <c r="BQ110" s="752"/>
      <c r="BR110" s="752"/>
      <c r="BS110" s="752"/>
      <c r="BT110" s="752"/>
      <c r="BU110" s="752"/>
      <c r="BV110" s="752"/>
      <c r="BW110" s="752"/>
      <c r="BX110" s="752"/>
      <c r="BY110" s="752"/>
      <c r="BZ110" s="752"/>
      <c r="CA110" s="752"/>
      <c r="CB110" s="752"/>
      <c r="CC110" s="752"/>
      <c r="CD110" s="752"/>
      <c r="CE110" s="752"/>
      <c r="CF110" s="752"/>
      <c r="CG110" s="752"/>
      <c r="CH110" s="752"/>
      <c r="CI110" s="752"/>
      <c r="CJ110" s="752"/>
      <c r="CK110" s="752"/>
      <c r="CL110" s="752"/>
      <c r="CM110" s="752"/>
      <c r="CN110" s="752"/>
      <c r="CO110" s="752"/>
      <c r="CP110" s="752"/>
      <c r="CQ110" s="752"/>
      <c r="CR110" s="752"/>
      <c r="CS110" s="752"/>
      <c r="CT110" s="752"/>
      <c r="CU110" s="752"/>
      <c r="CV110" s="752"/>
      <c r="CW110" s="752"/>
      <c r="CX110" s="752"/>
      <c r="CY110" s="752"/>
      <c r="CZ110" s="752"/>
      <c r="DA110" s="752"/>
      <c r="DB110" s="752"/>
      <c r="DC110" s="752"/>
      <c r="DD110" s="752"/>
      <c r="DE110" s="752"/>
      <c r="DF110" s="752"/>
      <c r="DG110" s="752"/>
      <c r="DH110" s="752"/>
      <c r="DI110" s="752"/>
      <c r="DJ110" s="752"/>
      <c r="DK110" s="752"/>
      <c r="DL110" s="752"/>
      <c r="DM110" s="752"/>
      <c r="DN110" s="752"/>
      <c r="DO110" s="752"/>
      <c r="DP110" s="752"/>
      <c r="DQ110" s="752"/>
      <c r="DR110" s="752"/>
      <c r="DS110" s="752"/>
      <c r="DT110" s="752"/>
      <c r="DU110" s="752"/>
      <c r="DV110" s="752"/>
      <c r="DW110" s="752"/>
      <c r="DX110" s="752"/>
      <c r="DY110" s="752"/>
      <c r="DZ110" s="752"/>
      <c r="EA110" s="752"/>
      <c r="EB110" s="752"/>
      <c r="EC110" s="752"/>
      <c r="ED110" s="752"/>
      <c r="EE110" s="752"/>
      <c r="EF110" s="752"/>
      <c r="EG110" s="752"/>
      <c r="EH110" s="752"/>
      <c r="EI110" s="752"/>
      <c r="EJ110" s="752"/>
      <c r="EK110" s="752"/>
      <c r="EL110" s="752"/>
      <c r="EM110" s="752"/>
      <c r="EN110" s="752"/>
      <c r="EO110" s="752"/>
      <c r="EP110" s="752"/>
      <c r="EQ110" s="752"/>
      <c r="ER110" s="752"/>
      <c r="ES110" s="752"/>
      <c r="ET110" s="752"/>
      <c r="EU110" s="752"/>
      <c r="EV110" s="752"/>
      <c r="EW110" s="752"/>
      <c r="EX110" s="752"/>
      <c r="EY110" s="752"/>
      <c r="EZ110" s="752"/>
      <c r="FA110" s="752"/>
      <c r="FB110" s="752"/>
      <c r="FC110" s="752"/>
      <c r="FD110" s="752"/>
      <c r="FE110" s="752"/>
    </row>
    <row r="111" spans="1:163" ht="17.25" customHeight="1" x14ac:dyDescent="0.2">
      <c r="A111" s="752"/>
      <c r="B111" s="752"/>
      <c r="C111" s="752"/>
      <c r="D111" s="752"/>
      <c r="E111" s="752"/>
      <c r="F111" s="752"/>
      <c r="G111" s="752"/>
      <c r="H111" s="752"/>
      <c r="I111" s="752"/>
      <c r="J111" s="752"/>
      <c r="K111" s="752"/>
      <c r="L111" s="752"/>
      <c r="M111" s="752"/>
      <c r="N111" s="752"/>
      <c r="O111" s="752"/>
      <c r="P111" s="752"/>
      <c r="Q111" s="752"/>
      <c r="R111" s="752"/>
      <c r="S111" s="752"/>
      <c r="T111" s="752"/>
      <c r="U111" s="752"/>
      <c r="V111" s="752"/>
      <c r="W111" s="752"/>
      <c r="X111" s="752"/>
      <c r="Y111" s="752"/>
      <c r="Z111" s="752"/>
      <c r="AA111" s="752"/>
      <c r="AB111" s="752"/>
      <c r="AC111" s="752"/>
      <c r="AD111" s="752"/>
      <c r="AE111" s="752"/>
      <c r="AF111" s="752"/>
      <c r="AG111" s="752"/>
      <c r="AH111" s="752"/>
      <c r="AI111" s="752"/>
      <c r="AJ111" s="752"/>
      <c r="AK111" s="752"/>
      <c r="AL111" s="752"/>
      <c r="AM111" s="752"/>
      <c r="AN111" s="752"/>
      <c r="AO111" s="752"/>
      <c r="AP111" s="752"/>
      <c r="AQ111" s="752"/>
      <c r="AR111" s="752"/>
      <c r="AS111" s="752"/>
      <c r="AT111" s="752"/>
      <c r="AU111" s="752"/>
      <c r="AV111" s="752"/>
      <c r="AW111" s="752"/>
      <c r="AX111" s="752"/>
      <c r="AY111" s="752"/>
      <c r="AZ111" s="752"/>
      <c r="BA111" s="752"/>
      <c r="BB111" s="752"/>
      <c r="BC111" s="752"/>
      <c r="BD111" s="752"/>
      <c r="BE111" s="752"/>
      <c r="BF111" s="752"/>
      <c r="BG111" s="752"/>
      <c r="BH111" s="752"/>
      <c r="BI111" s="752"/>
      <c r="BJ111" s="752"/>
      <c r="BK111" s="752"/>
      <c r="BL111" s="752"/>
      <c r="BM111" s="752"/>
      <c r="BN111" s="752"/>
      <c r="BO111" s="752"/>
      <c r="BP111" s="752"/>
      <c r="BQ111" s="752"/>
      <c r="BR111" s="752"/>
      <c r="BS111" s="752"/>
      <c r="BT111" s="752"/>
      <c r="BU111" s="752"/>
      <c r="BV111" s="752"/>
      <c r="BW111" s="752"/>
      <c r="BX111" s="752"/>
      <c r="BY111" s="752"/>
      <c r="BZ111" s="752"/>
      <c r="CA111" s="752"/>
      <c r="CB111" s="752"/>
      <c r="CC111" s="752"/>
      <c r="CD111" s="752"/>
      <c r="CE111" s="752"/>
      <c r="CF111" s="752"/>
      <c r="CG111" s="752"/>
      <c r="CH111" s="752"/>
      <c r="CI111" s="752"/>
      <c r="CJ111" s="752"/>
      <c r="CK111" s="752"/>
      <c r="CL111" s="752"/>
      <c r="CM111" s="752"/>
      <c r="CN111" s="752"/>
      <c r="CO111" s="752"/>
      <c r="CP111" s="752"/>
      <c r="CQ111" s="752"/>
      <c r="CR111" s="752"/>
      <c r="CS111" s="752"/>
      <c r="CT111" s="752"/>
      <c r="CU111" s="752"/>
      <c r="CV111" s="752"/>
      <c r="CW111" s="752"/>
      <c r="CX111" s="752"/>
      <c r="CY111" s="752"/>
      <c r="CZ111" s="752"/>
      <c r="DA111" s="752"/>
      <c r="DB111" s="752"/>
      <c r="DC111" s="752"/>
      <c r="DD111" s="752"/>
      <c r="DE111" s="752"/>
      <c r="DF111" s="752"/>
      <c r="DG111" s="752"/>
      <c r="DH111" s="752"/>
      <c r="DI111" s="752"/>
      <c r="DJ111" s="752"/>
      <c r="DK111" s="752"/>
      <c r="DL111" s="752"/>
      <c r="DM111" s="752"/>
      <c r="DN111" s="752"/>
      <c r="DO111" s="752"/>
      <c r="DP111" s="752"/>
      <c r="DQ111" s="752"/>
      <c r="DR111" s="752"/>
      <c r="DS111" s="752"/>
      <c r="DT111" s="752"/>
      <c r="DU111" s="752"/>
      <c r="DV111" s="752"/>
      <c r="DW111" s="752"/>
      <c r="DX111" s="752"/>
      <c r="DY111" s="752"/>
      <c r="DZ111" s="752"/>
      <c r="EA111" s="752"/>
      <c r="EB111" s="752"/>
      <c r="EC111" s="752"/>
      <c r="ED111" s="752"/>
      <c r="EE111" s="752"/>
      <c r="EF111" s="752"/>
      <c r="EG111" s="752"/>
      <c r="EH111" s="752"/>
      <c r="EI111" s="752"/>
      <c r="EJ111" s="752"/>
      <c r="EK111" s="752"/>
      <c r="EL111" s="752"/>
      <c r="EM111" s="752"/>
      <c r="EN111" s="752"/>
      <c r="EO111" s="752"/>
      <c r="EP111" s="752"/>
      <c r="EQ111" s="752"/>
      <c r="ER111" s="752"/>
      <c r="ES111" s="752"/>
      <c r="ET111" s="752"/>
      <c r="EU111" s="752"/>
      <c r="EV111" s="752"/>
      <c r="EW111" s="752"/>
      <c r="EX111" s="752"/>
      <c r="EY111" s="752"/>
      <c r="EZ111" s="752"/>
      <c r="FA111" s="752"/>
      <c r="FB111" s="752"/>
      <c r="FC111" s="752"/>
      <c r="FD111" s="752"/>
      <c r="FE111" s="752"/>
    </row>
    <row r="112" spans="1:163" x14ac:dyDescent="0.2">
      <c r="A112" s="752"/>
      <c r="B112" s="752"/>
      <c r="C112" s="752"/>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2"/>
      <c r="AA112" s="752"/>
      <c r="AB112" s="752"/>
      <c r="AC112" s="752"/>
      <c r="AD112" s="752"/>
      <c r="AE112" s="752"/>
      <c r="AF112" s="752"/>
      <c r="AG112" s="752"/>
      <c r="AH112" s="752"/>
      <c r="AI112" s="752"/>
      <c r="AJ112" s="752"/>
      <c r="AK112" s="752"/>
      <c r="AL112" s="752"/>
      <c r="AM112" s="752"/>
      <c r="AN112" s="752"/>
      <c r="AO112" s="752"/>
      <c r="AP112" s="752"/>
      <c r="AQ112" s="752"/>
      <c r="AR112" s="752"/>
      <c r="AS112" s="752"/>
      <c r="AT112" s="752"/>
      <c r="AU112" s="752"/>
      <c r="AV112" s="752"/>
      <c r="AW112" s="752"/>
      <c r="AX112" s="752"/>
      <c r="AY112" s="752"/>
      <c r="AZ112" s="752"/>
      <c r="BA112" s="752"/>
      <c r="BB112" s="752"/>
      <c r="BC112" s="752"/>
      <c r="BD112" s="752"/>
      <c r="BE112" s="752"/>
      <c r="BF112" s="752"/>
      <c r="BG112" s="752"/>
      <c r="BH112" s="752"/>
      <c r="BI112" s="752"/>
      <c r="BJ112" s="752"/>
      <c r="BK112" s="752"/>
      <c r="BL112" s="752"/>
      <c r="BM112" s="752"/>
      <c r="BN112" s="752"/>
      <c r="BO112" s="752"/>
      <c r="BP112" s="752"/>
      <c r="BQ112" s="752"/>
      <c r="BR112" s="752"/>
      <c r="BS112" s="752"/>
      <c r="BT112" s="752"/>
      <c r="BU112" s="752"/>
      <c r="BV112" s="752"/>
      <c r="BW112" s="752"/>
      <c r="BX112" s="752"/>
      <c r="BY112" s="752"/>
      <c r="BZ112" s="752"/>
      <c r="CA112" s="752"/>
      <c r="CB112" s="752"/>
      <c r="CC112" s="752"/>
      <c r="CD112" s="752"/>
      <c r="CE112" s="752"/>
      <c r="CF112" s="752"/>
      <c r="CG112" s="752"/>
      <c r="CH112" s="752"/>
      <c r="CI112" s="752"/>
      <c r="CJ112" s="752"/>
      <c r="CK112" s="752"/>
      <c r="CL112" s="752"/>
      <c r="CM112" s="752"/>
      <c r="CN112" s="752"/>
      <c r="CO112" s="752"/>
      <c r="CP112" s="752"/>
      <c r="CQ112" s="752"/>
      <c r="CR112" s="752"/>
      <c r="CS112" s="752"/>
      <c r="CT112" s="752"/>
      <c r="CU112" s="752"/>
      <c r="CV112" s="752"/>
      <c r="CW112" s="752"/>
      <c r="CX112" s="752"/>
      <c r="CY112" s="752"/>
      <c r="CZ112" s="752"/>
      <c r="DA112" s="752"/>
      <c r="DB112" s="752"/>
      <c r="DC112" s="752"/>
      <c r="DD112" s="752"/>
      <c r="DE112" s="752"/>
      <c r="DF112" s="752"/>
      <c r="DG112" s="752"/>
      <c r="DH112" s="752"/>
      <c r="DI112" s="752"/>
      <c r="DJ112" s="752"/>
      <c r="DK112" s="752"/>
      <c r="DL112" s="752"/>
      <c r="DM112" s="752"/>
      <c r="DN112" s="752"/>
      <c r="DO112" s="752"/>
      <c r="DP112" s="752"/>
      <c r="DQ112" s="752"/>
      <c r="DR112" s="752"/>
      <c r="DS112" s="752"/>
      <c r="DT112" s="752"/>
      <c r="DU112" s="752"/>
      <c r="DV112" s="752"/>
      <c r="DW112" s="752"/>
      <c r="DX112" s="752"/>
      <c r="DY112" s="752"/>
      <c r="DZ112" s="752"/>
      <c r="EA112" s="752"/>
      <c r="EB112" s="752"/>
      <c r="EC112" s="752"/>
      <c r="ED112" s="752"/>
      <c r="EE112" s="752"/>
      <c r="EF112" s="752"/>
      <c r="EG112" s="752"/>
      <c r="EH112" s="752"/>
      <c r="EI112" s="752"/>
      <c r="EJ112" s="752"/>
      <c r="EK112" s="752"/>
      <c r="EL112" s="752"/>
      <c r="EM112" s="752"/>
      <c r="EN112" s="752"/>
      <c r="EO112" s="752"/>
      <c r="EP112" s="752"/>
      <c r="EQ112" s="752"/>
      <c r="ER112" s="752"/>
      <c r="ES112" s="752"/>
      <c r="ET112" s="752"/>
      <c r="EU112" s="752"/>
      <c r="EV112" s="752"/>
      <c r="EW112" s="752"/>
      <c r="EX112" s="752"/>
      <c r="EY112" s="752"/>
      <c r="EZ112" s="752"/>
      <c r="FA112" s="752"/>
      <c r="FB112" s="752"/>
      <c r="FC112" s="752"/>
      <c r="FD112" s="752"/>
      <c r="FE112" s="752"/>
    </row>
  </sheetData>
  <mergeCells count="703">
    <mergeCell ref="DY5:EA5"/>
    <mergeCell ref="EB5:EE5"/>
    <mergeCell ref="EF5:EK5"/>
    <mergeCell ref="EL5:EN5"/>
    <mergeCell ref="EO5:ER5"/>
    <mergeCell ref="ES5:FE6"/>
    <mergeCell ref="A2:FE2"/>
    <mergeCell ref="A4:BW6"/>
    <mergeCell ref="BX4:CE6"/>
    <mergeCell ref="CF4:CR6"/>
    <mergeCell ref="CS4:DE6"/>
    <mergeCell ref="DF4:FE4"/>
    <mergeCell ref="DF5:DK5"/>
    <mergeCell ref="DL5:DN5"/>
    <mergeCell ref="DO5:DR5"/>
    <mergeCell ref="DS5:DX5"/>
    <mergeCell ref="DF6:DR6"/>
    <mergeCell ref="DS6:EE6"/>
    <mergeCell ref="EF6:ER6"/>
    <mergeCell ref="A7:BW7"/>
    <mergeCell ref="BX7:CE7"/>
    <mergeCell ref="CF7:CR7"/>
    <mergeCell ref="CS7:DE7"/>
    <mergeCell ref="DF7:DR7"/>
    <mergeCell ref="DS7:EE7"/>
    <mergeCell ref="EF7:ER7"/>
    <mergeCell ref="EF9:ER9"/>
    <mergeCell ref="ES9:FE9"/>
    <mergeCell ref="A9:BW9"/>
    <mergeCell ref="BX9:CE9"/>
    <mergeCell ref="CF9:CR9"/>
    <mergeCell ref="CS9:DE9"/>
    <mergeCell ref="DF9:DR9"/>
    <mergeCell ref="DS9:EE9"/>
    <mergeCell ref="ES7:FE7"/>
    <mergeCell ref="A8:BW8"/>
    <mergeCell ref="BX8:CE8"/>
    <mergeCell ref="CF8:CR8"/>
    <mergeCell ref="CS8:DE8"/>
    <mergeCell ref="DF8:DR8"/>
    <mergeCell ref="DS8:EE8"/>
    <mergeCell ref="EF8:ER8"/>
    <mergeCell ref="ES8:FE8"/>
    <mergeCell ref="EF10:ER10"/>
    <mergeCell ref="ES10:FE10"/>
    <mergeCell ref="A11:BW11"/>
    <mergeCell ref="BX11:CE11"/>
    <mergeCell ref="CF11:CR11"/>
    <mergeCell ref="CS11:DE11"/>
    <mergeCell ref="DF11:DR11"/>
    <mergeCell ref="DS11:EE11"/>
    <mergeCell ref="EF11:ER11"/>
    <mergeCell ref="ES11:FE11"/>
    <mergeCell ref="A10:BW10"/>
    <mergeCell ref="BX10:CE10"/>
    <mergeCell ref="CF10:CR10"/>
    <mergeCell ref="CS10:DE10"/>
    <mergeCell ref="DF10:DR10"/>
    <mergeCell ref="DS10:EE10"/>
    <mergeCell ref="A14:BW14"/>
    <mergeCell ref="A15:BW15"/>
    <mergeCell ref="BX15:CE15"/>
    <mergeCell ref="CF15:CR15"/>
    <mergeCell ref="CS15:DE15"/>
    <mergeCell ref="DF15:DR15"/>
    <mergeCell ref="EF12:ER12"/>
    <mergeCell ref="ES12:FE12"/>
    <mergeCell ref="A13:BW13"/>
    <mergeCell ref="BX13:CE14"/>
    <mergeCell ref="CF13:CR14"/>
    <mergeCell ref="CS13:DE14"/>
    <mergeCell ref="DF13:DR14"/>
    <mergeCell ref="DS13:EE14"/>
    <mergeCell ref="EF13:ER14"/>
    <mergeCell ref="ES13:FE14"/>
    <mergeCell ref="A12:BW12"/>
    <mergeCell ref="BX12:CE12"/>
    <mergeCell ref="CF12:CR12"/>
    <mergeCell ref="CS12:DE12"/>
    <mergeCell ref="DF12:DR12"/>
    <mergeCell ref="DS12:EE12"/>
    <mergeCell ref="DS15:EE15"/>
    <mergeCell ref="EF15:ER15"/>
    <mergeCell ref="ES15:FE15"/>
    <mergeCell ref="A16:BW16"/>
    <mergeCell ref="BX16:CE16"/>
    <mergeCell ref="CF16:CR16"/>
    <mergeCell ref="CS16:DE16"/>
    <mergeCell ref="DF16:DR16"/>
    <mergeCell ref="DS16:EE16"/>
    <mergeCell ref="EF16:ER16"/>
    <mergeCell ref="ES16:FE16"/>
    <mergeCell ref="A17:BW17"/>
    <mergeCell ref="BX17:CE17"/>
    <mergeCell ref="CF17:CR17"/>
    <mergeCell ref="CS17:DE17"/>
    <mergeCell ref="DF17:DR17"/>
    <mergeCell ref="DS17:EE17"/>
    <mergeCell ref="EF17:ER17"/>
    <mergeCell ref="ES17:FE17"/>
    <mergeCell ref="EF18:ER18"/>
    <mergeCell ref="ES18:FE18"/>
    <mergeCell ref="A19:BW19"/>
    <mergeCell ref="BX19:CE19"/>
    <mergeCell ref="CF19:CR19"/>
    <mergeCell ref="CS19:DE19"/>
    <mergeCell ref="DF19:DR19"/>
    <mergeCell ref="DS19:EE19"/>
    <mergeCell ref="EF19:ER19"/>
    <mergeCell ref="A18:BW18"/>
    <mergeCell ref="BX18:CE18"/>
    <mergeCell ref="CF18:CR18"/>
    <mergeCell ref="CS18:DE18"/>
    <mergeCell ref="DF18:DR18"/>
    <mergeCell ref="DS18:EE18"/>
    <mergeCell ref="EF20:ER20"/>
    <mergeCell ref="A21:BW21"/>
    <mergeCell ref="BX21:CE21"/>
    <mergeCell ref="CF21:CR21"/>
    <mergeCell ref="CS21:DE21"/>
    <mergeCell ref="DF21:DR21"/>
    <mergeCell ref="DS21:EE21"/>
    <mergeCell ref="EF21:ER21"/>
    <mergeCell ref="A20:BW20"/>
    <mergeCell ref="BX20:CE20"/>
    <mergeCell ref="CF20:CR20"/>
    <mergeCell ref="CS20:DE20"/>
    <mergeCell ref="DF20:DR20"/>
    <mergeCell ref="DS20:EE20"/>
    <mergeCell ref="ES21:FE21"/>
    <mergeCell ref="A22:BW22"/>
    <mergeCell ref="BX22:CE22"/>
    <mergeCell ref="CF22:CR22"/>
    <mergeCell ref="CS22:DE22"/>
    <mergeCell ref="DF22:DR22"/>
    <mergeCell ref="DS22:EE22"/>
    <mergeCell ref="EF22:ER22"/>
    <mergeCell ref="ES22:FE22"/>
    <mergeCell ref="EF23:ER23"/>
    <mergeCell ref="A24:BW24"/>
    <mergeCell ref="BX24:CE24"/>
    <mergeCell ref="CF24:CR24"/>
    <mergeCell ref="DF24:DR24"/>
    <mergeCell ref="DS24:EE24"/>
    <mergeCell ref="EF24:ER24"/>
    <mergeCell ref="A23:BW23"/>
    <mergeCell ref="BX23:CE23"/>
    <mergeCell ref="CF23:CR23"/>
    <mergeCell ref="CS23:DE23"/>
    <mergeCell ref="DF23:DR23"/>
    <mergeCell ref="DS23:EE23"/>
    <mergeCell ref="EF25:ER25"/>
    <mergeCell ref="ES25:FE25"/>
    <mergeCell ref="A26:BW26"/>
    <mergeCell ref="BX26:CE26"/>
    <mergeCell ref="CF26:CR26"/>
    <mergeCell ref="CS26:DE26"/>
    <mergeCell ref="DF26:DR26"/>
    <mergeCell ref="DS26:EE26"/>
    <mergeCell ref="EF26:ER26"/>
    <mergeCell ref="ES26:FE26"/>
    <mergeCell ref="A25:BW25"/>
    <mergeCell ref="BX25:CE25"/>
    <mergeCell ref="CF25:CR25"/>
    <mergeCell ref="CS25:DE25"/>
    <mergeCell ref="DF25:DR25"/>
    <mergeCell ref="DS25:EE25"/>
    <mergeCell ref="A29:BW29"/>
    <mergeCell ref="A30:BW30"/>
    <mergeCell ref="BX30:CE30"/>
    <mergeCell ref="CF30:CP30"/>
    <mergeCell ref="CS30:DE30"/>
    <mergeCell ref="DF30:DR30"/>
    <mergeCell ref="EF27:ER27"/>
    <mergeCell ref="ES27:FE27"/>
    <mergeCell ref="A28:BW28"/>
    <mergeCell ref="BX28:CE29"/>
    <mergeCell ref="CF28:CR29"/>
    <mergeCell ref="CS28:DE29"/>
    <mergeCell ref="DF28:DR29"/>
    <mergeCell ref="DS28:EE29"/>
    <mergeCell ref="EF28:ER29"/>
    <mergeCell ref="ES28:FE29"/>
    <mergeCell ref="A27:BW27"/>
    <mergeCell ref="BX27:CE27"/>
    <mergeCell ref="CF27:CR27"/>
    <mergeCell ref="CS27:DE27"/>
    <mergeCell ref="DF27:DR27"/>
    <mergeCell ref="DS27:EE27"/>
    <mergeCell ref="DS30:EE30"/>
    <mergeCell ref="EF30:ER30"/>
    <mergeCell ref="A31:BW31"/>
    <mergeCell ref="BX31:CE31"/>
    <mergeCell ref="CF31:CR31"/>
    <mergeCell ref="CS31:DE31"/>
    <mergeCell ref="DF31:DR31"/>
    <mergeCell ref="DS31:EE31"/>
    <mergeCell ref="EF31:ER31"/>
    <mergeCell ref="ES31:FE31"/>
    <mergeCell ref="A32:BW32"/>
    <mergeCell ref="BX32:CE33"/>
    <mergeCell ref="CF32:CR33"/>
    <mergeCell ref="CS32:DE33"/>
    <mergeCell ref="DF32:DR33"/>
    <mergeCell ref="DS32:EE33"/>
    <mergeCell ref="EF32:ER33"/>
    <mergeCell ref="ES32:FE33"/>
    <mergeCell ref="A33:BW33"/>
    <mergeCell ref="EF34:ER34"/>
    <mergeCell ref="ES34:FE34"/>
    <mergeCell ref="A35:BW35"/>
    <mergeCell ref="BX35:CE35"/>
    <mergeCell ref="CF35:CR35"/>
    <mergeCell ref="CS35:DE35"/>
    <mergeCell ref="DF35:DR35"/>
    <mergeCell ref="DS35:EE35"/>
    <mergeCell ref="EF35:ER35"/>
    <mergeCell ref="ES35:FE35"/>
    <mergeCell ref="A34:BW34"/>
    <mergeCell ref="BX34:CE34"/>
    <mergeCell ref="CF34:CR34"/>
    <mergeCell ref="CS34:DE34"/>
    <mergeCell ref="DF34:DR34"/>
    <mergeCell ref="DS34:EE34"/>
    <mergeCell ref="EF36:ER36"/>
    <mergeCell ref="ES36:FE36"/>
    <mergeCell ref="A37:BW37"/>
    <mergeCell ref="BX37:CE37"/>
    <mergeCell ref="CF37:CR37"/>
    <mergeCell ref="CS37:DE37"/>
    <mergeCell ref="DF37:DR37"/>
    <mergeCell ref="DS37:EE37"/>
    <mergeCell ref="EF37:ER37"/>
    <mergeCell ref="ES37:FE37"/>
    <mergeCell ref="A36:BW36"/>
    <mergeCell ref="BX36:CE36"/>
    <mergeCell ref="CF36:CR36"/>
    <mergeCell ref="CS36:DE36"/>
    <mergeCell ref="DF36:DR36"/>
    <mergeCell ref="DS36:EE36"/>
    <mergeCell ref="A39:BW39"/>
    <mergeCell ref="BX39:CE39"/>
    <mergeCell ref="CF39:CR39"/>
    <mergeCell ref="CS39:DE39"/>
    <mergeCell ref="DF39:DR39"/>
    <mergeCell ref="DS39:EE39"/>
    <mergeCell ref="EF39:ER39"/>
    <mergeCell ref="ES39:FE39"/>
    <mergeCell ref="EF38:ER38"/>
    <mergeCell ref="ES38:FE38"/>
    <mergeCell ref="A38:BW38"/>
    <mergeCell ref="BX38:CE38"/>
    <mergeCell ref="CF38:CR38"/>
    <mergeCell ref="CS38:DE38"/>
    <mergeCell ref="DF38:DR38"/>
    <mergeCell ref="DS38:EE38"/>
    <mergeCell ref="EF40:ER40"/>
    <mergeCell ref="ES40:FE40"/>
    <mergeCell ref="A41:BW41"/>
    <mergeCell ref="BX41:CE41"/>
    <mergeCell ref="CF41:CR41"/>
    <mergeCell ref="CS41:DE41"/>
    <mergeCell ref="DF41:DR41"/>
    <mergeCell ref="DS41:EE41"/>
    <mergeCell ref="EF41:ER41"/>
    <mergeCell ref="ES41:FE41"/>
    <mergeCell ref="A40:BW40"/>
    <mergeCell ref="BX40:CE40"/>
    <mergeCell ref="CF40:CR40"/>
    <mergeCell ref="CS40:DE40"/>
    <mergeCell ref="DF40:DR40"/>
    <mergeCell ref="DS40:EE40"/>
    <mergeCell ref="A44:BW44"/>
    <mergeCell ref="BX44:CE44"/>
    <mergeCell ref="CF44:CR44"/>
    <mergeCell ref="CS44:DE44"/>
    <mergeCell ref="DF44:DR44"/>
    <mergeCell ref="DS44:EE44"/>
    <mergeCell ref="EF44:ER44"/>
    <mergeCell ref="ES44:FE44"/>
    <mergeCell ref="EF42:ER42"/>
    <mergeCell ref="ES42:FE42"/>
    <mergeCell ref="A43:BW43"/>
    <mergeCell ref="BX43:CE43"/>
    <mergeCell ref="CF43:CR43"/>
    <mergeCell ref="CS43:DE43"/>
    <mergeCell ref="DF43:DR43"/>
    <mergeCell ref="DS43:EE43"/>
    <mergeCell ref="EF43:ER43"/>
    <mergeCell ref="ES43:FE43"/>
    <mergeCell ref="A42:BW42"/>
    <mergeCell ref="BX42:CE42"/>
    <mergeCell ref="CF42:CR42"/>
    <mergeCell ref="CS42:DE42"/>
    <mergeCell ref="DF42:DR42"/>
    <mergeCell ref="DS42:EE42"/>
    <mergeCell ref="EF45:ER45"/>
    <mergeCell ref="ES45:FE45"/>
    <mergeCell ref="A46:BW46"/>
    <mergeCell ref="BX46:CE46"/>
    <mergeCell ref="CF46:CR46"/>
    <mergeCell ref="CS46:DE46"/>
    <mergeCell ref="DF46:DR46"/>
    <mergeCell ref="DS46:EE46"/>
    <mergeCell ref="EF46:ER46"/>
    <mergeCell ref="ES46:FE46"/>
    <mergeCell ref="A45:BW45"/>
    <mergeCell ref="BX45:CE45"/>
    <mergeCell ref="CF45:CR45"/>
    <mergeCell ref="CS45:DE45"/>
    <mergeCell ref="DF45:DR45"/>
    <mergeCell ref="DS45:EE45"/>
    <mergeCell ref="EF49:ER49"/>
    <mergeCell ref="ES49:FE49"/>
    <mergeCell ref="A49:BW49"/>
    <mergeCell ref="BX49:CE49"/>
    <mergeCell ref="CF49:CR49"/>
    <mergeCell ref="CS49:DE49"/>
    <mergeCell ref="DF49:DR49"/>
    <mergeCell ref="DS49:EE49"/>
    <mergeCell ref="EF47:ER47"/>
    <mergeCell ref="ES47:FE47"/>
    <mergeCell ref="A48:BW48"/>
    <mergeCell ref="BX48:CE48"/>
    <mergeCell ref="CF48:CR48"/>
    <mergeCell ref="CS48:DE48"/>
    <mergeCell ref="DF48:DR48"/>
    <mergeCell ref="DS48:EE48"/>
    <mergeCell ref="EF48:ER48"/>
    <mergeCell ref="ES48:FE48"/>
    <mergeCell ref="A47:BW47"/>
    <mergeCell ref="BX47:CE47"/>
    <mergeCell ref="CF47:CR47"/>
    <mergeCell ref="CS47:DE47"/>
    <mergeCell ref="DF47:DR47"/>
    <mergeCell ref="DS47:EE47"/>
    <mergeCell ref="EF50:ER50"/>
    <mergeCell ref="ES50:FE50"/>
    <mergeCell ref="A51:BW51"/>
    <mergeCell ref="BX51:CE51"/>
    <mergeCell ref="CF51:CR51"/>
    <mergeCell ref="CS51:DE51"/>
    <mergeCell ref="DF51:DR51"/>
    <mergeCell ref="DS51:EE51"/>
    <mergeCell ref="EF51:ER51"/>
    <mergeCell ref="ES51:FE51"/>
    <mergeCell ref="A50:BW50"/>
    <mergeCell ref="BX50:CE50"/>
    <mergeCell ref="CF50:CR50"/>
    <mergeCell ref="CS50:DE50"/>
    <mergeCell ref="DF50:DR50"/>
    <mergeCell ref="DS50:EE50"/>
    <mergeCell ref="EF52:ER52"/>
    <mergeCell ref="ES52:FE52"/>
    <mergeCell ref="A53:BW53"/>
    <mergeCell ref="BX53:CE53"/>
    <mergeCell ref="CF53:CR53"/>
    <mergeCell ref="CS53:DE53"/>
    <mergeCell ref="DF53:DR53"/>
    <mergeCell ref="DS53:EE53"/>
    <mergeCell ref="EF53:ER53"/>
    <mergeCell ref="ES53:FE53"/>
    <mergeCell ref="A52:BW52"/>
    <mergeCell ref="BX52:CE52"/>
    <mergeCell ref="CF52:CR52"/>
    <mergeCell ref="CS52:DE52"/>
    <mergeCell ref="DF52:DR52"/>
    <mergeCell ref="DS52:EE52"/>
    <mergeCell ref="EF54:ER54"/>
    <mergeCell ref="ES54:FE54"/>
    <mergeCell ref="A55:BW55"/>
    <mergeCell ref="BX55:CE55"/>
    <mergeCell ref="CF55:CR55"/>
    <mergeCell ref="CS55:DE55"/>
    <mergeCell ref="DF55:DR55"/>
    <mergeCell ref="DS55:EE55"/>
    <mergeCell ref="EF55:ER55"/>
    <mergeCell ref="ES55:FE55"/>
    <mergeCell ref="A54:BW54"/>
    <mergeCell ref="BX54:CE54"/>
    <mergeCell ref="CF54:CR54"/>
    <mergeCell ref="CS54:DE54"/>
    <mergeCell ref="DF54:DR54"/>
    <mergeCell ref="DS54:EE54"/>
    <mergeCell ref="EF56:ER56"/>
    <mergeCell ref="ES56:FE56"/>
    <mergeCell ref="A57:BW57"/>
    <mergeCell ref="BX57:CE57"/>
    <mergeCell ref="CF57:CR57"/>
    <mergeCell ref="CS57:DE57"/>
    <mergeCell ref="DF57:DR57"/>
    <mergeCell ref="DS57:EE57"/>
    <mergeCell ref="EF57:ER57"/>
    <mergeCell ref="ES57:FE57"/>
    <mergeCell ref="A56:BW56"/>
    <mergeCell ref="BX56:CE56"/>
    <mergeCell ref="CF56:CR56"/>
    <mergeCell ref="CS56:DE56"/>
    <mergeCell ref="DF56:DR56"/>
    <mergeCell ref="DS56:EE56"/>
    <mergeCell ref="EF58:ER58"/>
    <mergeCell ref="ES58:FE58"/>
    <mergeCell ref="A59:BW59"/>
    <mergeCell ref="BX59:CE59"/>
    <mergeCell ref="CF59:CR59"/>
    <mergeCell ref="CS59:DE59"/>
    <mergeCell ref="DF59:DR59"/>
    <mergeCell ref="DS59:EE59"/>
    <mergeCell ref="EF59:ER59"/>
    <mergeCell ref="ES59:FE59"/>
    <mergeCell ref="A58:BW58"/>
    <mergeCell ref="BX58:CE58"/>
    <mergeCell ref="CF58:CR58"/>
    <mergeCell ref="CS58:DE58"/>
    <mergeCell ref="DF58:DR58"/>
    <mergeCell ref="DS58:EE58"/>
    <mergeCell ref="EF60:ER60"/>
    <mergeCell ref="ES60:FE60"/>
    <mergeCell ref="A61:BW61"/>
    <mergeCell ref="BX61:CE61"/>
    <mergeCell ref="CF61:CR61"/>
    <mergeCell ref="CS61:DE61"/>
    <mergeCell ref="DF61:DR61"/>
    <mergeCell ref="DS61:EE61"/>
    <mergeCell ref="EF61:ER61"/>
    <mergeCell ref="ES61:FE61"/>
    <mergeCell ref="A60:BW60"/>
    <mergeCell ref="BX60:CE60"/>
    <mergeCell ref="CF60:CR60"/>
    <mergeCell ref="CS60:DE60"/>
    <mergeCell ref="DF60:DR60"/>
    <mergeCell ref="DS60:EE60"/>
    <mergeCell ref="EF62:ER62"/>
    <mergeCell ref="ES62:FE62"/>
    <mergeCell ref="A63:BW63"/>
    <mergeCell ref="BX63:CE63"/>
    <mergeCell ref="CF63:CR63"/>
    <mergeCell ref="CS63:DE63"/>
    <mergeCell ref="DF63:DR63"/>
    <mergeCell ref="DS63:EE63"/>
    <mergeCell ref="EF63:ER63"/>
    <mergeCell ref="ES63:FE63"/>
    <mergeCell ref="A62:BW62"/>
    <mergeCell ref="BX62:CE62"/>
    <mergeCell ref="CF62:CR62"/>
    <mergeCell ref="CS62:DE62"/>
    <mergeCell ref="DF62:DR62"/>
    <mergeCell ref="DS62:EE62"/>
    <mergeCell ref="EF64:ER64"/>
    <mergeCell ref="ES64:FE64"/>
    <mergeCell ref="A65:BW65"/>
    <mergeCell ref="BX65:CE65"/>
    <mergeCell ref="CF65:CR65"/>
    <mergeCell ref="CS65:DE65"/>
    <mergeCell ref="DF65:DR65"/>
    <mergeCell ref="DS65:EE65"/>
    <mergeCell ref="EF65:ER65"/>
    <mergeCell ref="ES65:FE65"/>
    <mergeCell ref="A64:BW64"/>
    <mergeCell ref="BX64:CE64"/>
    <mergeCell ref="CF64:CR64"/>
    <mergeCell ref="CS64:DE64"/>
    <mergeCell ref="DF64:DR64"/>
    <mergeCell ref="DS64:EE64"/>
    <mergeCell ref="EF66:ER66"/>
    <mergeCell ref="ES66:FE66"/>
    <mergeCell ref="A67:BW67"/>
    <mergeCell ref="BX67:CE67"/>
    <mergeCell ref="CF67:CR67"/>
    <mergeCell ref="CS67:DE67"/>
    <mergeCell ref="DF67:DR67"/>
    <mergeCell ref="DS67:EE67"/>
    <mergeCell ref="EF67:ER67"/>
    <mergeCell ref="ES67:FE67"/>
    <mergeCell ref="A66:BW66"/>
    <mergeCell ref="BX66:CE66"/>
    <mergeCell ref="CF66:CR66"/>
    <mergeCell ref="CS66:DE66"/>
    <mergeCell ref="DF66:DR66"/>
    <mergeCell ref="DS66:EE66"/>
    <mergeCell ref="EF68:ER68"/>
    <mergeCell ref="ES68:FE68"/>
    <mergeCell ref="A69:BW69"/>
    <mergeCell ref="BX69:CE69"/>
    <mergeCell ref="CF69:CR69"/>
    <mergeCell ref="CS69:DE69"/>
    <mergeCell ref="DF69:DR69"/>
    <mergeCell ref="DS69:EE69"/>
    <mergeCell ref="EF69:ER69"/>
    <mergeCell ref="ES69:FE69"/>
    <mergeCell ref="A68:BW68"/>
    <mergeCell ref="BX68:CE68"/>
    <mergeCell ref="CF68:CR68"/>
    <mergeCell ref="CS68:DE68"/>
    <mergeCell ref="DF68:DR68"/>
    <mergeCell ref="DS68:EE68"/>
    <mergeCell ref="EF70:ER70"/>
    <mergeCell ref="ES70:FE70"/>
    <mergeCell ref="A71:BW71"/>
    <mergeCell ref="BX71:CE71"/>
    <mergeCell ref="CF71:CR71"/>
    <mergeCell ref="CS71:DE71"/>
    <mergeCell ref="DF71:DR71"/>
    <mergeCell ref="DS71:EE71"/>
    <mergeCell ref="EF71:ER71"/>
    <mergeCell ref="ES71:FE71"/>
    <mergeCell ref="A70:BW70"/>
    <mergeCell ref="BX70:CE70"/>
    <mergeCell ref="CF70:CR70"/>
    <mergeCell ref="CS70:DE70"/>
    <mergeCell ref="DF70:DR70"/>
    <mergeCell ref="DS70:EE70"/>
    <mergeCell ref="EF72:ER72"/>
    <mergeCell ref="ES72:FE72"/>
    <mergeCell ref="A73:BW73"/>
    <mergeCell ref="BX73:CE73"/>
    <mergeCell ref="CF73:CR73"/>
    <mergeCell ref="CS73:DE73"/>
    <mergeCell ref="DF73:DR73"/>
    <mergeCell ref="DS73:EE73"/>
    <mergeCell ref="EF73:ER73"/>
    <mergeCell ref="ES73:FE73"/>
    <mergeCell ref="A72:BW72"/>
    <mergeCell ref="BX72:CE72"/>
    <mergeCell ref="CF72:CR72"/>
    <mergeCell ref="CS72:DE72"/>
    <mergeCell ref="DF72:DR72"/>
    <mergeCell ref="DS72:EE72"/>
    <mergeCell ref="EF74:ER74"/>
    <mergeCell ref="ES74:FE74"/>
    <mergeCell ref="A75:BW75"/>
    <mergeCell ref="BX75:CE75"/>
    <mergeCell ref="CF75:CR75"/>
    <mergeCell ref="CS75:DE75"/>
    <mergeCell ref="DF75:DR75"/>
    <mergeCell ref="DS75:EE75"/>
    <mergeCell ref="EF75:ER75"/>
    <mergeCell ref="ES75:FE75"/>
    <mergeCell ref="A74:BW74"/>
    <mergeCell ref="BX74:CE74"/>
    <mergeCell ref="CF74:CR74"/>
    <mergeCell ref="CS74:DE74"/>
    <mergeCell ref="DF74:DR74"/>
    <mergeCell ref="DS74:EE74"/>
    <mergeCell ref="EF76:ER76"/>
    <mergeCell ref="ES76:FE76"/>
    <mergeCell ref="A77:BW77"/>
    <mergeCell ref="BX77:CE77"/>
    <mergeCell ref="CF77:CR77"/>
    <mergeCell ref="CS77:DE77"/>
    <mergeCell ref="DF77:DR77"/>
    <mergeCell ref="DS77:EE77"/>
    <mergeCell ref="EF77:ER77"/>
    <mergeCell ref="ES77:FE77"/>
    <mergeCell ref="A76:BW76"/>
    <mergeCell ref="BX76:CE76"/>
    <mergeCell ref="CF76:CR76"/>
    <mergeCell ref="CS76:DE76"/>
    <mergeCell ref="DF76:DR76"/>
    <mergeCell ref="DS76:EE76"/>
    <mergeCell ref="A82:BW82"/>
    <mergeCell ref="EF78:ER78"/>
    <mergeCell ref="ES78:FE78"/>
    <mergeCell ref="A79:BW79"/>
    <mergeCell ref="BX79:CE79"/>
    <mergeCell ref="CF79:CR79"/>
    <mergeCell ref="CS79:DE79"/>
    <mergeCell ref="DF79:DR79"/>
    <mergeCell ref="DS79:EE79"/>
    <mergeCell ref="EF79:ER79"/>
    <mergeCell ref="ES79:FE79"/>
    <mergeCell ref="A78:BW78"/>
    <mergeCell ref="BX78:CE78"/>
    <mergeCell ref="CF78:CR78"/>
    <mergeCell ref="CS78:DE78"/>
    <mergeCell ref="DF78:DR78"/>
    <mergeCell ref="DS78:EE78"/>
    <mergeCell ref="EF80:ER80"/>
    <mergeCell ref="ES80:FE80"/>
    <mergeCell ref="A81:BW81"/>
    <mergeCell ref="BX81:CE81"/>
    <mergeCell ref="CF81:CR81"/>
    <mergeCell ref="CS81:DE81"/>
    <mergeCell ref="DF81:DR81"/>
    <mergeCell ref="DS81:EE81"/>
    <mergeCell ref="EF81:ER81"/>
    <mergeCell ref="ES81:FE81"/>
    <mergeCell ref="A80:BW80"/>
    <mergeCell ref="BX80:CE80"/>
    <mergeCell ref="CF80:CR80"/>
    <mergeCell ref="CS80:DE80"/>
    <mergeCell ref="DF80:DR80"/>
    <mergeCell ref="DS80:EE80"/>
    <mergeCell ref="EF87:ER87"/>
    <mergeCell ref="ES87:FE87"/>
    <mergeCell ref="A88:BW88"/>
    <mergeCell ref="BX88:CE88"/>
    <mergeCell ref="CF88:CR88"/>
    <mergeCell ref="CS88:DE88"/>
    <mergeCell ref="DF88:DR88"/>
    <mergeCell ref="DS88:EE88"/>
    <mergeCell ref="EF88:ER88"/>
    <mergeCell ref="ES88:FE88"/>
    <mergeCell ref="A87:BW87"/>
    <mergeCell ref="BX87:CE87"/>
    <mergeCell ref="CF87:CR87"/>
    <mergeCell ref="CS87:DE87"/>
    <mergeCell ref="DF87:DR87"/>
    <mergeCell ref="DS87:EE87"/>
    <mergeCell ref="EF89:ER89"/>
    <mergeCell ref="ES89:FE89"/>
    <mergeCell ref="A90:BW90"/>
    <mergeCell ref="BX90:CE90"/>
    <mergeCell ref="CF90:CR90"/>
    <mergeCell ref="CS90:DE90"/>
    <mergeCell ref="DF90:DR90"/>
    <mergeCell ref="DS90:EE90"/>
    <mergeCell ref="EF90:ER90"/>
    <mergeCell ref="ES90:FE90"/>
    <mergeCell ref="A89:BW89"/>
    <mergeCell ref="BX89:CE89"/>
    <mergeCell ref="CF89:CR89"/>
    <mergeCell ref="CS89:DE89"/>
    <mergeCell ref="DF89:DR89"/>
    <mergeCell ref="DS89:EE89"/>
    <mergeCell ref="A92:BW92"/>
    <mergeCell ref="BX92:CE92"/>
    <mergeCell ref="CF92:CR92"/>
    <mergeCell ref="CS92:DE92"/>
    <mergeCell ref="DF92:DR92"/>
    <mergeCell ref="DS92:EE92"/>
    <mergeCell ref="EF92:ER92"/>
    <mergeCell ref="ES92:FE92"/>
    <mergeCell ref="A91:BW91"/>
    <mergeCell ref="BX91:CE91"/>
    <mergeCell ref="CF91:CR91"/>
    <mergeCell ref="CS91:DE91"/>
    <mergeCell ref="DF91:DR91"/>
    <mergeCell ref="DS91:EE91"/>
    <mergeCell ref="A112:FE112"/>
    <mergeCell ref="EF95:ER95"/>
    <mergeCell ref="ES95:FE95"/>
    <mergeCell ref="A102:FE102"/>
    <mergeCell ref="A104:FE104"/>
    <mergeCell ref="A105:FE105"/>
    <mergeCell ref="A106:FE106"/>
    <mergeCell ref="A95:BW95"/>
    <mergeCell ref="BX95:CE95"/>
    <mergeCell ref="CF95:CR95"/>
    <mergeCell ref="CS95:DE95"/>
    <mergeCell ref="DF95:DR95"/>
    <mergeCell ref="DS95:EE95"/>
    <mergeCell ref="A109:FE109"/>
    <mergeCell ref="A110:FE110"/>
    <mergeCell ref="A111:FE111"/>
    <mergeCell ref="BX82:CE82"/>
    <mergeCell ref="CF82:CR82"/>
    <mergeCell ref="CS82:DE82"/>
    <mergeCell ref="DF82:DR82"/>
    <mergeCell ref="DS82:EE82"/>
    <mergeCell ref="EF82:ER82"/>
    <mergeCell ref="EF93:ER93"/>
    <mergeCell ref="ES93:FE93"/>
    <mergeCell ref="A94:BW94"/>
    <mergeCell ref="BX94:CE94"/>
    <mergeCell ref="CF94:CR94"/>
    <mergeCell ref="CS94:DE94"/>
    <mergeCell ref="DF94:DR94"/>
    <mergeCell ref="DS94:EE94"/>
    <mergeCell ref="EF94:ER94"/>
    <mergeCell ref="ES94:FE94"/>
    <mergeCell ref="A93:BW93"/>
    <mergeCell ref="BX93:CE93"/>
    <mergeCell ref="CF93:CR93"/>
    <mergeCell ref="CS93:DE93"/>
    <mergeCell ref="DF93:DR93"/>
    <mergeCell ref="DS93:EE93"/>
    <mergeCell ref="EF91:ER91"/>
    <mergeCell ref="ES91:FE91"/>
    <mergeCell ref="A86:BW86"/>
    <mergeCell ref="BX86:CE86"/>
    <mergeCell ref="CF86:CP86"/>
    <mergeCell ref="CS86:DE86"/>
    <mergeCell ref="DF86:DR86"/>
    <mergeCell ref="EF86:ER86"/>
    <mergeCell ref="BX83:CE83"/>
    <mergeCell ref="CF83:CP83"/>
    <mergeCell ref="CS83:DE83"/>
    <mergeCell ref="DF83:DR83"/>
    <mergeCell ref="EF83:ER83"/>
    <mergeCell ref="A83:BW83"/>
    <mergeCell ref="A85:BW85"/>
    <mergeCell ref="BX85:CE85"/>
    <mergeCell ref="CF85:CR85"/>
    <mergeCell ref="CS85:DE85"/>
    <mergeCell ref="DF85:DR85"/>
    <mergeCell ref="DS85:EE85"/>
    <mergeCell ref="EF85:ER85"/>
    <mergeCell ref="A84:BW84"/>
    <mergeCell ref="BX84:CE84"/>
    <mergeCell ref="CF84:CP84"/>
    <mergeCell ref="CS84:DE84"/>
    <mergeCell ref="DF84:DR84"/>
  </mergeCells>
  <pageMargins left="0.59055118110236227" right="0.51181102362204722" top="0.78740157480314965" bottom="0.31496062992125984" header="0.19685039370078741" footer="0.19685039370078741"/>
  <pageSetup paperSize="9" scale="66" fitToHeight="2" orientation="portrait" r:id="rId1"/>
  <headerFooter alignWithMargins="0"/>
  <rowBreaks count="1" manualBreakCount="1">
    <brk id="16" max="16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00000"/>
    <pageSetUpPr fitToPage="1"/>
  </sheetPr>
  <dimension ref="A2:FP132"/>
  <sheetViews>
    <sheetView view="pageBreakPreview" topLeftCell="A98" zoomScale="130" zoomScaleNormal="130" zoomScaleSheetLayoutView="130" workbookViewId="0">
      <selection activeCell="DF106" sqref="DF106:DR106"/>
    </sheetView>
  </sheetViews>
  <sheetFormatPr defaultColWidth="0.85546875" defaultRowHeight="11.25" x14ac:dyDescent="0.2"/>
  <cols>
    <col min="1" max="18" width="0.85546875" style="206"/>
    <col min="19" max="19" width="0.85546875" style="206" customWidth="1"/>
    <col min="20" max="59" width="0.85546875" style="206"/>
    <col min="60" max="60" width="0.7109375" style="206" customWidth="1"/>
    <col min="61" max="61" width="2" style="206" customWidth="1"/>
    <col min="62" max="65" width="0.85546875" style="206"/>
    <col min="66" max="66" width="0.85546875" style="206" customWidth="1"/>
    <col min="67" max="69" width="0.85546875" style="206"/>
    <col min="70" max="70" width="0.85546875" style="206" customWidth="1"/>
    <col min="71" max="81" width="0.85546875" style="206"/>
    <col min="82" max="83" width="0.85546875" style="206" customWidth="1"/>
    <col min="84" max="93" width="0.85546875" style="206"/>
    <col min="94" max="94" width="0.5703125" style="206" customWidth="1"/>
    <col min="95" max="95" width="0.5703125" style="206" hidden="1" customWidth="1"/>
    <col min="96" max="96" width="0.85546875" style="206" hidden="1" customWidth="1"/>
    <col min="97" max="108" width="0.85546875" style="206"/>
    <col min="109" max="109" width="3.140625" style="206" customWidth="1"/>
    <col min="110" max="121" width="0.85546875" style="206"/>
    <col min="122" max="122" width="0.85546875" style="206" customWidth="1"/>
    <col min="123" max="162" width="0.85546875" style="206"/>
    <col min="163" max="163" width="0.5703125" style="110" customWidth="1"/>
    <col min="164" max="164" width="0.85546875" style="206"/>
    <col min="165" max="165" width="15.5703125" style="206" customWidth="1"/>
    <col min="166" max="167" width="0.85546875" style="206"/>
    <col min="168" max="168" width="12.42578125" style="206" bestFit="1" customWidth="1"/>
    <col min="169" max="169" width="0.85546875" style="206"/>
    <col min="170" max="170" width="10" style="206" bestFit="1" customWidth="1"/>
    <col min="171" max="171" width="0.85546875" style="206"/>
    <col min="172" max="172" width="9.28515625" style="206" bestFit="1" customWidth="1"/>
    <col min="173" max="274" width="0.85546875" style="206"/>
    <col min="275" max="275" width="0.85546875" style="206" customWidth="1"/>
    <col min="276" max="315" width="0.85546875" style="206"/>
    <col min="316" max="316" width="0.7109375" style="206" customWidth="1"/>
    <col min="317" max="317" width="2" style="206" customWidth="1"/>
    <col min="318" max="321" width="0.85546875" style="206"/>
    <col min="322" max="322" width="0.85546875" style="206" customWidth="1"/>
    <col min="323" max="325" width="0.85546875" style="206"/>
    <col min="326" max="326" width="0.85546875" style="206" customWidth="1"/>
    <col min="327" max="337" width="0.85546875" style="206"/>
    <col min="338" max="339" width="0.85546875" style="206" customWidth="1"/>
    <col min="340" max="420" width="0.85546875" style="206"/>
    <col min="421" max="421" width="40.28515625" style="206" customWidth="1"/>
    <col min="422" max="530" width="0.85546875" style="206"/>
    <col min="531" max="531" width="0.85546875" style="206" customWidth="1"/>
    <col min="532" max="571" width="0.85546875" style="206"/>
    <col min="572" max="572" width="0.7109375" style="206" customWidth="1"/>
    <col min="573" max="573" width="2" style="206" customWidth="1"/>
    <col min="574" max="577" width="0.85546875" style="206"/>
    <col min="578" max="578" width="0.85546875" style="206" customWidth="1"/>
    <col min="579" max="581" width="0.85546875" style="206"/>
    <col min="582" max="582" width="0.85546875" style="206" customWidth="1"/>
    <col min="583" max="593" width="0.85546875" style="206"/>
    <col min="594" max="595" width="0.85546875" style="206" customWidth="1"/>
    <col min="596" max="676" width="0.85546875" style="206"/>
    <col min="677" max="677" width="40.28515625" style="206" customWidth="1"/>
    <col min="678" max="786" width="0.85546875" style="206"/>
    <col min="787" max="787" width="0.85546875" style="206" customWidth="1"/>
    <col min="788" max="827" width="0.85546875" style="206"/>
    <col min="828" max="828" width="0.7109375" style="206" customWidth="1"/>
    <col min="829" max="829" width="2" style="206" customWidth="1"/>
    <col min="830" max="833" width="0.85546875" style="206"/>
    <col min="834" max="834" width="0.85546875" style="206" customWidth="1"/>
    <col min="835" max="837" width="0.85546875" style="206"/>
    <col min="838" max="838" width="0.85546875" style="206" customWidth="1"/>
    <col min="839" max="849" width="0.85546875" style="206"/>
    <col min="850" max="851" width="0.85546875" style="206" customWidth="1"/>
    <col min="852" max="932" width="0.85546875" style="206"/>
    <col min="933" max="933" width="40.28515625" style="206" customWidth="1"/>
    <col min="934" max="1042" width="0.85546875" style="206"/>
    <col min="1043" max="1043" width="0.85546875" style="206" customWidth="1"/>
    <col min="1044" max="1083" width="0.85546875" style="206"/>
    <col min="1084" max="1084" width="0.7109375" style="206" customWidth="1"/>
    <col min="1085" max="1085" width="2" style="206" customWidth="1"/>
    <col min="1086" max="1089" width="0.85546875" style="206"/>
    <col min="1090" max="1090" width="0.85546875" style="206" customWidth="1"/>
    <col min="1091" max="1093" width="0.85546875" style="206"/>
    <col min="1094" max="1094" width="0.85546875" style="206" customWidth="1"/>
    <col min="1095" max="1105" width="0.85546875" style="206"/>
    <col min="1106" max="1107" width="0.85546875" style="206" customWidth="1"/>
    <col min="1108" max="1188" width="0.85546875" style="206"/>
    <col min="1189" max="1189" width="40.28515625" style="206" customWidth="1"/>
    <col min="1190" max="1298" width="0.85546875" style="206"/>
    <col min="1299" max="1299" width="0.85546875" style="206" customWidth="1"/>
    <col min="1300" max="1339" width="0.85546875" style="206"/>
    <col min="1340" max="1340" width="0.7109375" style="206" customWidth="1"/>
    <col min="1341" max="1341" width="2" style="206" customWidth="1"/>
    <col min="1342" max="1345" width="0.85546875" style="206"/>
    <col min="1346" max="1346" width="0.85546875" style="206" customWidth="1"/>
    <col min="1347" max="1349" width="0.85546875" style="206"/>
    <col min="1350" max="1350" width="0.85546875" style="206" customWidth="1"/>
    <col min="1351" max="1361" width="0.85546875" style="206"/>
    <col min="1362" max="1363" width="0.85546875" style="206" customWidth="1"/>
    <col min="1364" max="1444" width="0.85546875" style="206"/>
    <col min="1445" max="1445" width="40.28515625" style="206" customWidth="1"/>
    <col min="1446" max="1554" width="0.85546875" style="206"/>
    <col min="1555" max="1555" width="0.85546875" style="206" customWidth="1"/>
    <col min="1556" max="1595" width="0.85546875" style="206"/>
    <col min="1596" max="1596" width="0.7109375" style="206" customWidth="1"/>
    <col min="1597" max="1597" width="2" style="206" customWidth="1"/>
    <col min="1598" max="1601" width="0.85546875" style="206"/>
    <col min="1602" max="1602" width="0.85546875" style="206" customWidth="1"/>
    <col min="1603" max="1605" width="0.85546875" style="206"/>
    <col min="1606" max="1606" width="0.85546875" style="206" customWidth="1"/>
    <col min="1607" max="1617" width="0.85546875" style="206"/>
    <col min="1618" max="1619" width="0.85546875" style="206" customWidth="1"/>
    <col min="1620" max="1700" width="0.85546875" style="206"/>
    <col min="1701" max="1701" width="40.28515625" style="206" customWidth="1"/>
    <col min="1702" max="1810" width="0.85546875" style="206"/>
    <col min="1811" max="1811" width="0.85546875" style="206" customWidth="1"/>
    <col min="1812" max="1851" width="0.85546875" style="206"/>
    <col min="1852" max="1852" width="0.7109375" style="206" customWidth="1"/>
    <col min="1853" max="1853" width="2" style="206" customWidth="1"/>
    <col min="1854" max="1857" width="0.85546875" style="206"/>
    <col min="1858" max="1858" width="0.85546875" style="206" customWidth="1"/>
    <col min="1859" max="1861" width="0.85546875" style="206"/>
    <col min="1862" max="1862" width="0.85546875" style="206" customWidth="1"/>
    <col min="1863" max="1873" width="0.85546875" style="206"/>
    <col min="1874" max="1875" width="0.85546875" style="206" customWidth="1"/>
    <col min="1876" max="1956" width="0.85546875" style="206"/>
    <col min="1957" max="1957" width="40.28515625" style="206" customWidth="1"/>
    <col min="1958" max="2066" width="0.85546875" style="206"/>
    <col min="2067" max="2067" width="0.85546875" style="206" customWidth="1"/>
    <col min="2068" max="2107" width="0.85546875" style="206"/>
    <col min="2108" max="2108" width="0.7109375" style="206" customWidth="1"/>
    <col min="2109" max="2109" width="2" style="206" customWidth="1"/>
    <col min="2110" max="2113" width="0.85546875" style="206"/>
    <col min="2114" max="2114" width="0.85546875" style="206" customWidth="1"/>
    <col min="2115" max="2117" width="0.85546875" style="206"/>
    <col min="2118" max="2118" width="0.85546875" style="206" customWidth="1"/>
    <col min="2119" max="2129" width="0.85546875" style="206"/>
    <col min="2130" max="2131" width="0.85546875" style="206" customWidth="1"/>
    <col min="2132" max="2212" width="0.85546875" style="206"/>
    <col min="2213" max="2213" width="40.28515625" style="206" customWidth="1"/>
    <col min="2214" max="2322" width="0.85546875" style="206"/>
    <col min="2323" max="2323" width="0.85546875" style="206" customWidth="1"/>
    <col min="2324" max="2363" width="0.85546875" style="206"/>
    <col min="2364" max="2364" width="0.7109375" style="206" customWidth="1"/>
    <col min="2365" max="2365" width="2" style="206" customWidth="1"/>
    <col min="2366" max="2369" width="0.85546875" style="206"/>
    <col min="2370" max="2370" width="0.85546875" style="206" customWidth="1"/>
    <col min="2371" max="2373" width="0.85546875" style="206"/>
    <col min="2374" max="2374" width="0.85546875" style="206" customWidth="1"/>
    <col min="2375" max="2385" width="0.85546875" style="206"/>
    <col min="2386" max="2387" width="0.85546875" style="206" customWidth="1"/>
    <col min="2388" max="2468" width="0.85546875" style="206"/>
    <col min="2469" max="2469" width="40.28515625" style="206" customWidth="1"/>
    <col min="2470" max="2578" width="0.85546875" style="206"/>
    <col min="2579" max="2579" width="0.85546875" style="206" customWidth="1"/>
    <col min="2580" max="2619" width="0.85546875" style="206"/>
    <col min="2620" max="2620" width="0.7109375" style="206" customWidth="1"/>
    <col min="2621" max="2621" width="2" style="206" customWidth="1"/>
    <col min="2622" max="2625" width="0.85546875" style="206"/>
    <col min="2626" max="2626" width="0.85546875" style="206" customWidth="1"/>
    <col min="2627" max="2629" width="0.85546875" style="206"/>
    <col min="2630" max="2630" width="0.85546875" style="206" customWidth="1"/>
    <col min="2631" max="2641" width="0.85546875" style="206"/>
    <col min="2642" max="2643" width="0.85546875" style="206" customWidth="1"/>
    <col min="2644" max="2724" width="0.85546875" style="206"/>
    <col min="2725" max="2725" width="40.28515625" style="206" customWidth="1"/>
    <col min="2726" max="2834" width="0.85546875" style="206"/>
    <col min="2835" max="2835" width="0.85546875" style="206" customWidth="1"/>
    <col min="2836" max="2875" width="0.85546875" style="206"/>
    <col min="2876" max="2876" width="0.7109375" style="206" customWidth="1"/>
    <col min="2877" max="2877" width="2" style="206" customWidth="1"/>
    <col min="2878" max="2881" width="0.85546875" style="206"/>
    <col min="2882" max="2882" width="0.85546875" style="206" customWidth="1"/>
    <col min="2883" max="2885" width="0.85546875" style="206"/>
    <col min="2886" max="2886" width="0.85546875" style="206" customWidth="1"/>
    <col min="2887" max="2897" width="0.85546875" style="206"/>
    <col min="2898" max="2899" width="0.85546875" style="206" customWidth="1"/>
    <col min="2900" max="2980" width="0.85546875" style="206"/>
    <col min="2981" max="2981" width="40.28515625" style="206" customWidth="1"/>
    <col min="2982" max="3090" width="0.85546875" style="206"/>
    <col min="3091" max="3091" width="0.85546875" style="206" customWidth="1"/>
    <col min="3092" max="3131" width="0.85546875" style="206"/>
    <col min="3132" max="3132" width="0.7109375" style="206" customWidth="1"/>
    <col min="3133" max="3133" width="2" style="206" customWidth="1"/>
    <col min="3134" max="3137" width="0.85546875" style="206"/>
    <col min="3138" max="3138" width="0.85546875" style="206" customWidth="1"/>
    <col min="3139" max="3141" width="0.85546875" style="206"/>
    <col min="3142" max="3142" width="0.85546875" style="206" customWidth="1"/>
    <col min="3143" max="3153" width="0.85546875" style="206"/>
    <col min="3154" max="3155" width="0.85546875" style="206" customWidth="1"/>
    <col min="3156" max="3236" width="0.85546875" style="206"/>
    <col min="3237" max="3237" width="40.28515625" style="206" customWidth="1"/>
    <col min="3238" max="3346" width="0.85546875" style="206"/>
    <col min="3347" max="3347" width="0.85546875" style="206" customWidth="1"/>
    <col min="3348" max="3387" width="0.85546875" style="206"/>
    <col min="3388" max="3388" width="0.7109375" style="206" customWidth="1"/>
    <col min="3389" max="3389" width="2" style="206" customWidth="1"/>
    <col min="3390" max="3393" width="0.85546875" style="206"/>
    <col min="3394" max="3394" width="0.85546875" style="206" customWidth="1"/>
    <col min="3395" max="3397" width="0.85546875" style="206"/>
    <col min="3398" max="3398" width="0.85546875" style="206" customWidth="1"/>
    <col min="3399" max="3409" width="0.85546875" style="206"/>
    <col min="3410" max="3411" width="0.85546875" style="206" customWidth="1"/>
    <col min="3412" max="3492" width="0.85546875" style="206"/>
    <col min="3493" max="3493" width="40.28515625" style="206" customWidth="1"/>
    <col min="3494" max="3602" width="0.85546875" style="206"/>
    <col min="3603" max="3603" width="0.85546875" style="206" customWidth="1"/>
    <col min="3604" max="3643" width="0.85546875" style="206"/>
    <col min="3644" max="3644" width="0.7109375" style="206" customWidth="1"/>
    <col min="3645" max="3645" width="2" style="206" customWidth="1"/>
    <col min="3646" max="3649" width="0.85546875" style="206"/>
    <col min="3650" max="3650" width="0.85546875" style="206" customWidth="1"/>
    <col min="3651" max="3653" width="0.85546875" style="206"/>
    <col min="3654" max="3654" width="0.85546875" style="206" customWidth="1"/>
    <col min="3655" max="3665" width="0.85546875" style="206"/>
    <col min="3666" max="3667" width="0.85546875" style="206" customWidth="1"/>
    <col min="3668" max="3748" width="0.85546875" style="206"/>
    <col min="3749" max="3749" width="40.28515625" style="206" customWidth="1"/>
    <col min="3750" max="3858" width="0.85546875" style="206"/>
    <col min="3859" max="3859" width="0.85546875" style="206" customWidth="1"/>
    <col min="3860" max="3899" width="0.85546875" style="206"/>
    <col min="3900" max="3900" width="0.7109375" style="206" customWidth="1"/>
    <col min="3901" max="3901" width="2" style="206" customWidth="1"/>
    <col min="3902" max="3905" width="0.85546875" style="206"/>
    <col min="3906" max="3906" width="0.85546875" style="206" customWidth="1"/>
    <col min="3907" max="3909" width="0.85546875" style="206"/>
    <col min="3910" max="3910" width="0.85546875" style="206" customWidth="1"/>
    <col min="3911" max="3921" width="0.85546875" style="206"/>
    <col min="3922" max="3923" width="0.85546875" style="206" customWidth="1"/>
    <col min="3924" max="4004" width="0.85546875" style="206"/>
    <col min="4005" max="4005" width="40.28515625" style="206" customWidth="1"/>
    <col min="4006" max="4114" width="0.85546875" style="206"/>
    <col min="4115" max="4115" width="0.85546875" style="206" customWidth="1"/>
    <col min="4116" max="4155" width="0.85546875" style="206"/>
    <col min="4156" max="4156" width="0.7109375" style="206" customWidth="1"/>
    <col min="4157" max="4157" width="2" style="206" customWidth="1"/>
    <col min="4158" max="4161" width="0.85546875" style="206"/>
    <col min="4162" max="4162" width="0.85546875" style="206" customWidth="1"/>
    <col min="4163" max="4165" width="0.85546875" style="206"/>
    <col min="4166" max="4166" width="0.85546875" style="206" customWidth="1"/>
    <col min="4167" max="4177" width="0.85546875" style="206"/>
    <col min="4178" max="4179" width="0.85546875" style="206" customWidth="1"/>
    <col min="4180" max="4260" width="0.85546875" style="206"/>
    <col min="4261" max="4261" width="40.28515625" style="206" customWidth="1"/>
    <col min="4262" max="4370" width="0.85546875" style="206"/>
    <col min="4371" max="4371" width="0.85546875" style="206" customWidth="1"/>
    <col min="4372" max="4411" width="0.85546875" style="206"/>
    <col min="4412" max="4412" width="0.7109375" style="206" customWidth="1"/>
    <col min="4413" max="4413" width="2" style="206" customWidth="1"/>
    <col min="4414" max="4417" width="0.85546875" style="206"/>
    <col min="4418" max="4418" width="0.85546875" style="206" customWidth="1"/>
    <col min="4419" max="4421" width="0.85546875" style="206"/>
    <col min="4422" max="4422" width="0.85546875" style="206" customWidth="1"/>
    <col min="4423" max="4433" width="0.85546875" style="206"/>
    <col min="4434" max="4435" width="0.85546875" style="206" customWidth="1"/>
    <col min="4436" max="4516" width="0.85546875" style="206"/>
    <col min="4517" max="4517" width="40.28515625" style="206" customWidth="1"/>
    <col min="4518" max="4626" width="0.85546875" style="206"/>
    <col min="4627" max="4627" width="0.85546875" style="206" customWidth="1"/>
    <col min="4628" max="4667" width="0.85546875" style="206"/>
    <col min="4668" max="4668" width="0.7109375" style="206" customWidth="1"/>
    <col min="4669" max="4669" width="2" style="206" customWidth="1"/>
    <col min="4670" max="4673" width="0.85546875" style="206"/>
    <col min="4674" max="4674" width="0.85546875" style="206" customWidth="1"/>
    <col min="4675" max="4677" width="0.85546875" style="206"/>
    <col min="4678" max="4678" width="0.85546875" style="206" customWidth="1"/>
    <col min="4679" max="4689" width="0.85546875" style="206"/>
    <col min="4690" max="4691" width="0.85546875" style="206" customWidth="1"/>
    <col min="4692" max="4772" width="0.85546875" style="206"/>
    <col min="4773" max="4773" width="40.28515625" style="206" customWidth="1"/>
    <col min="4774" max="4882" width="0.85546875" style="206"/>
    <col min="4883" max="4883" width="0.85546875" style="206" customWidth="1"/>
    <col min="4884" max="4923" width="0.85546875" style="206"/>
    <col min="4924" max="4924" width="0.7109375" style="206" customWidth="1"/>
    <col min="4925" max="4925" width="2" style="206" customWidth="1"/>
    <col min="4926" max="4929" width="0.85546875" style="206"/>
    <col min="4930" max="4930" width="0.85546875" style="206" customWidth="1"/>
    <col min="4931" max="4933" width="0.85546875" style="206"/>
    <col min="4934" max="4934" width="0.85546875" style="206" customWidth="1"/>
    <col min="4935" max="4945" width="0.85546875" style="206"/>
    <col min="4946" max="4947" width="0.85546875" style="206" customWidth="1"/>
    <col min="4948" max="5028" width="0.85546875" style="206"/>
    <col min="5029" max="5029" width="40.28515625" style="206" customWidth="1"/>
    <col min="5030" max="5138" width="0.85546875" style="206"/>
    <col min="5139" max="5139" width="0.85546875" style="206" customWidth="1"/>
    <col min="5140" max="5179" width="0.85546875" style="206"/>
    <col min="5180" max="5180" width="0.7109375" style="206" customWidth="1"/>
    <col min="5181" max="5181" width="2" style="206" customWidth="1"/>
    <col min="5182" max="5185" width="0.85546875" style="206"/>
    <col min="5186" max="5186" width="0.85546875" style="206" customWidth="1"/>
    <col min="5187" max="5189" width="0.85546875" style="206"/>
    <col min="5190" max="5190" width="0.85546875" style="206" customWidth="1"/>
    <col min="5191" max="5201" width="0.85546875" style="206"/>
    <col min="5202" max="5203" width="0.85546875" style="206" customWidth="1"/>
    <col min="5204" max="5284" width="0.85546875" style="206"/>
    <col min="5285" max="5285" width="40.28515625" style="206" customWidth="1"/>
    <col min="5286" max="5394" width="0.85546875" style="206"/>
    <col min="5395" max="5395" width="0.85546875" style="206" customWidth="1"/>
    <col min="5396" max="5435" width="0.85546875" style="206"/>
    <col min="5436" max="5436" width="0.7109375" style="206" customWidth="1"/>
    <col min="5437" max="5437" width="2" style="206" customWidth="1"/>
    <col min="5438" max="5441" width="0.85546875" style="206"/>
    <col min="5442" max="5442" width="0.85546875" style="206" customWidth="1"/>
    <col min="5443" max="5445" width="0.85546875" style="206"/>
    <col min="5446" max="5446" width="0.85546875" style="206" customWidth="1"/>
    <col min="5447" max="5457" width="0.85546875" style="206"/>
    <col min="5458" max="5459" width="0.85546875" style="206" customWidth="1"/>
    <col min="5460" max="5540" width="0.85546875" style="206"/>
    <col min="5541" max="5541" width="40.28515625" style="206" customWidth="1"/>
    <col min="5542" max="5650" width="0.85546875" style="206"/>
    <col min="5651" max="5651" width="0.85546875" style="206" customWidth="1"/>
    <col min="5652" max="5691" width="0.85546875" style="206"/>
    <col min="5692" max="5692" width="0.7109375" style="206" customWidth="1"/>
    <col min="5693" max="5693" width="2" style="206" customWidth="1"/>
    <col min="5694" max="5697" width="0.85546875" style="206"/>
    <col min="5698" max="5698" width="0.85546875" style="206" customWidth="1"/>
    <col min="5699" max="5701" width="0.85546875" style="206"/>
    <col min="5702" max="5702" width="0.85546875" style="206" customWidth="1"/>
    <col min="5703" max="5713" width="0.85546875" style="206"/>
    <col min="5714" max="5715" width="0.85546875" style="206" customWidth="1"/>
    <col min="5716" max="5796" width="0.85546875" style="206"/>
    <col min="5797" max="5797" width="40.28515625" style="206" customWidth="1"/>
    <col min="5798" max="5906" width="0.85546875" style="206"/>
    <col min="5907" max="5907" width="0.85546875" style="206" customWidth="1"/>
    <col min="5908" max="5947" width="0.85546875" style="206"/>
    <col min="5948" max="5948" width="0.7109375" style="206" customWidth="1"/>
    <col min="5949" max="5949" width="2" style="206" customWidth="1"/>
    <col min="5950" max="5953" width="0.85546875" style="206"/>
    <col min="5954" max="5954" width="0.85546875" style="206" customWidth="1"/>
    <col min="5955" max="5957" width="0.85546875" style="206"/>
    <col min="5958" max="5958" width="0.85546875" style="206" customWidth="1"/>
    <col min="5959" max="5969" width="0.85546875" style="206"/>
    <col min="5970" max="5971" width="0.85546875" style="206" customWidth="1"/>
    <col min="5972" max="6052" width="0.85546875" style="206"/>
    <col min="6053" max="6053" width="40.28515625" style="206" customWidth="1"/>
    <col min="6054" max="6162" width="0.85546875" style="206"/>
    <col min="6163" max="6163" width="0.85546875" style="206" customWidth="1"/>
    <col min="6164" max="6203" width="0.85546875" style="206"/>
    <col min="6204" max="6204" width="0.7109375" style="206" customWidth="1"/>
    <col min="6205" max="6205" width="2" style="206" customWidth="1"/>
    <col min="6206" max="6209" width="0.85546875" style="206"/>
    <col min="6210" max="6210" width="0.85546875" style="206" customWidth="1"/>
    <col min="6211" max="6213" width="0.85546875" style="206"/>
    <col min="6214" max="6214" width="0.85546875" style="206" customWidth="1"/>
    <col min="6215" max="6225" width="0.85546875" style="206"/>
    <col min="6226" max="6227" width="0.85546875" style="206" customWidth="1"/>
    <col min="6228" max="6308" width="0.85546875" style="206"/>
    <col min="6309" max="6309" width="40.28515625" style="206" customWidth="1"/>
    <col min="6310" max="6418" width="0.85546875" style="206"/>
    <col min="6419" max="6419" width="0.85546875" style="206" customWidth="1"/>
    <col min="6420" max="6459" width="0.85546875" style="206"/>
    <col min="6460" max="6460" width="0.7109375" style="206" customWidth="1"/>
    <col min="6461" max="6461" width="2" style="206" customWidth="1"/>
    <col min="6462" max="6465" width="0.85546875" style="206"/>
    <col min="6466" max="6466" width="0.85546875" style="206" customWidth="1"/>
    <col min="6467" max="6469" width="0.85546875" style="206"/>
    <col min="6470" max="6470" width="0.85546875" style="206" customWidth="1"/>
    <col min="6471" max="6481" width="0.85546875" style="206"/>
    <col min="6482" max="6483" width="0.85546875" style="206" customWidth="1"/>
    <col min="6484" max="6564" width="0.85546875" style="206"/>
    <col min="6565" max="6565" width="40.28515625" style="206" customWidth="1"/>
    <col min="6566" max="6674" width="0.85546875" style="206"/>
    <col min="6675" max="6675" width="0.85546875" style="206" customWidth="1"/>
    <col min="6676" max="6715" width="0.85546875" style="206"/>
    <col min="6716" max="6716" width="0.7109375" style="206" customWidth="1"/>
    <col min="6717" max="6717" width="2" style="206" customWidth="1"/>
    <col min="6718" max="6721" width="0.85546875" style="206"/>
    <col min="6722" max="6722" width="0.85546875" style="206" customWidth="1"/>
    <col min="6723" max="6725" width="0.85546875" style="206"/>
    <col min="6726" max="6726" width="0.85546875" style="206" customWidth="1"/>
    <col min="6727" max="6737" width="0.85546875" style="206"/>
    <col min="6738" max="6739" width="0.85546875" style="206" customWidth="1"/>
    <col min="6740" max="6820" width="0.85546875" style="206"/>
    <col min="6821" max="6821" width="40.28515625" style="206" customWidth="1"/>
    <col min="6822" max="6930" width="0.85546875" style="206"/>
    <col min="6931" max="6931" width="0.85546875" style="206" customWidth="1"/>
    <col min="6932" max="6971" width="0.85546875" style="206"/>
    <col min="6972" max="6972" width="0.7109375" style="206" customWidth="1"/>
    <col min="6973" max="6973" width="2" style="206" customWidth="1"/>
    <col min="6974" max="6977" width="0.85546875" style="206"/>
    <col min="6978" max="6978" width="0.85546875" style="206" customWidth="1"/>
    <col min="6979" max="6981" width="0.85546875" style="206"/>
    <col min="6982" max="6982" width="0.85546875" style="206" customWidth="1"/>
    <col min="6983" max="6993" width="0.85546875" style="206"/>
    <col min="6994" max="6995" width="0.85546875" style="206" customWidth="1"/>
    <col min="6996" max="7076" width="0.85546875" style="206"/>
    <col min="7077" max="7077" width="40.28515625" style="206" customWidth="1"/>
    <col min="7078" max="7186" width="0.85546875" style="206"/>
    <col min="7187" max="7187" width="0.85546875" style="206" customWidth="1"/>
    <col min="7188" max="7227" width="0.85546875" style="206"/>
    <col min="7228" max="7228" width="0.7109375" style="206" customWidth="1"/>
    <col min="7229" max="7229" width="2" style="206" customWidth="1"/>
    <col min="7230" max="7233" width="0.85546875" style="206"/>
    <col min="7234" max="7234" width="0.85546875" style="206" customWidth="1"/>
    <col min="7235" max="7237" width="0.85546875" style="206"/>
    <col min="7238" max="7238" width="0.85546875" style="206" customWidth="1"/>
    <col min="7239" max="7249" width="0.85546875" style="206"/>
    <col min="7250" max="7251" width="0.85546875" style="206" customWidth="1"/>
    <col min="7252" max="7332" width="0.85546875" style="206"/>
    <col min="7333" max="7333" width="40.28515625" style="206" customWidth="1"/>
    <col min="7334" max="7442" width="0.85546875" style="206"/>
    <col min="7443" max="7443" width="0.85546875" style="206" customWidth="1"/>
    <col min="7444" max="7483" width="0.85546875" style="206"/>
    <col min="7484" max="7484" width="0.7109375" style="206" customWidth="1"/>
    <col min="7485" max="7485" width="2" style="206" customWidth="1"/>
    <col min="7486" max="7489" width="0.85546875" style="206"/>
    <col min="7490" max="7490" width="0.85546875" style="206" customWidth="1"/>
    <col min="7491" max="7493" width="0.85546875" style="206"/>
    <col min="7494" max="7494" width="0.85546875" style="206" customWidth="1"/>
    <col min="7495" max="7505" width="0.85546875" style="206"/>
    <col min="7506" max="7507" width="0.85546875" style="206" customWidth="1"/>
    <col min="7508" max="7588" width="0.85546875" style="206"/>
    <col min="7589" max="7589" width="40.28515625" style="206" customWidth="1"/>
    <col min="7590" max="7698" width="0.85546875" style="206"/>
    <col min="7699" max="7699" width="0.85546875" style="206" customWidth="1"/>
    <col min="7700" max="7739" width="0.85546875" style="206"/>
    <col min="7740" max="7740" width="0.7109375" style="206" customWidth="1"/>
    <col min="7741" max="7741" width="2" style="206" customWidth="1"/>
    <col min="7742" max="7745" width="0.85546875" style="206"/>
    <col min="7746" max="7746" width="0.85546875" style="206" customWidth="1"/>
    <col min="7747" max="7749" width="0.85546875" style="206"/>
    <col min="7750" max="7750" width="0.85546875" style="206" customWidth="1"/>
    <col min="7751" max="7761" width="0.85546875" style="206"/>
    <col min="7762" max="7763" width="0.85546875" style="206" customWidth="1"/>
    <col min="7764" max="7844" width="0.85546875" style="206"/>
    <col min="7845" max="7845" width="40.28515625" style="206" customWidth="1"/>
    <col min="7846" max="7954" width="0.85546875" style="206"/>
    <col min="7955" max="7955" width="0.85546875" style="206" customWidth="1"/>
    <col min="7956" max="7995" width="0.85546875" style="206"/>
    <col min="7996" max="7996" width="0.7109375" style="206" customWidth="1"/>
    <col min="7997" max="7997" width="2" style="206" customWidth="1"/>
    <col min="7998" max="8001" width="0.85546875" style="206"/>
    <col min="8002" max="8002" width="0.85546875" style="206" customWidth="1"/>
    <col min="8003" max="8005" width="0.85546875" style="206"/>
    <col min="8006" max="8006" width="0.85546875" style="206" customWidth="1"/>
    <col min="8007" max="8017" width="0.85546875" style="206"/>
    <col min="8018" max="8019" width="0.85546875" style="206" customWidth="1"/>
    <col min="8020" max="8100" width="0.85546875" style="206"/>
    <col min="8101" max="8101" width="40.28515625" style="206" customWidth="1"/>
    <col min="8102" max="8210" width="0.85546875" style="206"/>
    <col min="8211" max="8211" width="0.85546875" style="206" customWidth="1"/>
    <col min="8212" max="8251" width="0.85546875" style="206"/>
    <col min="8252" max="8252" width="0.7109375" style="206" customWidth="1"/>
    <col min="8253" max="8253" width="2" style="206" customWidth="1"/>
    <col min="8254" max="8257" width="0.85546875" style="206"/>
    <col min="8258" max="8258" width="0.85546875" style="206" customWidth="1"/>
    <col min="8259" max="8261" width="0.85546875" style="206"/>
    <col min="8262" max="8262" width="0.85546875" style="206" customWidth="1"/>
    <col min="8263" max="8273" width="0.85546875" style="206"/>
    <col min="8274" max="8275" width="0.85546875" style="206" customWidth="1"/>
    <col min="8276" max="8356" width="0.85546875" style="206"/>
    <col min="8357" max="8357" width="40.28515625" style="206" customWidth="1"/>
    <col min="8358" max="8466" width="0.85546875" style="206"/>
    <col min="8467" max="8467" width="0.85546875" style="206" customWidth="1"/>
    <col min="8468" max="8507" width="0.85546875" style="206"/>
    <col min="8508" max="8508" width="0.7109375" style="206" customWidth="1"/>
    <col min="8509" max="8509" width="2" style="206" customWidth="1"/>
    <col min="8510" max="8513" width="0.85546875" style="206"/>
    <col min="8514" max="8514" width="0.85546875" style="206" customWidth="1"/>
    <col min="8515" max="8517" width="0.85546875" style="206"/>
    <col min="8518" max="8518" width="0.85546875" style="206" customWidth="1"/>
    <col min="8519" max="8529" width="0.85546875" style="206"/>
    <col min="8530" max="8531" width="0.85546875" style="206" customWidth="1"/>
    <col min="8532" max="8612" width="0.85546875" style="206"/>
    <col min="8613" max="8613" width="40.28515625" style="206" customWidth="1"/>
    <col min="8614" max="8722" width="0.85546875" style="206"/>
    <col min="8723" max="8723" width="0.85546875" style="206" customWidth="1"/>
    <col min="8724" max="8763" width="0.85546875" style="206"/>
    <col min="8764" max="8764" width="0.7109375" style="206" customWidth="1"/>
    <col min="8765" max="8765" width="2" style="206" customWidth="1"/>
    <col min="8766" max="8769" width="0.85546875" style="206"/>
    <col min="8770" max="8770" width="0.85546875" style="206" customWidth="1"/>
    <col min="8771" max="8773" width="0.85546875" style="206"/>
    <col min="8774" max="8774" width="0.85546875" style="206" customWidth="1"/>
    <col min="8775" max="8785" width="0.85546875" style="206"/>
    <col min="8786" max="8787" width="0.85546875" style="206" customWidth="1"/>
    <col min="8788" max="8868" width="0.85546875" style="206"/>
    <col min="8869" max="8869" width="40.28515625" style="206" customWidth="1"/>
    <col min="8870" max="8978" width="0.85546875" style="206"/>
    <col min="8979" max="8979" width="0.85546875" style="206" customWidth="1"/>
    <col min="8980" max="9019" width="0.85546875" style="206"/>
    <col min="9020" max="9020" width="0.7109375" style="206" customWidth="1"/>
    <col min="9021" max="9021" width="2" style="206" customWidth="1"/>
    <col min="9022" max="9025" width="0.85546875" style="206"/>
    <col min="9026" max="9026" width="0.85546875" style="206" customWidth="1"/>
    <col min="9027" max="9029" width="0.85546875" style="206"/>
    <col min="9030" max="9030" width="0.85546875" style="206" customWidth="1"/>
    <col min="9031" max="9041" width="0.85546875" style="206"/>
    <col min="9042" max="9043" width="0.85546875" style="206" customWidth="1"/>
    <col min="9044" max="9124" width="0.85546875" style="206"/>
    <col min="9125" max="9125" width="40.28515625" style="206" customWidth="1"/>
    <col min="9126" max="9234" width="0.85546875" style="206"/>
    <col min="9235" max="9235" width="0.85546875" style="206" customWidth="1"/>
    <col min="9236" max="9275" width="0.85546875" style="206"/>
    <col min="9276" max="9276" width="0.7109375" style="206" customWidth="1"/>
    <col min="9277" max="9277" width="2" style="206" customWidth="1"/>
    <col min="9278" max="9281" width="0.85546875" style="206"/>
    <col min="9282" max="9282" width="0.85546875" style="206" customWidth="1"/>
    <col min="9283" max="9285" width="0.85546875" style="206"/>
    <col min="9286" max="9286" width="0.85546875" style="206" customWidth="1"/>
    <col min="9287" max="9297" width="0.85546875" style="206"/>
    <col min="9298" max="9299" width="0.85546875" style="206" customWidth="1"/>
    <col min="9300" max="9380" width="0.85546875" style="206"/>
    <col min="9381" max="9381" width="40.28515625" style="206" customWidth="1"/>
    <col min="9382" max="9490" width="0.85546875" style="206"/>
    <col min="9491" max="9491" width="0.85546875" style="206" customWidth="1"/>
    <col min="9492" max="9531" width="0.85546875" style="206"/>
    <col min="9532" max="9532" width="0.7109375" style="206" customWidth="1"/>
    <col min="9533" max="9533" width="2" style="206" customWidth="1"/>
    <col min="9534" max="9537" width="0.85546875" style="206"/>
    <col min="9538" max="9538" width="0.85546875" style="206" customWidth="1"/>
    <col min="9539" max="9541" width="0.85546875" style="206"/>
    <col min="9542" max="9542" width="0.85546875" style="206" customWidth="1"/>
    <col min="9543" max="9553" width="0.85546875" style="206"/>
    <col min="9554" max="9555" width="0.85546875" style="206" customWidth="1"/>
    <col min="9556" max="9636" width="0.85546875" style="206"/>
    <col min="9637" max="9637" width="40.28515625" style="206" customWidth="1"/>
    <col min="9638" max="9746" width="0.85546875" style="206"/>
    <col min="9747" max="9747" width="0.85546875" style="206" customWidth="1"/>
    <col min="9748" max="9787" width="0.85546875" style="206"/>
    <col min="9788" max="9788" width="0.7109375" style="206" customWidth="1"/>
    <col min="9789" max="9789" width="2" style="206" customWidth="1"/>
    <col min="9790" max="9793" width="0.85546875" style="206"/>
    <col min="9794" max="9794" width="0.85546875" style="206" customWidth="1"/>
    <col min="9795" max="9797" width="0.85546875" style="206"/>
    <col min="9798" max="9798" width="0.85546875" style="206" customWidth="1"/>
    <col min="9799" max="9809" width="0.85546875" style="206"/>
    <col min="9810" max="9811" width="0.85546875" style="206" customWidth="1"/>
    <col min="9812" max="9892" width="0.85546875" style="206"/>
    <col min="9893" max="9893" width="40.28515625" style="206" customWidth="1"/>
    <col min="9894" max="10002" width="0.85546875" style="206"/>
    <col min="10003" max="10003" width="0.85546875" style="206" customWidth="1"/>
    <col min="10004" max="10043" width="0.85546875" style="206"/>
    <col min="10044" max="10044" width="0.7109375" style="206" customWidth="1"/>
    <col min="10045" max="10045" width="2" style="206" customWidth="1"/>
    <col min="10046" max="10049" width="0.85546875" style="206"/>
    <col min="10050" max="10050" width="0.85546875" style="206" customWidth="1"/>
    <col min="10051" max="10053" width="0.85546875" style="206"/>
    <col min="10054" max="10054" width="0.85546875" style="206" customWidth="1"/>
    <col min="10055" max="10065" width="0.85546875" style="206"/>
    <col min="10066" max="10067" width="0.85546875" style="206" customWidth="1"/>
    <col min="10068" max="10148" width="0.85546875" style="206"/>
    <col min="10149" max="10149" width="40.28515625" style="206" customWidth="1"/>
    <col min="10150" max="10258" width="0.85546875" style="206"/>
    <col min="10259" max="10259" width="0.85546875" style="206" customWidth="1"/>
    <col min="10260" max="10299" width="0.85546875" style="206"/>
    <col min="10300" max="10300" width="0.7109375" style="206" customWidth="1"/>
    <col min="10301" max="10301" width="2" style="206" customWidth="1"/>
    <col min="10302" max="10305" width="0.85546875" style="206"/>
    <col min="10306" max="10306" width="0.85546875" style="206" customWidth="1"/>
    <col min="10307" max="10309" width="0.85546875" style="206"/>
    <col min="10310" max="10310" width="0.85546875" style="206" customWidth="1"/>
    <col min="10311" max="10321" width="0.85546875" style="206"/>
    <col min="10322" max="10323" width="0.85546875" style="206" customWidth="1"/>
    <col min="10324" max="10404" width="0.85546875" style="206"/>
    <col min="10405" max="10405" width="40.28515625" style="206" customWidth="1"/>
    <col min="10406" max="10514" width="0.85546875" style="206"/>
    <col min="10515" max="10515" width="0.85546875" style="206" customWidth="1"/>
    <col min="10516" max="10555" width="0.85546875" style="206"/>
    <col min="10556" max="10556" width="0.7109375" style="206" customWidth="1"/>
    <col min="10557" max="10557" width="2" style="206" customWidth="1"/>
    <col min="10558" max="10561" width="0.85546875" style="206"/>
    <col min="10562" max="10562" width="0.85546875" style="206" customWidth="1"/>
    <col min="10563" max="10565" width="0.85546875" style="206"/>
    <col min="10566" max="10566" width="0.85546875" style="206" customWidth="1"/>
    <col min="10567" max="10577" width="0.85546875" style="206"/>
    <col min="10578" max="10579" width="0.85546875" style="206" customWidth="1"/>
    <col min="10580" max="10660" width="0.85546875" style="206"/>
    <col min="10661" max="10661" width="40.28515625" style="206" customWidth="1"/>
    <col min="10662" max="10770" width="0.85546875" style="206"/>
    <col min="10771" max="10771" width="0.85546875" style="206" customWidth="1"/>
    <col min="10772" max="10811" width="0.85546875" style="206"/>
    <col min="10812" max="10812" width="0.7109375" style="206" customWidth="1"/>
    <col min="10813" max="10813" width="2" style="206" customWidth="1"/>
    <col min="10814" max="10817" width="0.85546875" style="206"/>
    <col min="10818" max="10818" width="0.85546875" style="206" customWidth="1"/>
    <col min="10819" max="10821" width="0.85546875" style="206"/>
    <col min="10822" max="10822" width="0.85546875" style="206" customWidth="1"/>
    <col min="10823" max="10833" width="0.85546875" style="206"/>
    <col min="10834" max="10835" width="0.85546875" style="206" customWidth="1"/>
    <col min="10836" max="10916" width="0.85546875" style="206"/>
    <col min="10917" max="10917" width="40.28515625" style="206" customWidth="1"/>
    <col min="10918" max="11026" width="0.85546875" style="206"/>
    <col min="11027" max="11027" width="0.85546875" style="206" customWidth="1"/>
    <col min="11028" max="11067" width="0.85546875" style="206"/>
    <col min="11068" max="11068" width="0.7109375" style="206" customWidth="1"/>
    <col min="11069" max="11069" width="2" style="206" customWidth="1"/>
    <col min="11070" max="11073" width="0.85546875" style="206"/>
    <col min="11074" max="11074" width="0.85546875" style="206" customWidth="1"/>
    <col min="11075" max="11077" width="0.85546875" style="206"/>
    <col min="11078" max="11078" width="0.85546875" style="206" customWidth="1"/>
    <col min="11079" max="11089" width="0.85546875" style="206"/>
    <col min="11090" max="11091" width="0.85546875" style="206" customWidth="1"/>
    <col min="11092" max="11172" width="0.85546875" style="206"/>
    <col min="11173" max="11173" width="40.28515625" style="206" customWidth="1"/>
    <col min="11174" max="11282" width="0.85546875" style="206"/>
    <col min="11283" max="11283" width="0.85546875" style="206" customWidth="1"/>
    <col min="11284" max="11323" width="0.85546875" style="206"/>
    <col min="11324" max="11324" width="0.7109375" style="206" customWidth="1"/>
    <col min="11325" max="11325" width="2" style="206" customWidth="1"/>
    <col min="11326" max="11329" width="0.85546875" style="206"/>
    <col min="11330" max="11330" width="0.85546875" style="206" customWidth="1"/>
    <col min="11331" max="11333" width="0.85546875" style="206"/>
    <col min="11334" max="11334" width="0.85546875" style="206" customWidth="1"/>
    <col min="11335" max="11345" width="0.85546875" style="206"/>
    <col min="11346" max="11347" width="0.85546875" style="206" customWidth="1"/>
    <col min="11348" max="11428" width="0.85546875" style="206"/>
    <col min="11429" max="11429" width="40.28515625" style="206" customWidth="1"/>
    <col min="11430" max="11538" width="0.85546875" style="206"/>
    <col min="11539" max="11539" width="0.85546875" style="206" customWidth="1"/>
    <col min="11540" max="11579" width="0.85546875" style="206"/>
    <col min="11580" max="11580" width="0.7109375" style="206" customWidth="1"/>
    <col min="11581" max="11581" width="2" style="206" customWidth="1"/>
    <col min="11582" max="11585" width="0.85546875" style="206"/>
    <col min="11586" max="11586" width="0.85546875" style="206" customWidth="1"/>
    <col min="11587" max="11589" width="0.85546875" style="206"/>
    <col min="11590" max="11590" width="0.85546875" style="206" customWidth="1"/>
    <col min="11591" max="11601" width="0.85546875" style="206"/>
    <col min="11602" max="11603" width="0.85546875" style="206" customWidth="1"/>
    <col min="11604" max="11684" width="0.85546875" style="206"/>
    <col min="11685" max="11685" width="40.28515625" style="206" customWidth="1"/>
    <col min="11686" max="11794" width="0.85546875" style="206"/>
    <col min="11795" max="11795" width="0.85546875" style="206" customWidth="1"/>
    <col min="11796" max="11835" width="0.85546875" style="206"/>
    <col min="11836" max="11836" width="0.7109375" style="206" customWidth="1"/>
    <col min="11837" max="11837" width="2" style="206" customWidth="1"/>
    <col min="11838" max="11841" width="0.85546875" style="206"/>
    <col min="11842" max="11842" width="0.85546875" style="206" customWidth="1"/>
    <col min="11843" max="11845" width="0.85546875" style="206"/>
    <col min="11846" max="11846" width="0.85546875" style="206" customWidth="1"/>
    <col min="11847" max="11857" width="0.85546875" style="206"/>
    <col min="11858" max="11859" width="0.85546875" style="206" customWidth="1"/>
    <col min="11860" max="11940" width="0.85546875" style="206"/>
    <col min="11941" max="11941" width="40.28515625" style="206" customWidth="1"/>
    <col min="11942" max="12050" width="0.85546875" style="206"/>
    <col min="12051" max="12051" width="0.85546875" style="206" customWidth="1"/>
    <col min="12052" max="12091" width="0.85546875" style="206"/>
    <col min="12092" max="12092" width="0.7109375" style="206" customWidth="1"/>
    <col min="12093" max="12093" width="2" style="206" customWidth="1"/>
    <col min="12094" max="12097" width="0.85546875" style="206"/>
    <col min="12098" max="12098" width="0.85546875" style="206" customWidth="1"/>
    <col min="12099" max="12101" width="0.85546875" style="206"/>
    <col min="12102" max="12102" width="0.85546875" style="206" customWidth="1"/>
    <col min="12103" max="12113" width="0.85546875" style="206"/>
    <col min="12114" max="12115" width="0.85546875" style="206" customWidth="1"/>
    <col min="12116" max="12196" width="0.85546875" style="206"/>
    <col min="12197" max="12197" width="40.28515625" style="206" customWidth="1"/>
    <col min="12198" max="12306" width="0.85546875" style="206"/>
    <col min="12307" max="12307" width="0.85546875" style="206" customWidth="1"/>
    <col min="12308" max="12347" width="0.85546875" style="206"/>
    <col min="12348" max="12348" width="0.7109375" style="206" customWidth="1"/>
    <col min="12349" max="12349" width="2" style="206" customWidth="1"/>
    <col min="12350" max="12353" width="0.85546875" style="206"/>
    <col min="12354" max="12354" width="0.85546875" style="206" customWidth="1"/>
    <col min="12355" max="12357" width="0.85546875" style="206"/>
    <col min="12358" max="12358" width="0.85546875" style="206" customWidth="1"/>
    <col min="12359" max="12369" width="0.85546875" style="206"/>
    <col min="12370" max="12371" width="0.85546875" style="206" customWidth="1"/>
    <col min="12372" max="12452" width="0.85546875" style="206"/>
    <col min="12453" max="12453" width="40.28515625" style="206" customWidth="1"/>
    <col min="12454" max="12562" width="0.85546875" style="206"/>
    <col min="12563" max="12563" width="0.85546875" style="206" customWidth="1"/>
    <col min="12564" max="12603" width="0.85546875" style="206"/>
    <col min="12604" max="12604" width="0.7109375" style="206" customWidth="1"/>
    <col min="12605" max="12605" width="2" style="206" customWidth="1"/>
    <col min="12606" max="12609" width="0.85546875" style="206"/>
    <col min="12610" max="12610" width="0.85546875" style="206" customWidth="1"/>
    <col min="12611" max="12613" width="0.85546875" style="206"/>
    <col min="12614" max="12614" width="0.85546875" style="206" customWidth="1"/>
    <col min="12615" max="12625" width="0.85546875" style="206"/>
    <col min="12626" max="12627" width="0.85546875" style="206" customWidth="1"/>
    <col min="12628" max="12708" width="0.85546875" style="206"/>
    <col min="12709" max="12709" width="40.28515625" style="206" customWidth="1"/>
    <col min="12710" max="12818" width="0.85546875" style="206"/>
    <col min="12819" max="12819" width="0.85546875" style="206" customWidth="1"/>
    <col min="12820" max="12859" width="0.85546875" style="206"/>
    <col min="12860" max="12860" width="0.7109375" style="206" customWidth="1"/>
    <col min="12861" max="12861" width="2" style="206" customWidth="1"/>
    <col min="12862" max="12865" width="0.85546875" style="206"/>
    <col min="12866" max="12866" width="0.85546875" style="206" customWidth="1"/>
    <col min="12867" max="12869" width="0.85546875" style="206"/>
    <col min="12870" max="12870" width="0.85546875" style="206" customWidth="1"/>
    <col min="12871" max="12881" width="0.85546875" style="206"/>
    <col min="12882" max="12883" width="0.85546875" style="206" customWidth="1"/>
    <col min="12884" max="12964" width="0.85546875" style="206"/>
    <col min="12965" max="12965" width="40.28515625" style="206" customWidth="1"/>
    <col min="12966" max="13074" width="0.85546875" style="206"/>
    <col min="13075" max="13075" width="0.85546875" style="206" customWidth="1"/>
    <col min="13076" max="13115" width="0.85546875" style="206"/>
    <col min="13116" max="13116" width="0.7109375" style="206" customWidth="1"/>
    <col min="13117" max="13117" width="2" style="206" customWidth="1"/>
    <col min="13118" max="13121" width="0.85546875" style="206"/>
    <col min="13122" max="13122" width="0.85546875" style="206" customWidth="1"/>
    <col min="13123" max="13125" width="0.85546875" style="206"/>
    <col min="13126" max="13126" width="0.85546875" style="206" customWidth="1"/>
    <col min="13127" max="13137" width="0.85546875" style="206"/>
    <col min="13138" max="13139" width="0.85546875" style="206" customWidth="1"/>
    <col min="13140" max="13220" width="0.85546875" style="206"/>
    <col min="13221" max="13221" width="40.28515625" style="206" customWidth="1"/>
    <col min="13222" max="13330" width="0.85546875" style="206"/>
    <col min="13331" max="13331" width="0.85546875" style="206" customWidth="1"/>
    <col min="13332" max="13371" width="0.85546875" style="206"/>
    <col min="13372" max="13372" width="0.7109375" style="206" customWidth="1"/>
    <col min="13373" max="13373" width="2" style="206" customWidth="1"/>
    <col min="13374" max="13377" width="0.85546875" style="206"/>
    <col min="13378" max="13378" width="0.85546875" style="206" customWidth="1"/>
    <col min="13379" max="13381" width="0.85546875" style="206"/>
    <col min="13382" max="13382" width="0.85546875" style="206" customWidth="1"/>
    <col min="13383" max="13393" width="0.85546875" style="206"/>
    <col min="13394" max="13395" width="0.85546875" style="206" customWidth="1"/>
    <col min="13396" max="13476" width="0.85546875" style="206"/>
    <col min="13477" max="13477" width="40.28515625" style="206" customWidth="1"/>
    <col min="13478" max="13586" width="0.85546875" style="206"/>
    <col min="13587" max="13587" width="0.85546875" style="206" customWidth="1"/>
    <col min="13588" max="13627" width="0.85546875" style="206"/>
    <col min="13628" max="13628" width="0.7109375" style="206" customWidth="1"/>
    <col min="13629" max="13629" width="2" style="206" customWidth="1"/>
    <col min="13630" max="13633" width="0.85546875" style="206"/>
    <col min="13634" max="13634" width="0.85546875" style="206" customWidth="1"/>
    <col min="13635" max="13637" width="0.85546875" style="206"/>
    <col min="13638" max="13638" width="0.85546875" style="206" customWidth="1"/>
    <col min="13639" max="13649" width="0.85546875" style="206"/>
    <col min="13650" max="13651" width="0.85546875" style="206" customWidth="1"/>
    <col min="13652" max="13732" width="0.85546875" style="206"/>
    <col min="13733" max="13733" width="40.28515625" style="206" customWidth="1"/>
    <col min="13734" max="13842" width="0.85546875" style="206"/>
    <col min="13843" max="13843" width="0.85546875" style="206" customWidth="1"/>
    <col min="13844" max="13883" width="0.85546875" style="206"/>
    <col min="13884" max="13884" width="0.7109375" style="206" customWidth="1"/>
    <col min="13885" max="13885" width="2" style="206" customWidth="1"/>
    <col min="13886" max="13889" width="0.85546875" style="206"/>
    <col min="13890" max="13890" width="0.85546875" style="206" customWidth="1"/>
    <col min="13891" max="13893" width="0.85546875" style="206"/>
    <col min="13894" max="13894" width="0.85546875" style="206" customWidth="1"/>
    <col min="13895" max="13905" width="0.85546875" style="206"/>
    <col min="13906" max="13907" width="0.85546875" style="206" customWidth="1"/>
    <col min="13908" max="13988" width="0.85546875" style="206"/>
    <col min="13989" max="13989" width="40.28515625" style="206" customWidth="1"/>
    <col min="13990" max="14098" width="0.85546875" style="206"/>
    <col min="14099" max="14099" width="0.85546875" style="206" customWidth="1"/>
    <col min="14100" max="14139" width="0.85546875" style="206"/>
    <col min="14140" max="14140" width="0.7109375" style="206" customWidth="1"/>
    <col min="14141" max="14141" width="2" style="206" customWidth="1"/>
    <col min="14142" max="14145" width="0.85546875" style="206"/>
    <col min="14146" max="14146" width="0.85546875" style="206" customWidth="1"/>
    <col min="14147" max="14149" width="0.85546875" style="206"/>
    <col min="14150" max="14150" width="0.85546875" style="206" customWidth="1"/>
    <col min="14151" max="14161" width="0.85546875" style="206"/>
    <col min="14162" max="14163" width="0.85546875" style="206" customWidth="1"/>
    <col min="14164" max="14244" width="0.85546875" style="206"/>
    <col min="14245" max="14245" width="40.28515625" style="206" customWidth="1"/>
    <col min="14246" max="14354" width="0.85546875" style="206"/>
    <col min="14355" max="14355" width="0.85546875" style="206" customWidth="1"/>
    <col min="14356" max="14395" width="0.85546875" style="206"/>
    <col min="14396" max="14396" width="0.7109375" style="206" customWidth="1"/>
    <col min="14397" max="14397" width="2" style="206" customWidth="1"/>
    <col min="14398" max="14401" width="0.85546875" style="206"/>
    <col min="14402" max="14402" width="0.85546875" style="206" customWidth="1"/>
    <col min="14403" max="14405" width="0.85546875" style="206"/>
    <col min="14406" max="14406" width="0.85546875" style="206" customWidth="1"/>
    <col min="14407" max="14417" width="0.85546875" style="206"/>
    <col min="14418" max="14419" width="0.85546875" style="206" customWidth="1"/>
    <col min="14420" max="14500" width="0.85546875" style="206"/>
    <col min="14501" max="14501" width="40.28515625" style="206" customWidth="1"/>
    <col min="14502" max="14610" width="0.85546875" style="206"/>
    <col min="14611" max="14611" width="0.85546875" style="206" customWidth="1"/>
    <col min="14612" max="14651" width="0.85546875" style="206"/>
    <col min="14652" max="14652" width="0.7109375" style="206" customWidth="1"/>
    <col min="14653" max="14653" width="2" style="206" customWidth="1"/>
    <col min="14654" max="14657" width="0.85546875" style="206"/>
    <col min="14658" max="14658" width="0.85546875" style="206" customWidth="1"/>
    <col min="14659" max="14661" width="0.85546875" style="206"/>
    <col min="14662" max="14662" width="0.85546875" style="206" customWidth="1"/>
    <col min="14663" max="14673" width="0.85546875" style="206"/>
    <col min="14674" max="14675" width="0.85546875" style="206" customWidth="1"/>
    <col min="14676" max="14756" width="0.85546875" style="206"/>
    <col min="14757" max="14757" width="40.28515625" style="206" customWidth="1"/>
    <col min="14758" max="14866" width="0.85546875" style="206"/>
    <col min="14867" max="14867" width="0.85546875" style="206" customWidth="1"/>
    <col min="14868" max="14907" width="0.85546875" style="206"/>
    <col min="14908" max="14908" width="0.7109375" style="206" customWidth="1"/>
    <col min="14909" max="14909" width="2" style="206" customWidth="1"/>
    <col min="14910" max="14913" width="0.85546875" style="206"/>
    <col min="14914" max="14914" width="0.85546875" style="206" customWidth="1"/>
    <col min="14915" max="14917" width="0.85546875" style="206"/>
    <col min="14918" max="14918" width="0.85546875" style="206" customWidth="1"/>
    <col min="14919" max="14929" width="0.85546875" style="206"/>
    <col min="14930" max="14931" width="0.85546875" style="206" customWidth="1"/>
    <col min="14932" max="15012" width="0.85546875" style="206"/>
    <col min="15013" max="15013" width="40.28515625" style="206" customWidth="1"/>
    <col min="15014" max="15122" width="0.85546875" style="206"/>
    <col min="15123" max="15123" width="0.85546875" style="206" customWidth="1"/>
    <col min="15124" max="15163" width="0.85546875" style="206"/>
    <col min="15164" max="15164" width="0.7109375" style="206" customWidth="1"/>
    <col min="15165" max="15165" width="2" style="206" customWidth="1"/>
    <col min="15166" max="15169" width="0.85546875" style="206"/>
    <col min="15170" max="15170" width="0.85546875" style="206" customWidth="1"/>
    <col min="15171" max="15173" width="0.85546875" style="206"/>
    <col min="15174" max="15174" width="0.85546875" style="206" customWidth="1"/>
    <col min="15175" max="15185" width="0.85546875" style="206"/>
    <col min="15186" max="15187" width="0.85546875" style="206" customWidth="1"/>
    <col min="15188" max="15268" width="0.85546875" style="206"/>
    <col min="15269" max="15269" width="40.28515625" style="206" customWidth="1"/>
    <col min="15270" max="15378" width="0.85546875" style="206"/>
    <col min="15379" max="15379" width="0.85546875" style="206" customWidth="1"/>
    <col min="15380" max="15419" width="0.85546875" style="206"/>
    <col min="15420" max="15420" width="0.7109375" style="206" customWidth="1"/>
    <col min="15421" max="15421" width="2" style="206" customWidth="1"/>
    <col min="15422" max="15425" width="0.85546875" style="206"/>
    <col min="15426" max="15426" width="0.85546875" style="206" customWidth="1"/>
    <col min="15427" max="15429" width="0.85546875" style="206"/>
    <col min="15430" max="15430" width="0.85546875" style="206" customWidth="1"/>
    <col min="15431" max="15441" width="0.85546875" style="206"/>
    <col min="15442" max="15443" width="0.85546875" style="206" customWidth="1"/>
    <col min="15444" max="15524" width="0.85546875" style="206"/>
    <col min="15525" max="15525" width="40.28515625" style="206" customWidth="1"/>
    <col min="15526" max="15634" width="0.85546875" style="206"/>
    <col min="15635" max="15635" width="0.85546875" style="206" customWidth="1"/>
    <col min="15636" max="15675" width="0.85546875" style="206"/>
    <col min="15676" max="15676" width="0.7109375" style="206" customWidth="1"/>
    <col min="15677" max="15677" width="2" style="206" customWidth="1"/>
    <col min="15678" max="15681" width="0.85546875" style="206"/>
    <col min="15682" max="15682" width="0.85546875" style="206" customWidth="1"/>
    <col min="15683" max="15685" width="0.85546875" style="206"/>
    <col min="15686" max="15686" width="0.85546875" style="206" customWidth="1"/>
    <col min="15687" max="15697" width="0.85546875" style="206"/>
    <col min="15698" max="15699" width="0.85546875" style="206" customWidth="1"/>
    <col min="15700" max="15780" width="0.85546875" style="206"/>
    <col min="15781" max="15781" width="40.28515625" style="206" customWidth="1"/>
    <col min="15782" max="15890" width="0.85546875" style="206"/>
    <col min="15891" max="15891" width="0.85546875" style="206" customWidth="1"/>
    <col min="15892" max="15931" width="0.85546875" style="206"/>
    <col min="15932" max="15932" width="0.7109375" style="206" customWidth="1"/>
    <col min="15933" max="15933" width="2" style="206" customWidth="1"/>
    <col min="15934" max="15937" width="0.85546875" style="206"/>
    <col min="15938" max="15938" width="0.85546875" style="206" customWidth="1"/>
    <col min="15939" max="15941" width="0.85546875" style="206"/>
    <col min="15942" max="15942" width="0.85546875" style="206" customWidth="1"/>
    <col min="15943" max="15953" width="0.85546875" style="206"/>
    <col min="15954" max="15955" width="0.85546875" style="206" customWidth="1"/>
    <col min="15956" max="16036" width="0.85546875" style="206"/>
    <col min="16037" max="16037" width="40.28515625" style="206" customWidth="1"/>
    <col min="16038" max="16146" width="0.85546875" style="206"/>
    <col min="16147" max="16147" width="0.85546875" style="206" customWidth="1"/>
    <col min="16148" max="16187" width="0.85546875" style="206"/>
    <col min="16188" max="16188" width="0.7109375" style="206" customWidth="1"/>
    <col min="16189" max="16189" width="2" style="206" customWidth="1"/>
    <col min="16190" max="16193" width="0.85546875" style="206"/>
    <col min="16194" max="16194" width="0.85546875" style="206" customWidth="1"/>
    <col min="16195" max="16197" width="0.85546875" style="206"/>
    <col min="16198" max="16198" width="0.85546875" style="206" customWidth="1"/>
    <col min="16199" max="16209" width="0.85546875" style="206"/>
    <col min="16210" max="16211" width="0.85546875" style="206" customWidth="1"/>
    <col min="16212" max="16292" width="0.85546875" style="206"/>
    <col min="16293" max="16293" width="40.28515625" style="206" customWidth="1"/>
    <col min="16294" max="16384" width="0.85546875" style="206"/>
  </cols>
  <sheetData>
    <row r="2" spans="1:170" s="85" customFormat="1" ht="10.5" x14ac:dyDescent="0.15">
      <c r="A2" s="502" t="s">
        <v>97</v>
      </c>
      <c r="B2" s="502"/>
      <c r="C2" s="502"/>
      <c r="D2" s="502"/>
      <c r="E2" s="502"/>
      <c r="F2" s="502"/>
      <c r="G2" s="502"/>
      <c r="H2" s="502"/>
      <c r="I2" s="502"/>
      <c r="J2" s="502"/>
      <c r="K2" s="502"/>
      <c r="L2" s="502"/>
      <c r="M2" s="502"/>
      <c r="N2" s="502"/>
      <c r="O2" s="502"/>
      <c r="P2" s="502"/>
      <c r="Q2" s="502"/>
      <c r="R2" s="502"/>
      <c r="S2" s="502"/>
      <c r="T2" s="502"/>
      <c r="U2" s="502"/>
      <c r="V2" s="502"/>
      <c r="W2" s="502"/>
      <c r="X2" s="502"/>
      <c r="Y2" s="502"/>
      <c r="Z2" s="502"/>
      <c r="AA2" s="502"/>
      <c r="AB2" s="502"/>
      <c r="AC2" s="502"/>
      <c r="AD2" s="502"/>
      <c r="AE2" s="502"/>
      <c r="AF2" s="502"/>
      <c r="AG2" s="502"/>
      <c r="AH2" s="502"/>
      <c r="AI2" s="502"/>
      <c r="AJ2" s="502"/>
      <c r="AK2" s="502"/>
      <c r="AL2" s="502"/>
      <c r="AM2" s="502"/>
      <c r="AN2" s="502"/>
      <c r="AO2" s="502"/>
      <c r="AP2" s="502"/>
      <c r="AQ2" s="502"/>
      <c r="AR2" s="502"/>
      <c r="AS2" s="502"/>
      <c r="AT2" s="502"/>
      <c r="AU2" s="502"/>
      <c r="AV2" s="502"/>
      <c r="AW2" s="502"/>
      <c r="AX2" s="502"/>
      <c r="AY2" s="502"/>
      <c r="AZ2" s="502"/>
      <c r="BA2" s="502"/>
      <c r="BB2" s="502"/>
      <c r="BC2" s="502"/>
      <c r="BD2" s="502"/>
      <c r="BE2" s="502"/>
      <c r="BF2" s="502"/>
      <c r="BG2" s="502"/>
      <c r="BH2" s="502"/>
      <c r="BI2" s="502"/>
      <c r="BJ2" s="502"/>
      <c r="BK2" s="502"/>
      <c r="BL2" s="502"/>
      <c r="BM2" s="502"/>
      <c r="BN2" s="502"/>
      <c r="BO2" s="502"/>
      <c r="BP2" s="502"/>
      <c r="BQ2" s="502"/>
      <c r="BR2" s="502"/>
      <c r="BS2" s="502"/>
      <c r="BT2" s="502"/>
      <c r="BU2" s="502"/>
      <c r="BV2" s="502"/>
      <c r="BW2" s="502"/>
      <c r="BX2" s="502"/>
      <c r="BY2" s="502"/>
      <c r="BZ2" s="502"/>
      <c r="CA2" s="502"/>
      <c r="CB2" s="502"/>
      <c r="CC2" s="502"/>
      <c r="CD2" s="502"/>
      <c r="CE2" s="502"/>
      <c r="CF2" s="502"/>
      <c r="CG2" s="502"/>
      <c r="CH2" s="502"/>
      <c r="CI2" s="502"/>
      <c r="CJ2" s="502"/>
      <c r="CK2" s="502"/>
      <c r="CL2" s="502"/>
      <c r="CM2" s="502"/>
      <c r="CN2" s="502"/>
      <c r="CO2" s="502"/>
      <c r="CP2" s="502"/>
      <c r="CQ2" s="502"/>
      <c r="CR2" s="502"/>
      <c r="CS2" s="502"/>
      <c r="CT2" s="502"/>
      <c r="CU2" s="502"/>
      <c r="CV2" s="502"/>
      <c r="CW2" s="502"/>
      <c r="CX2" s="502"/>
      <c r="CY2" s="502"/>
      <c r="CZ2" s="502"/>
      <c r="DA2" s="502"/>
      <c r="DB2" s="502"/>
      <c r="DC2" s="502"/>
      <c r="DD2" s="502"/>
      <c r="DE2" s="502"/>
      <c r="DF2" s="502"/>
      <c r="DG2" s="502"/>
      <c r="DH2" s="502"/>
      <c r="DI2" s="502"/>
      <c r="DJ2" s="502"/>
      <c r="DK2" s="502"/>
      <c r="DL2" s="502"/>
      <c r="DM2" s="502"/>
      <c r="DN2" s="502"/>
      <c r="DO2" s="502"/>
      <c r="DP2" s="502"/>
      <c r="DQ2" s="502"/>
      <c r="DR2" s="502"/>
      <c r="DS2" s="502"/>
      <c r="DT2" s="502"/>
      <c r="DU2" s="502"/>
      <c r="DV2" s="502"/>
      <c r="DW2" s="502"/>
      <c r="DX2" s="502"/>
      <c r="DY2" s="502"/>
      <c r="DZ2" s="502"/>
      <c r="EA2" s="502"/>
      <c r="EB2" s="502"/>
      <c r="EC2" s="502"/>
      <c r="ED2" s="502"/>
      <c r="EE2" s="502"/>
      <c r="EF2" s="502"/>
      <c r="EG2" s="502"/>
      <c r="EH2" s="502"/>
      <c r="EI2" s="502"/>
      <c r="EJ2" s="502"/>
      <c r="EK2" s="502"/>
      <c r="EL2" s="502"/>
      <c r="EM2" s="502"/>
      <c r="EN2" s="502"/>
      <c r="EO2" s="502"/>
      <c r="EP2" s="502"/>
      <c r="EQ2" s="502"/>
      <c r="ER2" s="502"/>
      <c r="ES2" s="502"/>
      <c r="ET2" s="502"/>
      <c r="EU2" s="502"/>
      <c r="EV2" s="502"/>
      <c r="EW2" s="502"/>
      <c r="EX2" s="502"/>
      <c r="EY2" s="502"/>
      <c r="EZ2" s="502"/>
      <c r="FA2" s="502"/>
      <c r="FB2" s="502"/>
      <c r="FC2" s="502"/>
      <c r="FD2" s="502"/>
      <c r="FE2" s="502"/>
      <c r="FG2" s="112"/>
    </row>
    <row r="4" spans="1:170" ht="10.15" customHeight="1" x14ac:dyDescent="0.2">
      <c r="A4" s="503" t="s">
        <v>2</v>
      </c>
      <c r="B4" s="503"/>
      <c r="C4" s="503"/>
      <c r="D4" s="503"/>
      <c r="E4" s="503"/>
      <c r="F4" s="503"/>
      <c r="G4" s="503"/>
      <c r="H4" s="503"/>
      <c r="I4" s="503"/>
      <c r="J4" s="503"/>
      <c r="K4" s="503"/>
      <c r="L4" s="503"/>
      <c r="M4" s="503"/>
      <c r="N4" s="503"/>
      <c r="O4" s="503"/>
      <c r="P4" s="503"/>
      <c r="Q4" s="503"/>
      <c r="R4" s="503"/>
      <c r="S4" s="503"/>
      <c r="T4" s="503"/>
      <c r="U4" s="503"/>
      <c r="V4" s="503"/>
      <c r="W4" s="503"/>
      <c r="X4" s="503"/>
      <c r="Y4" s="503"/>
      <c r="Z4" s="503"/>
      <c r="AA4" s="503"/>
      <c r="AB4" s="503"/>
      <c r="AC4" s="503"/>
      <c r="AD4" s="503"/>
      <c r="AE4" s="503"/>
      <c r="AF4" s="503"/>
      <c r="AG4" s="503"/>
      <c r="AH4" s="503"/>
      <c r="AI4" s="503"/>
      <c r="AJ4" s="503"/>
      <c r="AK4" s="503"/>
      <c r="AL4" s="503"/>
      <c r="AM4" s="503"/>
      <c r="AN4" s="503"/>
      <c r="AO4" s="503"/>
      <c r="AP4" s="503"/>
      <c r="AQ4" s="503"/>
      <c r="AR4" s="503"/>
      <c r="AS4" s="503"/>
      <c r="AT4" s="503"/>
      <c r="AU4" s="503"/>
      <c r="AV4" s="503"/>
      <c r="AW4" s="503"/>
      <c r="AX4" s="503"/>
      <c r="AY4" s="503"/>
      <c r="AZ4" s="503"/>
      <c r="BA4" s="503"/>
      <c r="BB4" s="503"/>
      <c r="BC4" s="503"/>
      <c r="BD4" s="503"/>
      <c r="BE4" s="503"/>
      <c r="BF4" s="503"/>
      <c r="BG4" s="503"/>
      <c r="BH4" s="503"/>
      <c r="BI4" s="503"/>
      <c r="BJ4" s="503"/>
      <c r="BK4" s="503"/>
      <c r="BL4" s="503"/>
      <c r="BM4" s="503"/>
      <c r="BN4" s="503"/>
      <c r="BO4" s="503"/>
      <c r="BP4" s="503"/>
      <c r="BQ4" s="503"/>
      <c r="BR4" s="503"/>
      <c r="BS4" s="503"/>
      <c r="BT4" s="503"/>
      <c r="BU4" s="503"/>
      <c r="BV4" s="503"/>
      <c r="BW4" s="504"/>
      <c r="BX4" s="496" t="s">
        <v>3</v>
      </c>
      <c r="BY4" s="497"/>
      <c r="BZ4" s="497"/>
      <c r="CA4" s="497"/>
      <c r="CB4" s="497"/>
      <c r="CC4" s="497"/>
      <c r="CD4" s="497"/>
      <c r="CE4" s="498"/>
      <c r="CF4" s="496" t="s">
        <v>98</v>
      </c>
      <c r="CG4" s="497"/>
      <c r="CH4" s="497"/>
      <c r="CI4" s="497"/>
      <c r="CJ4" s="497"/>
      <c r="CK4" s="497"/>
      <c r="CL4" s="497"/>
      <c r="CM4" s="497"/>
      <c r="CN4" s="497"/>
      <c r="CO4" s="497"/>
      <c r="CP4" s="497"/>
      <c r="CQ4" s="497"/>
      <c r="CR4" s="498"/>
      <c r="CS4" s="496" t="s">
        <v>99</v>
      </c>
      <c r="CT4" s="497"/>
      <c r="CU4" s="497"/>
      <c r="CV4" s="497"/>
      <c r="CW4" s="497"/>
      <c r="CX4" s="497"/>
      <c r="CY4" s="497"/>
      <c r="CZ4" s="497"/>
      <c r="DA4" s="497"/>
      <c r="DB4" s="497"/>
      <c r="DC4" s="497"/>
      <c r="DD4" s="497"/>
      <c r="DE4" s="498"/>
      <c r="DF4" s="512" t="s">
        <v>100</v>
      </c>
      <c r="DG4" s="513"/>
      <c r="DH4" s="513"/>
      <c r="DI4" s="513"/>
      <c r="DJ4" s="513"/>
      <c r="DK4" s="513"/>
      <c r="DL4" s="513"/>
      <c r="DM4" s="513"/>
      <c r="DN4" s="513"/>
      <c r="DO4" s="513"/>
      <c r="DP4" s="513"/>
      <c r="DQ4" s="513"/>
      <c r="DR4" s="513"/>
      <c r="DS4" s="513"/>
      <c r="DT4" s="513"/>
      <c r="DU4" s="513"/>
      <c r="DV4" s="513"/>
      <c r="DW4" s="513"/>
      <c r="DX4" s="513"/>
      <c r="DY4" s="513"/>
      <c r="DZ4" s="513"/>
      <c r="EA4" s="513"/>
      <c r="EB4" s="513"/>
      <c r="EC4" s="513"/>
      <c r="ED4" s="513"/>
      <c r="EE4" s="513"/>
      <c r="EF4" s="513"/>
      <c r="EG4" s="513"/>
      <c r="EH4" s="513"/>
      <c r="EI4" s="513"/>
      <c r="EJ4" s="513"/>
      <c r="EK4" s="513"/>
      <c r="EL4" s="513"/>
      <c r="EM4" s="513"/>
      <c r="EN4" s="513"/>
      <c r="EO4" s="513"/>
      <c r="EP4" s="513"/>
      <c r="EQ4" s="513"/>
      <c r="ER4" s="513"/>
      <c r="ES4" s="513"/>
      <c r="ET4" s="513"/>
      <c r="EU4" s="513"/>
      <c r="EV4" s="513"/>
      <c r="EW4" s="513"/>
      <c r="EX4" s="513"/>
      <c r="EY4" s="513"/>
      <c r="EZ4" s="513"/>
      <c r="FA4" s="513"/>
      <c r="FB4" s="513"/>
      <c r="FC4" s="513"/>
      <c r="FD4" s="513"/>
      <c r="FE4" s="514"/>
    </row>
    <row r="5" spans="1:170" ht="11.25" customHeight="1" x14ac:dyDescent="0.2">
      <c r="A5" s="505"/>
      <c r="B5" s="505"/>
      <c r="C5" s="505"/>
      <c r="D5" s="505"/>
      <c r="E5" s="505"/>
      <c r="F5" s="505"/>
      <c r="G5" s="505"/>
      <c r="H5" s="505"/>
      <c r="I5" s="505"/>
      <c r="J5" s="505"/>
      <c r="K5" s="505"/>
      <c r="L5" s="505"/>
      <c r="M5" s="505"/>
      <c r="N5" s="505"/>
      <c r="O5" s="505"/>
      <c r="P5" s="505"/>
      <c r="Q5" s="505"/>
      <c r="R5" s="505"/>
      <c r="S5" s="505"/>
      <c r="T5" s="505"/>
      <c r="U5" s="505"/>
      <c r="V5" s="505"/>
      <c r="W5" s="505"/>
      <c r="X5" s="505"/>
      <c r="Y5" s="505"/>
      <c r="Z5" s="505"/>
      <c r="AA5" s="505"/>
      <c r="AB5" s="505"/>
      <c r="AC5" s="505"/>
      <c r="AD5" s="505"/>
      <c r="AE5" s="505"/>
      <c r="AF5" s="505"/>
      <c r="AG5" s="505"/>
      <c r="AH5" s="505"/>
      <c r="AI5" s="505"/>
      <c r="AJ5" s="505"/>
      <c r="AK5" s="505"/>
      <c r="AL5" s="505"/>
      <c r="AM5" s="505"/>
      <c r="AN5" s="505"/>
      <c r="AO5" s="505"/>
      <c r="AP5" s="505"/>
      <c r="AQ5" s="505"/>
      <c r="AR5" s="505"/>
      <c r="AS5" s="505"/>
      <c r="AT5" s="505"/>
      <c r="AU5" s="505"/>
      <c r="AV5" s="505"/>
      <c r="AW5" s="505"/>
      <c r="AX5" s="505"/>
      <c r="AY5" s="505"/>
      <c r="AZ5" s="505"/>
      <c r="BA5" s="505"/>
      <c r="BB5" s="505"/>
      <c r="BC5" s="505"/>
      <c r="BD5" s="505"/>
      <c r="BE5" s="505"/>
      <c r="BF5" s="505"/>
      <c r="BG5" s="505"/>
      <c r="BH5" s="505"/>
      <c r="BI5" s="505"/>
      <c r="BJ5" s="505"/>
      <c r="BK5" s="505"/>
      <c r="BL5" s="505"/>
      <c r="BM5" s="505"/>
      <c r="BN5" s="505"/>
      <c r="BO5" s="505"/>
      <c r="BP5" s="505"/>
      <c r="BQ5" s="505"/>
      <c r="BR5" s="505"/>
      <c r="BS5" s="505"/>
      <c r="BT5" s="505"/>
      <c r="BU5" s="505"/>
      <c r="BV5" s="505"/>
      <c r="BW5" s="506"/>
      <c r="BX5" s="509"/>
      <c r="BY5" s="510"/>
      <c r="BZ5" s="510"/>
      <c r="CA5" s="510"/>
      <c r="CB5" s="510"/>
      <c r="CC5" s="510"/>
      <c r="CD5" s="510"/>
      <c r="CE5" s="511"/>
      <c r="CF5" s="509"/>
      <c r="CG5" s="510"/>
      <c r="CH5" s="510"/>
      <c r="CI5" s="510"/>
      <c r="CJ5" s="510"/>
      <c r="CK5" s="510"/>
      <c r="CL5" s="510"/>
      <c r="CM5" s="510"/>
      <c r="CN5" s="510"/>
      <c r="CO5" s="510"/>
      <c r="CP5" s="510"/>
      <c r="CQ5" s="510"/>
      <c r="CR5" s="511"/>
      <c r="CS5" s="509"/>
      <c r="CT5" s="510"/>
      <c r="CU5" s="510"/>
      <c r="CV5" s="510"/>
      <c r="CW5" s="510"/>
      <c r="CX5" s="510"/>
      <c r="CY5" s="510"/>
      <c r="CZ5" s="510"/>
      <c r="DA5" s="510"/>
      <c r="DB5" s="510"/>
      <c r="DC5" s="510"/>
      <c r="DD5" s="510"/>
      <c r="DE5" s="511"/>
      <c r="DF5" s="494" t="s">
        <v>88</v>
      </c>
      <c r="DG5" s="495"/>
      <c r="DH5" s="495"/>
      <c r="DI5" s="495"/>
      <c r="DJ5" s="495"/>
      <c r="DK5" s="495"/>
      <c r="DL5" s="491" t="s">
        <v>767</v>
      </c>
      <c r="DM5" s="491"/>
      <c r="DN5" s="491"/>
      <c r="DO5" s="492" t="s">
        <v>86</v>
      </c>
      <c r="DP5" s="492"/>
      <c r="DQ5" s="492"/>
      <c r="DR5" s="493"/>
      <c r="DS5" s="494" t="s">
        <v>88</v>
      </c>
      <c r="DT5" s="495"/>
      <c r="DU5" s="495"/>
      <c r="DV5" s="495"/>
      <c r="DW5" s="495"/>
      <c r="DX5" s="495"/>
      <c r="DY5" s="491" t="s">
        <v>773</v>
      </c>
      <c r="DZ5" s="491"/>
      <c r="EA5" s="491"/>
      <c r="EB5" s="492" t="s">
        <v>86</v>
      </c>
      <c r="EC5" s="492"/>
      <c r="ED5" s="492"/>
      <c r="EE5" s="493"/>
      <c r="EF5" s="494" t="s">
        <v>88</v>
      </c>
      <c r="EG5" s="495"/>
      <c r="EH5" s="495"/>
      <c r="EI5" s="495"/>
      <c r="EJ5" s="495"/>
      <c r="EK5" s="495"/>
      <c r="EL5" s="491" t="s">
        <v>779</v>
      </c>
      <c r="EM5" s="491"/>
      <c r="EN5" s="491"/>
      <c r="EO5" s="492" t="s">
        <v>86</v>
      </c>
      <c r="EP5" s="492"/>
      <c r="EQ5" s="492"/>
      <c r="ER5" s="493"/>
      <c r="ES5" s="496" t="s">
        <v>101</v>
      </c>
      <c r="ET5" s="497"/>
      <c r="EU5" s="497"/>
      <c r="EV5" s="497"/>
      <c r="EW5" s="497"/>
      <c r="EX5" s="497"/>
      <c r="EY5" s="497"/>
      <c r="EZ5" s="497"/>
      <c r="FA5" s="497"/>
      <c r="FB5" s="497"/>
      <c r="FC5" s="497"/>
      <c r="FD5" s="497"/>
      <c r="FE5" s="498"/>
    </row>
    <row r="6" spans="1:170" ht="81" customHeight="1" x14ac:dyDescent="0.2">
      <c r="A6" s="507"/>
      <c r="B6" s="507"/>
      <c r="C6" s="507"/>
      <c r="D6" s="507"/>
      <c r="E6" s="507"/>
      <c r="F6" s="507"/>
      <c r="G6" s="507"/>
      <c r="H6" s="507"/>
      <c r="I6" s="507"/>
      <c r="J6" s="507"/>
      <c r="K6" s="507"/>
      <c r="L6" s="507"/>
      <c r="M6" s="507"/>
      <c r="N6" s="507"/>
      <c r="O6" s="507"/>
      <c r="P6" s="507"/>
      <c r="Q6" s="507"/>
      <c r="R6" s="507"/>
      <c r="S6" s="507"/>
      <c r="T6" s="507"/>
      <c r="U6" s="507"/>
      <c r="V6" s="507"/>
      <c r="W6" s="507"/>
      <c r="X6" s="507"/>
      <c r="Y6" s="507"/>
      <c r="Z6" s="507"/>
      <c r="AA6" s="507"/>
      <c r="AB6" s="507"/>
      <c r="AC6" s="507"/>
      <c r="AD6" s="507"/>
      <c r="AE6" s="507"/>
      <c r="AF6" s="507"/>
      <c r="AG6" s="507"/>
      <c r="AH6" s="507"/>
      <c r="AI6" s="507"/>
      <c r="AJ6" s="507"/>
      <c r="AK6" s="507"/>
      <c r="AL6" s="507"/>
      <c r="AM6" s="507"/>
      <c r="AN6" s="507"/>
      <c r="AO6" s="507"/>
      <c r="AP6" s="507"/>
      <c r="AQ6" s="507"/>
      <c r="AR6" s="507"/>
      <c r="AS6" s="507"/>
      <c r="AT6" s="507"/>
      <c r="AU6" s="507"/>
      <c r="AV6" s="507"/>
      <c r="AW6" s="507"/>
      <c r="AX6" s="507"/>
      <c r="AY6" s="507"/>
      <c r="AZ6" s="507"/>
      <c r="BA6" s="507"/>
      <c r="BB6" s="507"/>
      <c r="BC6" s="507"/>
      <c r="BD6" s="507"/>
      <c r="BE6" s="507"/>
      <c r="BF6" s="507"/>
      <c r="BG6" s="507"/>
      <c r="BH6" s="507"/>
      <c r="BI6" s="507"/>
      <c r="BJ6" s="507"/>
      <c r="BK6" s="507"/>
      <c r="BL6" s="507"/>
      <c r="BM6" s="507"/>
      <c r="BN6" s="507"/>
      <c r="BO6" s="507"/>
      <c r="BP6" s="507"/>
      <c r="BQ6" s="507"/>
      <c r="BR6" s="507"/>
      <c r="BS6" s="507"/>
      <c r="BT6" s="507"/>
      <c r="BU6" s="507"/>
      <c r="BV6" s="507"/>
      <c r="BW6" s="508"/>
      <c r="BX6" s="499"/>
      <c r="BY6" s="500"/>
      <c r="BZ6" s="500"/>
      <c r="CA6" s="500"/>
      <c r="CB6" s="500"/>
      <c r="CC6" s="500"/>
      <c r="CD6" s="500"/>
      <c r="CE6" s="501"/>
      <c r="CF6" s="499"/>
      <c r="CG6" s="500"/>
      <c r="CH6" s="500"/>
      <c r="CI6" s="500"/>
      <c r="CJ6" s="500"/>
      <c r="CK6" s="500"/>
      <c r="CL6" s="500"/>
      <c r="CM6" s="500"/>
      <c r="CN6" s="500"/>
      <c r="CO6" s="500"/>
      <c r="CP6" s="500"/>
      <c r="CQ6" s="500"/>
      <c r="CR6" s="501"/>
      <c r="CS6" s="499"/>
      <c r="CT6" s="500"/>
      <c r="CU6" s="500"/>
      <c r="CV6" s="500"/>
      <c r="CW6" s="500"/>
      <c r="CX6" s="500"/>
      <c r="CY6" s="500"/>
      <c r="CZ6" s="500"/>
      <c r="DA6" s="500"/>
      <c r="DB6" s="500"/>
      <c r="DC6" s="500"/>
      <c r="DD6" s="500"/>
      <c r="DE6" s="501"/>
      <c r="DF6" s="515" t="s">
        <v>102</v>
      </c>
      <c r="DG6" s="516"/>
      <c r="DH6" s="516"/>
      <c r="DI6" s="516"/>
      <c r="DJ6" s="516"/>
      <c r="DK6" s="516"/>
      <c r="DL6" s="516"/>
      <c r="DM6" s="516"/>
      <c r="DN6" s="516"/>
      <c r="DO6" s="516"/>
      <c r="DP6" s="516"/>
      <c r="DQ6" s="516"/>
      <c r="DR6" s="517"/>
      <c r="DS6" s="515" t="s">
        <v>103</v>
      </c>
      <c r="DT6" s="516"/>
      <c r="DU6" s="516"/>
      <c r="DV6" s="516"/>
      <c r="DW6" s="516"/>
      <c r="DX6" s="516"/>
      <c r="DY6" s="516"/>
      <c r="DZ6" s="516"/>
      <c r="EA6" s="516"/>
      <c r="EB6" s="516"/>
      <c r="EC6" s="516"/>
      <c r="ED6" s="516"/>
      <c r="EE6" s="517"/>
      <c r="EF6" s="515" t="s">
        <v>104</v>
      </c>
      <c r="EG6" s="516"/>
      <c r="EH6" s="516"/>
      <c r="EI6" s="516"/>
      <c r="EJ6" s="516"/>
      <c r="EK6" s="516"/>
      <c r="EL6" s="516"/>
      <c r="EM6" s="516"/>
      <c r="EN6" s="516"/>
      <c r="EO6" s="516"/>
      <c r="EP6" s="516"/>
      <c r="EQ6" s="516"/>
      <c r="ER6" s="517"/>
      <c r="ES6" s="499"/>
      <c r="ET6" s="500"/>
      <c r="EU6" s="500"/>
      <c r="EV6" s="500"/>
      <c r="EW6" s="500"/>
      <c r="EX6" s="500"/>
      <c r="EY6" s="500"/>
      <c r="EZ6" s="500"/>
      <c r="FA6" s="500"/>
      <c r="FB6" s="500"/>
      <c r="FC6" s="500"/>
      <c r="FD6" s="500"/>
      <c r="FE6" s="501"/>
    </row>
    <row r="7" spans="1:170" ht="12" thickBot="1" x14ac:dyDescent="0.25">
      <c r="A7" s="518" t="s">
        <v>105</v>
      </c>
      <c r="B7" s="518"/>
      <c r="C7" s="518"/>
      <c r="D7" s="518"/>
      <c r="E7" s="518"/>
      <c r="F7" s="518"/>
      <c r="G7" s="518"/>
      <c r="H7" s="518"/>
      <c r="I7" s="518"/>
      <c r="J7" s="518"/>
      <c r="K7" s="518"/>
      <c r="L7" s="518"/>
      <c r="M7" s="518"/>
      <c r="N7" s="518"/>
      <c r="O7" s="518"/>
      <c r="P7" s="518"/>
      <c r="Q7" s="518"/>
      <c r="R7" s="518"/>
      <c r="S7" s="518"/>
      <c r="T7" s="518"/>
      <c r="U7" s="518"/>
      <c r="V7" s="518"/>
      <c r="W7" s="518"/>
      <c r="X7" s="518"/>
      <c r="Y7" s="518"/>
      <c r="Z7" s="518"/>
      <c r="AA7" s="518"/>
      <c r="AB7" s="518"/>
      <c r="AC7" s="518"/>
      <c r="AD7" s="518"/>
      <c r="AE7" s="518"/>
      <c r="AF7" s="518"/>
      <c r="AG7" s="518"/>
      <c r="AH7" s="518"/>
      <c r="AI7" s="518"/>
      <c r="AJ7" s="518"/>
      <c r="AK7" s="518"/>
      <c r="AL7" s="518"/>
      <c r="AM7" s="518"/>
      <c r="AN7" s="518"/>
      <c r="AO7" s="518"/>
      <c r="AP7" s="518"/>
      <c r="AQ7" s="518"/>
      <c r="AR7" s="518"/>
      <c r="AS7" s="518"/>
      <c r="AT7" s="518"/>
      <c r="AU7" s="518"/>
      <c r="AV7" s="518"/>
      <c r="AW7" s="518"/>
      <c r="AX7" s="518"/>
      <c r="AY7" s="518"/>
      <c r="AZ7" s="518"/>
      <c r="BA7" s="518"/>
      <c r="BB7" s="518"/>
      <c r="BC7" s="518"/>
      <c r="BD7" s="518"/>
      <c r="BE7" s="518"/>
      <c r="BF7" s="518"/>
      <c r="BG7" s="518"/>
      <c r="BH7" s="518"/>
      <c r="BI7" s="518"/>
      <c r="BJ7" s="518"/>
      <c r="BK7" s="518"/>
      <c r="BL7" s="518"/>
      <c r="BM7" s="518"/>
      <c r="BN7" s="518"/>
      <c r="BO7" s="518"/>
      <c r="BP7" s="518"/>
      <c r="BQ7" s="518"/>
      <c r="BR7" s="518"/>
      <c r="BS7" s="518"/>
      <c r="BT7" s="518"/>
      <c r="BU7" s="518"/>
      <c r="BV7" s="518"/>
      <c r="BW7" s="519"/>
      <c r="BX7" s="520" t="s">
        <v>106</v>
      </c>
      <c r="BY7" s="521"/>
      <c r="BZ7" s="521"/>
      <c r="CA7" s="521"/>
      <c r="CB7" s="521"/>
      <c r="CC7" s="521"/>
      <c r="CD7" s="521"/>
      <c r="CE7" s="522"/>
      <c r="CF7" s="520" t="s">
        <v>107</v>
      </c>
      <c r="CG7" s="521"/>
      <c r="CH7" s="521"/>
      <c r="CI7" s="521"/>
      <c r="CJ7" s="521"/>
      <c r="CK7" s="521"/>
      <c r="CL7" s="521"/>
      <c r="CM7" s="521"/>
      <c r="CN7" s="521"/>
      <c r="CO7" s="521"/>
      <c r="CP7" s="521"/>
      <c r="CQ7" s="521"/>
      <c r="CR7" s="522"/>
      <c r="CS7" s="520" t="s">
        <v>108</v>
      </c>
      <c r="CT7" s="521"/>
      <c r="CU7" s="521"/>
      <c r="CV7" s="521"/>
      <c r="CW7" s="521"/>
      <c r="CX7" s="521"/>
      <c r="CY7" s="521"/>
      <c r="CZ7" s="521"/>
      <c r="DA7" s="521"/>
      <c r="DB7" s="521"/>
      <c r="DC7" s="521"/>
      <c r="DD7" s="521"/>
      <c r="DE7" s="522"/>
      <c r="DF7" s="520" t="s">
        <v>109</v>
      </c>
      <c r="DG7" s="521"/>
      <c r="DH7" s="521"/>
      <c r="DI7" s="521"/>
      <c r="DJ7" s="521"/>
      <c r="DK7" s="521"/>
      <c r="DL7" s="521"/>
      <c r="DM7" s="521"/>
      <c r="DN7" s="521"/>
      <c r="DO7" s="521"/>
      <c r="DP7" s="521"/>
      <c r="DQ7" s="521"/>
      <c r="DR7" s="522"/>
      <c r="DS7" s="520" t="s">
        <v>110</v>
      </c>
      <c r="DT7" s="521"/>
      <c r="DU7" s="521"/>
      <c r="DV7" s="521"/>
      <c r="DW7" s="521"/>
      <c r="DX7" s="521"/>
      <c r="DY7" s="521"/>
      <c r="DZ7" s="521"/>
      <c r="EA7" s="521"/>
      <c r="EB7" s="521"/>
      <c r="EC7" s="521"/>
      <c r="ED7" s="521"/>
      <c r="EE7" s="522"/>
      <c r="EF7" s="520" t="s">
        <v>111</v>
      </c>
      <c r="EG7" s="521"/>
      <c r="EH7" s="521"/>
      <c r="EI7" s="521"/>
      <c r="EJ7" s="521"/>
      <c r="EK7" s="521"/>
      <c r="EL7" s="521"/>
      <c r="EM7" s="521"/>
      <c r="EN7" s="521"/>
      <c r="EO7" s="521"/>
      <c r="EP7" s="521"/>
      <c r="EQ7" s="521"/>
      <c r="ER7" s="522"/>
      <c r="ES7" s="523" t="s">
        <v>112</v>
      </c>
      <c r="ET7" s="524"/>
      <c r="EU7" s="524"/>
      <c r="EV7" s="524"/>
      <c r="EW7" s="524"/>
      <c r="EX7" s="524"/>
      <c r="EY7" s="524"/>
      <c r="EZ7" s="524"/>
      <c r="FA7" s="524"/>
      <c r="FB7" s="524"/>
      <c r="FC7" s="524"/>
      <c r="FD7" s="524"/>
      <c r="FE7" s="525"/>
    </row>
    <row r="8" spans="1:170" ht="12.75" customHeight="1" thickBot="1" x14ac:dyDescent="0.25">
      <c r="A8" s="526" t="s">
        <v>113</v>
      </c>
      <c r="B8" s="526"/>
      <c r="C8" s="526"/>
      <c r="D8" s="526"/>
      <c r="E8" s="526"/>
      <c r="F8" s="526"/>
      <c r="G8" s="526"/>
      <c r="H8" s="526"/>
      <c r="I8" s="526"/>
      <c r="J8" s="526"/>
      <c r="K8" s="526"/>
      <c r="L8" s="526"/>
      <c r="M8" s="526"/>
      <c r="N8" s="526"/>
      <c r="O8" s="526"/>
      <c r="P8" s="526"/>
      <c r="Q8" s="526"/>
      <c r="R8" s="526"/>
      <c r="S8" s="526"/>
      <c r="T8" s="526"/>
      <c r="U8" s="526"/>
      <c r="V8" s="526"/>
      <c r="W8" s="526"/>
      <c r="X8" s="526"/>
      <c r="Y8" s="526"/>
      <c r="Z8" s="526"/>
      <c r="AA8" s="526"/>
      <c r="AB8" s="526"/>
      <c r="AC8" s="526"/>
      <c r="AD8" s="526"/>
      <c r="AE8" s="526"/>
      <c r="AF8" s="526"/>
      <c r="AG8" s="526"/>
      <c r="AH8" s="526"/>
      <c r="AI8" s="526"/>
      <c r="AJ8" s="526"/>
      <c r="AK8" s="526"/>
      <c r="AL8" s="526"/>
      <c r="AM8" s="526"/>
      <c r="AN8" s="526"/>
      <c r="AO8" s="526"/>
      <c r="AP8" s="526"/>
      <c r="AQ8" s="526"/>
      <c r="AR8" s="526"/>
      <c r="AS8" s="526"/>
      <c r="AT8" s="526"/>
      <c r="AU8" s="526"/>
      <c r="AV8" s="526"/>
      <c r="AW8" s="526"/>
      <c r="AX8" s="526"/>
      <c r="AY8" s="526"/>
      <c r="AZ8" s="526"/>
      <c r="BA8" s="526"/>
      <c r="BB8" s="526"/>
      <c r="BC8" s="526"/>
      <c r="BD8" s="526"/>
      <c r="BE8" s="526"/>
      <c r="BF8" s="526"/>
      <c r="BG8" s="526"/>
      <c r="BH8" s="526"/>
      <c r="BI8" s="526"/>
      <c r="BJ8" s="526"/>
      <c r="BK8" s="526"/>
      <c r="BL8" s="526"/>
      <c r="BM8" s="526"/>
      <c r="BN8" s="526"/>
      <c r="BO8" s="526"/>
      <c r="BP8" s="526"/>
      <c r="BQ8" s="526"/>
      <c r="BR8" s="526"/>
      <c r="BS8" s="526"/>
      <c r="BT8" s="526"/>
      <c r="BU8" s="526"/>
      <c r="BV8" s="526"/>
      <c r="BW8" s="526"/>
      <c r="BX8" s="527" t="s">
        <v>114</v>
      </c>
      <c r="BY8" s="528"/>
      <c r="BZ8" s="528"/>
      <c r="CA8" s="528"/>
      <c r="CB8" s="528"/>
      <c r="CC8" s="528"/>
      <c r="CD8" s="528"/>
      <c r="CE8" s="529"/>
      <c r="CF8" s="530" t="s">
        <v>115</v>
      </c>
      <c r="CG8" s="531"/>
      <c r="CH8" s="531"/>
      <c r="CI8" s="531"/>
      <c r="CJ8" s="531"/>
      <c r="CK8" s="531"/>
      <c r="CL8" s="531"/>
      <c r="CM8" s="531"/>
      <c r="CN8" s="531"/>
      <c r="CO8" s="531"/>
      <c r="CP8" s="531"/>
      <c r="CQ8" s="531"/>
      <c r="CR8" s="532"/>
      <c r="CS8" s="530" t="s">
        <v>115</v>
      </c>
      <c r="CT8" s="531"/>
      <c r="CU8" s="531"/>
      <c r="CV8" s="531"/>
      <c r="CW8" s="531"/>
      <c r="CX8" s="531"/>
      <c r="CY8" s="531"/>
      <c r="CZ8" s="531"/>
      <c r="DA8" s="531"/>
      <c r="DB8" s="531"/>
      <c r="DC8" s="531"/>
      <c r="DD8" s="531"/>
      <c r="DE8" s="532"/>
      <c r="DF8" s="533">
        <f>DF9</f>
        <v>52080</v>
      </c>
      <c r="DG8" s="534"/>
      <c r="DH8" s="534"/>
      <c r="DI8" s="534"/>
      <c r="DJ8" s="534"/>
      <c r="DK8" s="534"/>
      <c r="DL8" s="534"/>
      <c r="DM8" s="534"/>
      <c r="DN8" s="534"/>
      <c r="DO8" s="534"/>
      <c r="DP8" s="534"/>
      <c r="DQ8" s="534"/>
      <c r="DR8" s="535"/>
      <c r="DS8" s="536">
        <v>0</v>
      </c>
      <c r="DT8" s="537"/>
      <c r="DU8" s="537"/>
      <c r="DV8" s="537"/>
      <c r="DW8" s="537"/>
      <c r="DX8" s="537"/>
      <c r="DY8" s="537"/>
      <c r="DZ8" s="537"/>
      <c r="EA8" s="537"/>
      <c r="EB8" s="537"/>
      <c r="EC8" s="537"/>
      <c r="ED8" s="537"/>
      <c r="EE8" s="538"/>
      <c r="EF8" s="536">
        <v>0</v>
      </c>
      <c r="EG8" s="537"/>
      <c r="EH8" s="537"/>
      <c r="EI8" s="537"/>
      <c r="EJ8" s="537"/>
      <c r="EK8" s="537"/>
      <c r="EL8" s="537"/>
      <c r="EM8" s="537"/>
      <c r="EN8" s="537"/>
      <c r="EO8" s="537"/>
      <c r="EP8" s="537"/>
      <c r="EQ8" s="537"/>
      <c r="ER8" s="538"/>
      <c r="ES8" s="539"/>
      <c r="ET8" s="540"/>
      <c r="EU8" s="540"/>
      <c r="EV8" s="540"/>
      <c r="EW8" s="540"/>
      <c r="EX8" s="540"/>
      <c r="EY8" s="540"/>
      <c r="EZ8" s="540"/>
      <c r="FA8" s="540"/>
      <c r="FB8" s="540"/>
      <c r="FC8" s="540"/>
      <c r="FD8" s="540"/>
      <c r="FE8" s="541"/>
      <c r="FL8" s="122"/>
      <c r="FN8" s="206" t="s">
        <v>397</v>
      </c>
    </row>
    <row r="9" spans="1:170" ht="12.75" customHeight="1" x14ac:dyDescent="0.2">
      <c r="A9" s="526" t="s">
        <v>113</v>
      </c>
      <c r="B9" s="526"/>
      <c r="C9" s="526"/>
      <c r="D9" s="526"/>
      <c r="E9" s="526"/>
      <c r="F9" s="526"/>
      <c r="G9" s="526"/>
      <c r="H9" s="526"/>
      <c r="I9" s="526"/>
      <c r="J9" s="526"/>
      <c r="K9" s="526"/>
      <c r="L9" s="526"/>
      <c r="M9" s="526"/>
      <c r="N9" s="526"/>
      <c r="O9" s="526"/>
      <c r="P9" s="526"/>
      <c r="Q9" s="526"/>
      <c r="R9" s="526"/>
      <c r="S9" s="526"/>
      <c r="T9" s="526"/>
      <c r="U9" s="526"/>
      <c r="V9" s="526"/>
      <c r="W9" s="526"/>
      <c r="X9" s="526"/>
      <c r="Y9" s="526"/>
      <c r="Z9" s="526"/>
      <c r="AA9" s="526"/>
      <c r="AB9" s="526"/>
      <c r="AC9" s="526"/>
      <c r="AD9" s="526"/>
      <c r="AE9" s="526"/>
      <c r="AF9" s="526"/>
      <c r="AG9" s="526"/>
      <c r="AH9" s="526"/>
      <c r="AI9" s="526"/>
      <c r="AJ9" s="526"/>
      <c r="AK9" s="526"/>
      <c r="AL9" s="526"/>
      <c r="AM9" s="526"/>
      <c r="AN9" s="526"/>
      <c r="AO9" s="526"/>
      <c r="AP9" s="526"/>
      <c r="AQ9" s="526"/>
      <c r="AR9" s="526"/>
      <c r="AS9" s="526"/>
      <c r="AT9" s="526"/>
      <c r="AU9" s="526"/>
      <c r="AV9" s="526"/>
      <c r="AW9" s="526"/>
      <c r="AX9" s="526"/>
      <c r="AY9" s="526"/>
      <c r="AZ9" s="526"/>
      <c r="BA9" s="526"/>
      <c r="BB9" s="526"/>
      <c r="BC9" s="526"/>
      <c r="BD9" s="526"/>
      <c r="BE9" s="526"/>
      <c r="BF9" s="526"/>
      <c r="BG9" s="526"/>
      <c r="BH9" s="526"/>
      <c r="BI9" s="526"/>
      <c r="BJ9" s="526"/>
      <c r="BK9" s="526"/>
      <c r="BL9" s="526"/>
      <c r="BM9" s="526"/>
      <c r="BN9" s="526"/>
      <c r="BO9" s="526"/>
      <c r="BP9" s="526"/>
      <c r="BQ9" s="526"/>
      <c r="BR9" s="526"/>
      <c r="BS9" s="526"/>
      <c r="BT9" s="526"/>
      <c r="BU9" s="526"/>
      <c r="BV9" s="526"/>
      <c r="BW9" s="526"/>
      <c r="BX9" s="527" t="s">
        <v>114</v>
      </c>
      <c r="BY9" s="528"/>
      <c r="BZ9" s="528"/>
      <c r="CA9" s="528"/>
      <c r="CB9" s="528"/>
      <c r="CC9" s="528"/>
      <c r="CD9" s="528"/>
      <c r="CE9" s="529"/>
      <c r="CF9" s="530" t="s">
        <v>115</v>
      </c>
      <c r="CG9" s="531"/>
      <c r="CH9" s="531"/>
      <c r="CI9" s="531"/>
      <c r="CJ9" s="531"/>
      <c r="CK9" s="531"/>
      <c r="CL9" s="531"/>
      <c r="CM9" s="531"/>
      <c r="CN9" s="531"/>
      <c r="CO9" s="531"/>
      <c r="CP9" s="531"/>
      <c r="CQ9" s="531"/>
      <c r="CR9" s="532"/>
      <c r="CS9" s="530" t="s">
        <v>115</v>
      </c>
      <c r="CT9" s="531"/>
      <c r="CU9" s="531"/>
      <c r="CV9" s="531"/>
      <c r="CW9" s="531"/>
      <c r="CX9" s="531"/>
      <c r="CY9" s="531"/>
      <c r="CZ9" s="531"/>
      <c r="DA9" s="531"/>
      <c r="DB9" s="531"/>
      <c r="DC9" s="531"/>
      <c r="DD9" s="531"/>
      <c r="DE9" s="532"/>
      <c r="DF9" s="533">
        <v>52080</v>
      </c>
      <c r="DG9" s="534"/>
      <c r="DH9" s="534"/>
      <c r="DI9" s="534"/>
      <c r="DJ9" s="534"/>
      <c r="DK9" s="534"/>
      <c r="DL9" s="534"/>
      <c r="DM9" s="534"/>
      <c r="DN9" s="534"/>
      <c r="DO9" s="534"/>
      <c r="DP9" s="534"/>
      <c r="DQ9" s="534"/>
      <c r="DR9" s="535"/>
      <c r="DS9" s="536">
        <v>0</v>
      </c>
      <c r="DT9" s="537"/>
      <c r="DU9" s="537"/>
      <c r="DV9" s="537"/>
      <c r="DW9" s="537"/>
      <c r="DX9" s="537"/>
      <c r="DY9" s="537"/>
      <c r="DZ9" s="537"/>
      <c r="EA9" s="537"/>
      <c r="EB9" s="537"/>
      <c r="EC9" s="537"/>
      <c r="ED9" s="537"/>
      <c r="EE9" s="538"/>
      <c r="EF9" s="536">
        <v>0</v>
      </c>
      <c r="EG9" s="537"/>
      <c r="EH9" s="537"/>
      <c r="EI9" s="537"/>
      <c r="EJ9" s="537"/>
      <c r="EK9" s="537"/>
      <c r="EL9" s="537"/>
      <c r="EM9" s="537"/>
      <c r="EN9" s="537"/>
      <c r="EO9" s="537"/>
      <c r="EP9" s="537"/>
      <c r="EQ9" s="537"/>
      <c r="ER9" s="538"/>
      <c r="ES9" s="539"/>
      <c r="ET9" s="540"/>
      <c r="EU9" s="540"/>
      <c r="EV9" s="540"/>
      <c r="EW9" s="540"/>
      <c r="EX9" s="540"/>
      <c r="EY9" s="540"/>
      <c r="EZ9" s="540"/>
      <c r="FA9" s="540"/>
      <c r="FB9" s="540"/>
      <c r="FC9" s="540"/>
      <c r="FD9" s="540"/>
      <c r="FE9" s="541"/>
      <c r="FL9" s="122"/>
      <c r="FN9" s="206" t="s">
        <v>397</v>
      </c>
    </row>
    <row r="10" spans="1:170" ht="12.75" customHeight="1" thickBot="1" x14ac:dyDescent="0.25">
      <c r="A10" s="526" t="s">
        <v>116</v>
      </c>
      <c r="B10" s="526"/>
      <c r="C10" s="526"/>
      <c r="D10" s="526"/>
      <c r="E10" s="526"/>
      <c r="F10" s="526"/>
      <c r="G10" s="526"/>
      <c r="H10" s="526"/>
      <c r="I10" s="526"/>
      <c r="J10" s="526"/>
      <c r="K10" s="526"/>
      <c r="L10" s="526"/>
      <c r="M10" s="526"/>
      <c r="N10" s="526"/>
      <c r="O10" s="526"/>
      <c r="P10" s="526"/>
      <c r="Q10" s="526"/>
      <c r="R10" s="526"/>
      <c r="S10" s="526"/>
      <c r="T10" s="526"/>
      <c r="U10" s="526"/>
      <c r="V10" s="526"/>
      <c r="W10" s="526"/>
      <c r="X10" s="526"/>
      <c r="Y10" s="526"/>
      <c r="Z10" s="526"/>
      <c r="AA10" s="526"/>
      <c r="AB10" s="526"/>
      <c r="AC10" s="526"/>
      <c r="AD10" s="526"/>
      <c r="AE10" s="526"/>
      <c r="AF10" s="526"/>
      <c r="AG10" s="526"/>
      <c r="AH10" s="526"/>
      <c r="AI10" s="526"/>
      <c r="AJ10" s="526"/>
      <c r="AK10" s="526"/>
      <c r="AL10" s="526"/>
      <c r="AM10" s="526"/>
      <c r="AN10" s="526"/>
      <c r="AO10" s="526"/>
      <c r="AP10" s="526"/>
      <c r="AQ10" s="526"/>
      <c r="AR10" s="526"/>
      <c r="AS10" s="526"/>
      <c r="AT10" s="526"/>
      <c r="AU10" s="526"/>
      <c r="AV10" s="526"/>
      <c r="AW10" s="526"/>
      <c r="AX10" s="526"/>
      <c r="AY10" s="526"/>
      <c r="AZ10" s="526"/>
      <c r="BA10" s="526"/>
      <c r="BB10" s="526"/>
      <c r="BC10" s="526"/>
      <c r="BD10" s="526"/>
      <c r="BE10" s="526"/>
      <c r="BF10" s="526"/>
      <c r="BG10" s="526"/>
      <c r="BH10" s="526"/>
      <c r="BI10" s="526"/>
      <c r="BJ10" s="526"/>
      <c r="BK10" s="526"/>
      <c r="BL10" s="526"/>
      <c r="BM10" s="526"/>
      <c r="BN10" s="526"/>
      <c r="BO10" s="526"/>
      <c r="BP10" s="526"/>
      <c r="BQ10" s="526"/>
      <c r="BR10" s="526"/>
      <c r="BS10" s="526"/>
      <c r="BT10" s="526"/>
      <c r="BU10" s="526"/>
      <c r="BV10" s="526"/>
      <c r="BW10" s="526"/>
      <c r="BX10" s="542" t="s">
        <v>117</v>
      </c>
      <c r="BY10" s="543"/>
      <c r="BZ10" s="543"/>
      <c r="CA10" s="543"/>
      <c r="CB10" s="543"/>
      <c r="CC10" s="543"/>
      <c r="CD10" s="543"/>
      <c r="CE10" s="544"/>
      <c r="CF10" s="545" t="s">
        <v>115</v>
      </c>
      <c r="CG10" s="545"/>
      <c r="CH10" s="545"/>
      <c r="CI10" s="545"/>
      <c r="CJ10" s="545"/>
      <c r="CK10" s="545"/>
      <c r="CL10" s="545"/>
      <c r="CM10" s="545"/>
      <c r="CN10" s="545"/>
      <c r="CO10" s="545"/>
      <c r="CP10" s="545"/>
      <c r="CQ10" s="545"/>
      <c r="CR10" s="545"/>
      <c r="CS10" s="545" t="s">
        <v>115</v>
      </c>
      <c r="CT10" s="545"/>
      <c r="CU10" s="545"/>
      <c r="CV10" s="545"/>
      <c r="CW10" s="545"/>
      <c r="CX10" s="545"/>
      <c r="CY10" s="545"/>
      <c r="CZ10" s="545"/>
      <c r="DA10" s="545"/>
      <c r="DB10" s="545"/>
      <c r="DC10" s="545"/>
      <c r="DD10" s="545"/>
      <c r="DE10" s="545"/>
      <c r="DF10" s="546">
        <f>DF8+DF11-DF51-DF114</f>
        <v>0</v>
      </c>
      <c r="DG10" s="547"/>
      <c r="DH10" s="547"/>
      <c r="DI10" s="547"/>
      <c r="DJ10" s="547"/>
      <c r="DK10" s="547"/>
      <c r="DL10" s="547"/>
      <c r="DM10" s="547"/>
      <c r="DN10" s="547"/>
      <c r="DO10" s="547"/>
      <c r="DP10" s="547"/>
      <c r="DQ10" s="547"/>
      <c r="DR10" s="547"/>
      <c r="DS10" s="546">
        <f>DS8+DS11-DS51-DS114</f>
        <v>0</v>
      </c>
      <c r="DT10" s="547"/>
      <c r="DU10" s="547"/>
      <c r="DV10" s="547"/>
      <c r="DW10" s="547"/>
      <c r="DX10" s="547"/>
      <c r="DY10" s="547"/>
      <c r="DZ10" s="547"/>
      <c r="EA10" s="547"/>
      <c r="EB10" s="547"/>
      <c r="EC10" s="547"/>
      <c r="ED10" s="547"/>
      <c r="EE10" s="547"/>
      <c r="EF10" s="546">
        <f>EF8+EF11-EF51-EF114</f>
        <v>0</v>
      </c>
      <c r="EG10" s="547"/>
      <c r="EH10" s="547"/>
      <c r="EI10" s="547"/>
      <c r="EJ10" s="547"/>
      <c r="EK10" s="547"/>
      <c r="EL10" s="547"/>
      <c r="EM10" s="547"/>
      <c r="EN10" s="547"/>
      <c r="EO10" s="547"/>
      <c r="EP10" s="547"/>
      <c r="EQ10" s="547"/>
      <c r="ER10" s="547"/>
      <c r="ES10" s="548"/>
      <c r="ET10" s="549"/>
      <c r="EU10" s="549"/>
      <c r="EV10" s="549"/>
      <c r="EW10" s="549"/>
      <c r="EX10" s="549"/>
      <c r="EY10" s="549"/>
      <c r="EZ10" s="549"/>
      <c r="FA10" s="549"/>
      <c r="FB10" s="549"/>
      <c r="FC10" s="549"/>
      <c r="FD10" s="549"/>
      <c r="FE10" s="550"/>
      <c r="FL10" s="122"/>
      <c r="FN10" s="206" t="s">
        <v>400</v>
      </c>
    </row>
    <row r="11" spans="1:170" ht="12" thickBot="1" x14ac:dyDescent="0.25">
      <c r="A11" s="572" t="s">
        <v>118</v>
      </c>
      <c r="B11" s="572"/>
      <c r="C11" s="572"/>
      <c r="D11" s="572"/>
      <c r="E11" s="572"/>
      <c r="F11" s="572"/>
      <c r="G11" s="572"/>
      <c r="H11" s="572"/>
      <c r="I11" s="572"/>
      <c r="J11" s="572"/>
      <c r="K11" s="572"/>
      <c r="L11" s="572"/>
      <c r="M11" s="572"/>
      <c r="N11" s="572"/>
      <c r="O11" s="572"/>
      <c r="P11" s="572"/>
      <c r="Q11" s="572"/>
      <c r="R11" s="572"/>
      <c r="S11" s="572"/>
      <c r="T11" s="572"/>
      <c r="U11" s="572"/>
      <c r="V11" s="572"/>
      <c r="W11" s="572"/>
      <c r="X11" s="572"/>
      <c r="Y11" s="572"/>
      <c r="Z11" s="572"/>
      <c r="AA11" s="572"/>
      <c r="AB11" s="572"/>
      <c r="AC11" s="572"/>
      <c r="AD11" s="572"/>
      <c r="AE11" s="572"/>
      <c r="AF11" s="572"/>
      <c r="AG11" s="572"/>
      <c r="AH11" s="572"/>
      <c r="AI11" s="572"/>
      <c r="AJ11" s="572"/>
      <c r="AK11" s="572"/>
      <c r="AL11" s="572"/>
      <c r="AM11" s="572"/>
      <c r="AN11" s="572"/>
      <c r="AO11" s="572"/>
      <c r="AP11" s="572"/>
      <c r="AQ11" s="572"/>
      <c r="AR11" s="572"/>
      <c r="AS11" s="572"/>
      <c r="AT11" s="572"/>
      <c r="AU11" s="572"/>
      <c r="AV11" s="572"/>
      <c r="AW11" s="572"/>
      <c r="AX11" s="572"/>
      <c r="AY11" s="572"/>
      <c r="AZ11" s="572"/>
      <c r="BA11" s="572"/>
      <c r="BB11" s="572"/>
      <c r="BC11" s="572"/>
      <c r="BD11" s="572"/>
      <c r="BE11" s="572"/>
      <c r="BF11" s="572"/>
      <c r="BG11" s="572"/>
      <c r="BH11" s="572"/>
      <c r="BI11" s="572"/>
      <c r="BJ11" s="572"/>
      <c r="BK11" s="572"/>
      <c r="BL11" s="572"/>
      <c r="BM11" s="572"/>
      <c r="BN11" s="572"/>
      <c r="BO11" s="572"/>
      <c r="BP11" s="572"/>
      <c r="BQ11" s="572"/>
      <c r="BR11" s="572"/>
      <c r="BS11" s="572"/>
      <c r="BT11" s="572"/>
      <c r="BU11" s="572"/>
      <c r="BV11" s="572"/>
      <c r="BW11" s="572"/>
      <c r="BX11" s="573" t="s">
        <v>119</v>
      </c>
      <c r="BY11" s="574"/>
      <c r="BZ11" s="574"/>
      <c r="CA11" s="574"/>
      <c r="CB11" s="574"/>
      <c r="CC11" s="574"/>
      <c r="CD11" s="574"/>
      <c r="CE11" s="575"/>
      <c r="CF11" s="576"/>
      <c r="CG11" s="574"/>
      <c r="CH11" s="574"/>
      <c r="CI11" s="574"/>
      <c r="CJ11" s="574"/>
      <c r="CK11" s="574"/>
      <c r="CL11" s="574"/>
      <c r="CM11" s="574"/>
      <c r="CN11" s="574"/>
      <c r="CO11" s="574"/>
      <c r="CP11" s="574"/>
      <c r="CQ11" s="574"/>
      <c r="CR11" s="575"/>
      <c r="CS11" s="577"/>
      <c r="CT11" s="578"/>
      <c r="CU11" s="578"/>
      <c r="CV11" s="578"/>
      <c r="CW11" s="578"/>
      <c r="CX11" s="578"/>
      <c r="CY11" s="578"/>
      <c r="CZ11" s="578"/>
      <c r="DA11" s="578"/>
      <c r="DB11" s="578"/>
      <c r="DC11" s="578"/>
      <c r="DD11" s="578"/>
      <c r="DE11" s="579"/>
      <c r="DF11" s="551">
        <f>DF15+DF25+DF27+DF31+DF44</f>
        <v>14836549.880000001</v>
      </c>
      <c r="DG11" s="552"/>
      <c r="DH11" s="552"/>
      <c r="DI11" s="552"/>
      <c r="DJ11" s="552"/>
      <c r="DK11" s="552"/>
      <c r="DL11" s="552"/>
      <c r="DM11" s="552"/>
      <c r="DN11" s="552"/>
      <c r="DO11" s="552"/>
      <c r="DP11" s="552"/>
      <c r="DQ11" s="552"/>
      <c r="DR11" s="553"/>
      <c r="DS11" s="551">
        <f>DS12++DS43+DS15+DS25+DS27+DS31+DS44+DS46</f>
        <v>0</v>
      </c>
      <c r="DT11" s="552"/>
      <c r="DU11" s="552"/>
      <c r="DV11" s="552"/>
      <c r="DW11" s="552"/>
      <c r="DX11" s="552"/>
      <c r="DY11" s="552"/>
      <c r="DZ11" s="552"/>
      <c r="EA11" s="552"/>
      <c r="EB11" s="552"/>
      <c r="EC11" s="552"/>
      <c r="ED11" s="552"/>
      <c r="EE11" s="553"/>
      <c r="EF11" s="551">
        <f>EF12++EF43+EF15+EF25+EF27+EF31+EF44+EF46</f>
        <v>0</v>
      </c>
      <c r="EG11" s="552"/>
      <c r="EH11" s="552"/>
      <c r="EI11" s="552"/>
      <c r="EJ11" s="552"/>
      <c r="EK11" s="552"/>
      <c r="EL11" s="552"/>
      <c r="EM11" s="552"/>
      <c r="EN11" s="552"/>
      <c r="EO11" s="552"/>
      <c r="EP11" s="552"/>
      <c r="EQ11" s="552"/>
      <c r="ER11" s="553"/>
      <c r="ES11" s="554"/>
      <c r="ET11" s="555"/>
      <c r="EU11" s="555"/>
      <c r="EV11" s="555"/>
      <c r="EW11" s="555"/>
      <c r="EX11" s="555"/>
      <c r="EY11" s="555"/>
      <c r="EZ11" s="555"/>
      <c r="FA11" s="555"/>
      <c r="FB11" s="555"/>
      <c r="FC11" s="555"/>
      <c r="FD11" s="555"/>
      <c r="FE11" s="556"/>
    </row>
    <row r="12" spans="1:170" ht="22.5" customHeight="1" x14ac:dyDescent="0.2">
      <c r="A12" s="557" t="s">
        <v>120</v>
      </c>
      <c r="B12" s="558"/>
      <c r="C12" s="558"/>
      <c r="D12" s="558"/>
      <c r="E12" s="558"/>
      <c r="F12" s="558"/>
      <c r="G12" s="558"/>
      <c r="H12" s="558"/>
      <c r="I12" s="558"/>
      <c r="J12" s="558"/>
      <c r="K12" s="558"/>
      <c r="L12" s="558"/>
      <c r="M12" s="558"/>
      <c r="N12" s="558"/>
      <c r="O12" s="558"/>
      <c r="P12" s="558"/>
      <c r="Q12" s="558"/>
      <c r="R12" s="558"/>
      <c r="S12" s="558"/>
      <c r="T12" s="558"/>
      <c r="U12" s="558"/>
      <c r="V12" s="558"/>
      <c r="W12" s="558"/>
      <c r="X12" s="558"/>
      <c r="Y12" s="558"/>
      <c r="Z12" s="558"/>
      <c r="AA12" s="558"/>
      <c r="AB12" s="558"/>
      <c r="AC12" s="558"/>
      <c r="AD12" s="558"/>
      <c r="AE12" s="558"/>
      <c r="AF12" s="558"/>
      <c r="AG12" s="558"/>
      <c r="AH12" s="558"/>
      <c r="AI12" s="558"/>
      <c r="AJ12" s="558"/>
      <c r="AK12" s="558"/>
      <c r="AL12" s="558"/>
      <c r="AM12" s="558"/>
      <c r="AN12" s="558"/>
      <c r="AO12" s="558"/>
      <c r="AP12" s="558"/>
      <c r="AQ12" s="558"/>
      <c r="AR12" s="558"/>
      <c r="AS12" s="558"/>
      <c r="AT12" s="558"/>
      <c r="AU12" s="558"/>
      <c r="AV12" s="558"/>
      <c r="AW12" s="558"/>
      <c r="AX12" s="558"/>
      <c r="AY12" s="558"/>
      <c r="AZ12" s="558"/>
      <c r="BA12" s="558"/>
      <c r="BB12" s="558"/>
      <c r="BC12" s="558"/>
      <c r="BD12" s="558"/>
      <c r="BE12" s="558"/>
      <c r="BF12" s="558"/>
      <c r="BG12" s="558"/>
      <c r="BH12" s="558"/>
      <c r="BI12" s="558"/>
      <c r="BJ12" s="558"/>
      <c r="BK12" s="558"/>
      <c r="BL12" s="558"/>
      <c r="BM12" s="558"/>
      <c r="BN12" s="558"/>
      <c r="BO12" s="558"/>
      <c r="BP12" s="558"/>
      <c r="BQ12" s="558"/>
      <c r="BR12" s="558"/>
      <c r="BS12" s="558"/>
      <c r="BT12" s="558"/>
      <c r="BU12" s="558"/>
      <c r="BV12" s="558"/>
      <c r="BW12" s="558"/>
      <c r="BX12" s="559" t="s">
        <v>121</v>
      </c>
      <c r="BY12" s="560"/>
      <c r="BZ12" s="560"/>
      <c r="CA12" s="560"/>
      <c r="CB12" s="560"/>
      <c r="CC12" s="560"/>
      <c r="CD12" s="560"/>
      <c r="CE12" s="561"/>
      <c r="CF12" s="562" t="s">
        <v>122</v>
      </c>
      <c r="CG12" s="560"/>
      <c r="CH12" s="560"/>
      <c r="CI12" s="560"/>
      <c r="CJ12" s="560"/>
      <c r="CK12" s="560"/>
      <c r="CL12" s="560"/>
      <c r="CM12" s="560"/>
      <c r="CN12" s="560"/>
      <c r="CO12" s="560"/>
      <c r="CP12" s="560"/>
      <c r="CQ12" s="560"/>
      <c r="CR12" s="561"/>
      <c r="CS12" s="563" t="s">
        <v>363</v>
      </c>
      <c r="CT12" s="564"/>
      <c r="CU12" s="564"/>
      <c r="CV12" s="564"/>
      <c r="CW12" s="564"/>
      <c r="CX12" s="564"/>
      <c r="CY12" s="564"/>
      <c r="CZ12" s="564"/>
      <c r="DA12" s="564"/>
      <c r="DB12" s="564"/>
      <c r="DC12" s="564"/>
      <c r="DD12" s="564"/>
      <c r="DE12" s="565"/>
      <c r="DF12" s="566">
        <v>0</v>
      </c>
      <c r="DG12" s="567"/>
      <c r="DH12" s="567"/>
      <c r="DI12" s="567"/>
      <c r="DJ12" s="567"/>
      <c r="DK12" s="567"/>
      <c r="DL12" s="567"/>
      <c r="DM12" s="567"/>
      <c r="DN12" s="567"/>
      <c r="DO12" s="567"/>
      <c r="DP12" s="567"/>
      <c r="DQ12" s="567"/>
      <c r="DR12" s="568"/>
      <c r="DS12" s="566">
        <f t="shared" ref="DS12" si="0">DS13</f>
        <v>0</v>
      </c>
      <c r="DT12" s="567"/>
      <c r="DU12" s="567"/>
      <c r="DV12" s="567"/>
      <c r="DW12" s="567"/>
      <c r="DX12" s="567"/>
      <c r="DY12" s="567"/>
      <c r="DZ12" s="567"/>
      <c r="EA12" s="567"/>
      <c r="EB12" s="567"/>
      <c r="EC12" s="567"/>
      <c r="ED12" s="567"/>
      <c r="EE12" s="568"/>
      <c r="EF12" s="566">
        <f t="shared" ref="EF12" si="1">EF13</f>
        <v>0</v>
      </c>
      <c r="EG12" s="567"/>
      <c r="EH12" s="567"/>
      <c r="EI12" s="567"/>
      <c r="EJ12" s="567"/>
      <c r="EK12" s="567"/>
      <c r="EL12" s="567"/>
      <c r="EM12" s="567"/>
      <c r="EN12" s="567"/>
      <c r="EO12" s="567"/>
      <c r="EP12" s="567"/>
      <c r="EQ12" s="567"/>
      <c r="ER12" s="568"/>
      <c r="ES12" s="569"/>
      <c r="ET12" s="570"/>
      <c r="EU12" s="570"/>
      <c r="EV12" s="570"/>
      <c r="EW12" s="570"/>
      <c r="EX12" s="570"/>
      <c r="EY12" s="570"/>
      <c r="EZ12" s="570"/>
      <c r="FA12" s="570"/>
      <c r="FB12" s="570"/>
      <c r="FC12" s="570"/>
      <c r="FD12" s="570"/>
      <c r="FE12" s="571"/>
      <c r="FI12" s="122"/>
    </row>
    <row r="13" spans="1:170" ht="12" customHeight="1" x14ac:dyDescent="0.2">
      <c r="A13" s="601" t="s">
        <v>6</v>
      </c>
      <c r="B13" s="601"/>
      <c r="C13" s="601"/>
      <c r="D13" s="601"/>
      <c r="E13" s="601"/>
      <c r="F13" s="601"/>
      <c r="G13" s="601"/>
      <c r="H13" s="601"/>
      <c r="I13" s="601"/>
      <c r="J13" s="601"/>
      <c r="K13" s="601"/>
      <c r="L13" s="601"/>
      <c r="M13" s="601"/>
      <c r="N13" s="601"/>
      <c r="O13" s="601"/>
      <c r="P13" s="601"/>
      <c r="Q13" s="601"/>
      <c r="R13" s="601"/>
      <c r="S13" s="601"/>
      <c r="T13" s="601"/>
      <c r="U13" s="601"/>
      <c r="V13" s="601"/>
      <c r="W13" s="601"/>
      <c r="X13" s="601"/>
      <c r="Y13" s="601"/>
      <c r="Z13" s="601"/>
      <c r="AA13" s="601"/>
      <c r="AB13" s="601"/>
      <c r="AC13" s="601"/>
      <c r="AD13" s="601"/>
      <c r="AE13" s="601"/>
      <c r="AF13" s="601"/>
      <c r="AG13" s="601"/>
      <c r="AH13" s="601"/>
      <c r="AI13" s="601"/>
      <c r="AJ13" s="601"/>
      <c r="AK13" s="601"/>
      <c r="AL13" s="601"/>
      <c r="AM13" s="601"/>
      <c r="AN13" s="601"/>
      <c r="AO13" s="601"/>
      <c r="AP13" s="601"/>
      <c r="AQ13" s="601"/>
      <c r="AR13" s="601"/>
      <c r="AS13" s="601"/>
      <c r="AT13" s="601"/>
      <c r="AU13" s="601"/>
      <c r="AV13" s="601"/>
      <c r="AW13" s="601"/>
      <c r="AX13" s="601"/>
      <c r="AY13" s="601"/>
      <c r="AZ13" s="601"/>
      <c r="BA13" s="601"/>
      <c r="BB13" s="601"/>
      <c r="BC13" s="601"/>
      <c r="BD13" s="601"/>
      <c r="BE13" s="601"/>
      <c r="BF13" s="601"/>
      <c r="BG13" s="601"/>
      <c r="BH13" s="601"/>
      <c r="BI13" s="601"/>
      <c r="BJ13" s="601"/>
      <c r="BK13" s="601"/>
      <c r="BL13" s="601"/>
      <c r="BM13" s="601"/>
      <c r="BN13" s="601"/>
      <c r="BO13" s="601"/>
      <c r="BP13" s="601"/>
      <c r="BQ13" s="601"/>
      <c r="BR13" s="601"/>
      <c r="BS13" s="601"/>
      <c r="BT13" s="601"/>
      <c r="BU13" s="601"/>
      <c r="BV13" s="601"/>
      <c r="BW13" s="601"/>
      <c r="BX13" s="542" t="s">
        <v>123</v>
      </c>
      <c r="BY13" s="543"/>
      <c r="BZ13" s="543"/>
      <c r="CA13" s="543"/>
      <c r="CB13" s="543"/>
      <c r="CC13" s="543"/>
      <c r="CD13" s="543"/>
      <c r="CE13" s="544"/>
      <c r="CF13" s="605"/>
      <c r="CG13" s="543"/>
      <c r="CH13" s="543"/>
      <c r="CI13" s="543"/>
      <c r="CJ13" s="543"/>
      <c r="CK13" s="543"/>
      <c r="CL13" s="543"/>
      <c r="CM13" s="543"/>
      <c r="CN13" s="543"/>
      <c r="CO13" s="543"/>
      <c r="CP13" s="543"/>
      <c r="CQ13" s="543"/>
      <c r="CR13" s="544"/>
      <c r="CS13" s="607" t="s">
        <v>363</v>
      </c>
      <c r="CT13" s="608"/>
      <c r="CU13" s="608"/>
      <c r="CV13" s="608"/>
      <c r="CW13" s="608"/>
      <c r="CX13" s="608"/>
      <c r="CY13" s="608"/>
      <c r="CZ13" s="608"/>
      <c r="DA13" s="608"/>
      <c r="DB13" s="608"/>
      <c r="DC13" s="608"/>
      <c r="DD13" s="608"/>
      <c r="DE13" s="609"/>
      <c r="DF13" s="580">
        <v>0</v>
      </c>
      <c r="DG13" s="581"/>
      <c r="DH13" s="581"/>
      <c r="DI13" s="581"/>
      <c r="DJ13" s="581"/>
      <c r="DK13" s="581"/>
      <c r="DL13" s="581"/>
      <c r="DM13" s="581"/>
      <c r="DN13" s="581"/>
      <c r="DO13" s="581"/>
      <c r="DP13" s="581"/>
      <c r="DQ13" s="581"/>
      <c r="DR13" s="582"/>
      <c r="DS13" s="580">
        <v>0</v>
      </c>
      <c r="DT13" s="581"/>
      <c r="DU13" s="581"/>
      <c r="DV13" s="581"/>
      <c r="DW13" s="581"/>
      <c r="DX13" s="581"/>
      <c r="DY13" s="581"/>
      <c r="DZ13" s="581"/>
      <c r="EA13" s="581"/>
      <c r="EB13" s="581"/>
      <c r="EC13" s="581"/>
      <c r="ED13" s="581"/>
      <c r="EE13" s="582"/>
      <c r="EF13" s="580">
        <v>0</v>
      </c>
      <c r="EG13" s="581"/>
      <c r="EH13" s="581"/>
      <c r="EI13" s="581"/>
      <c r="EJ13" s="581"/>
      <c r="EK13" s="581"/>
      <c r="EL13" s="581"/>
      <c r="EM13" s="581"/>
      <c r="EN13" s="581"/>
      <c r="EO13" s="581"/>
      <c r="EP13" s="581"/>
      <c r="EQ13" s="581"/>
      <c r="ER13" s="582"/>
      <c r="ES13" s="548"/>
      <c r="ET13" s="549"/>
      <c r="EU13" s="549"/>
      <c r="EV13" s="549"/>
      <c r="EW13" s="549"/>
      <c r="EX13" s="549"/>
      <c r="EY13" s="549"/>
      <c r="EZ13" s="549"/>
      <c r="FA13" s="549"/>
      <c r="FB13" s="549"/>
      <c r="FC13" s="549"/>
      <c r="FD13" s="549"/>
      <c r="FE13" s="550"/>
      <c r="FI13" s="106"/>
    </row>
    <row r="14" spans="1:170" ht="9" customHeight="1" thickBot="1" x14ac:dyDescent="0.25">
      <c r="A14" s="589"/>
      <c r="B14" s="589"/>
      <c r="C14" s="589"/>
      <c r="D14" s="589"/>
      <c r="E14" s="589"/>
      <c r="F14" s="589"/>
      <c r="G14" s="589"/>
      <c r="H14" s="589"/>
      <c r="I14" s="589"/>
      <c r="J14" s="589"/>
      <c r="K14" s="589"/>
      <c r="L14" s="589"/>
      <c r="M14" s="589"/>
      <c r="N14" s="589"/>
      <c r="O14" s="589"/>
      <c r="P14" s="589"/>
      <c r="Q14" s="589"/>
      <c r="R14" s="589"/>
      <c r="S14" s="589"/>
      <c r="T14" s="589"/>
      <c r="U14" s="589"/>
      <c r="V14" s="589"/>
      <c r="W14" s="589"/>
      <c r="X14" s="589"/>
      <c r="Y14" s="589"/>
      <c r="Z14" s="589"/>
      <c r="AA14" s="589"/>
      <c r="AB14" s="589"/>
      <c r="AC14" s="589"/>
      <c r="AD14" s="589"/>
      <c r="AE14" s="589"/>
      <c r="AF14" s="589"/>
      <c r="AG14" s="589"/>
      <c r="AH14" s="589"/>
      <c r="AI14" s="589"/>
      <c r="AJ14" s="589"/>
      <c r="AK14" s="589"/>
      <c r="AL14" s="589"/>
      <c r="AM14" s="589"/>
      <c r="AN14" s="589"/>
      <c r="AO14" s="589"/>
      <c r="AP14" s="589"/>
      <c r="AQ14" s="589"/>
      <c r="AR14" s="589"/>
      <c r="AS14" s="589"/>
      <c r="AT14" s="589"/>
      <c r="AU14" s="589"/>
      <c r="AV14" s="589"/>
      <c r="AW14" s="589"/>
      <c r="AX14" s="589"/>
      <c r="AY14" s="589"/>
      <c r="AZ14" s="589"/>
      <c r="BA14" s="589"/>
      <c r="BB14" s="589"/>
      <c r="BC14" s="589"/>
      <c r="BD14" s="589"/>
      <c r="BE14" s="589"/>
      <c r="BF14" s="589"/>
      <c r="BG14" s="589"/>
      <c r="BH14" s="589"/>
      <c r="BI14" s="589"/>
      <c r="BJ14" s="589"/>
      <c r="BK14" s="589"/>
      <c r="BL14" s="589"/>
      <c r="BM14" s="589"/>
      <c r="BN14" s="589"/>
      <c r="BO14" s="589"/>
      <c r="BP14" s="589"/>
      <c r="BQ14" s="589"/>
      <c r="BR14" s="589"/>
      <c r="BS14" s="589"/>
      <c r="BT14" s="589"/>
      <c r="BU14" s="589"/>
      <c r="BV14" s="589"/>
      <c r="BW14" s="590"/>
      <c r="BX14" s="602"/>
      <c r="BY14" s="603"/>
      <c r="BZ14" s="603"/>
      <c r="CA14" s="603"/>
      <c r="CB14" s="603"/>
      <c r="CC14" s="603"/>
      <c r="CD14" s="603"/>
      <c r="CE14" s="604"/>
      <c r="CF14" s="606"/>
      <c r="CG14" s="603"/>
      <c r="CH14" s="603"/>
      <c r="CI14" s="603"/>
      <c r="CJ14" s="603"/>
      <c r="CK14" s="603"/>
      <c r="CL14" s="603"/>
      <c r="CM14" s="603"/>
      <c r="CN14" s="603"/>
      <c r="CO14" s="603"/>
      <c r="CP14" s="603"/>
      <c r="CQ14" s="603"/>
      <c r="CR14" s="604"/>
      <c r="CS14" s="610"/>
      <c r="CT14" s="611"/>
      <c r="CU14" s="611"/>
      <c r="CV14" s="611"/>
      <c r="CW14" s="611"/>
      <c r="CX14" s="611"/>
      <c r="CY14" s="611"/>
      <c r="CZ14" s="611"/>
      <c r="DA14" s="611"/>
      <c r="DB14" s="611"/>
      <c r="DC14" s="611"/>
      <c r="DD14" s="611"/>
      <c r="DE14" s="612"/>
      <c r="DF14" s="583"/>
      <c r="DG14" s="584"/>
      <c r="DH14" s="584"/>
      <c r="DI14" s="584"/>
      <c r="DJ14" s="584"/>
      <c r="DK14" s="584"/>
      <c r="DL14" s="584"/>
      <c r="DM14" s="584"/>
      <c r="DN14" s="584"/>
      <c r="DO14" s="584"/>
      <c r="DP14" s="584"/>
      <c r="DQ14" s="584"/>
      <c r="DR14" s="585"/>
      <c r="DS14" s="583"/>
      <c r="DT14" s="584"/>
      <c r="DU14" s="584"/>
      <c r="DV14" s="584"/>
      <c r="DW14" s="584"/>
      <c r="DX14" s="584"/>
      <c r="DY14" s="584"/>
      <c r="DZ14" s="584"/>
      <c r="EA14" s="584"/>
      <c r="EB14" s="584"/>
      <c r="EC14" s="584"/>
      <c r="ED14" s="584"/>
      <c r="EE14" s="585"/>
      <c r="EF14" s="583"/>
      <c r="EG14" s="584"/>
      <c r="EH14" s="584"/>
      <c r="EI14" s="584"/>
      <c r="EJ14" s="584"/>
      <c r="EK14" s="584"/>
      <c r="EL14" s="584"/>
      <c r="EM14" s="584"/>
      <c r="EN14" s="584"/>
      <c r="EO14" s="584"/>
      <c r="EP14" s="584"/>
      <c r="EQ14" s="584"/>
      <c r="ER14" s="585"/>
      <c r="ES14" s="586"/>
      <c r="ET14" s="587"/>
      <c r="EU14" s="587"/>
      <c r="EV14" s="587"/>
      <c r="EW14" s="587"/>
      <c r="EX14" s="587"/>
      <c r="EY14" s="587"/>
      <c r="EZ14" s="587"/>
      <c r="FA14" s="587"/>
      <c r="FB14" s="587"/>
      <c r="FC14" s="587"/>
      <c r="FD14" s="587"/>
      <c r="FE14" s="588"/>
    </row>
    <row r="15" spans="1:170" ht="11.1" customHeight="1" x14ac:dyDescent="0.2">
      <c r="A15" s="591" t="s">
        <v>124</v>
      </c>
      <c r="B15" s="592"/>
      <c r="C15" s="592"/>
      <c r="D15" s="592"/>
      <c r="E15" s="592"/>
      <c r="F15" s="592"/>
      <c r="G15" s="592"/>
      <c r="H15" s="592"/>
      <c r="I15" s="592"/>
      <c r="J15" s="592"/>
      <c r="K15" s="592"/>
      <c r="L15" s="592"/>
      <c r="M15" s="592"/>
      <c r="N15" s="592"/>
      <c r="O15" s="592"/>
      <c r="P15" s="592"/>
      <c r="Q15" s="592"/>
      <c r="R15" s="592"/>
      <c r="S15" s="592"/>
      <c r="T15" s="592"/>
      <c r="U15" s="592"/>
      <c r="V15" s="592"/>
      <c r="W15" s="592"/>
      <c r="X15" s="592"/>
      <c r="Y15" s="592"/>
      <c r="Z15" s="592"/>
      <c r="AA15" s="592"/>
      <c r="AB15" s="592"/>
      <c r="AC15" s="592"/>
      <c r="AD15" s="592"/>
      <c r="AE15" s="592"/>
      <c r="AF15" s="592"/>
      <c r="AG15" s="592"/>
      <c r="AH15" s="592"/>
      <c r="AI15" s="592"/>
      <c r="AJ15" s="592"/>
      <c r="AK15" s="592"/>
      <c r="AL15" s="592"/>
      <c r="AM15" s="592"/>
      <c r="AN15" s="592"/>
      <c r="AO15" s="592"/>
      <c r="AP15" s="592"/>
      <c r="AQ15" s="592"/>
      <c r="AR15" s="592"/>
      <c r="AS15" s="592"/>
      <c r="AT15" s="592"/>
      <c r="AU15" s="592"/>
      <c r="AV15" s="592"/>
      <c r="AW15" s="592"/>
      <c r="AX15" s="592"/>
      <c r="AY15" s="592"/>
      <c r="AZ15" s="592"/>
      <c r="BA15" s="592"/>
      <c r="BB15" s="592"/>
      <c r="BC15" s="592"/>
      <c r="BD15" s="592"/>
      <c r="BE15" s="592"/>
      <c r="BF15" s="592"/>
      <c r="BG15" s="592"/>
      <c r="BH15" s="592"/>
      <c r="BI15" s="592"/>
      <c r="BJ15" s="592"/>
      <c r="BK15" s="592"/>
      <c r="BL15" s="592"/>
      <c r="BM15" s="592"/>
      <c r="BN15" s="592"/>
      <c r="BO15" s="592"/>
      <c r="BP15" s="592"/>
      <c r="BQ15" s="592"/>
      <c r="BR15" s="592"/>
      <c r="BS15" s="592"/>
      <c r="BT15" s="592"/>
      <c r="BU15" s="592"/>
      <c r="BV15" s="592"/>
      <c r="BW15" s="593"/>
      <c r="BX15" s="527" t="s">
        <v>125</v>
      </c>
      <c r="BY15" s="528"/>
      <c r="BZ15" s="528"/>
      <c r="CA15" s="528"/>
      <c r="CB15" s="528"/>
      <c r="CC15" s="528"/>
      <c r="CD15" s="528"/>
      <c r="CE15" s="529"/>
      <c r="CF15" s="594" t="s">
        <v>126</v>
      </c>
      <c r="CG15" s="528"/>
      <c r="CH15" s="528"/>
      <c r="CI15" s="528"/>
      <c r="CJ15" s="528"/>
      <c r="CK15" s="528"/>
      <c r="CL15" s="528"/>
      <c r="CM15" s="528"/>
      <c r="CN15" s="528"/>
      <c r="CO15" s="528"/>
      <c r="CP15" s="528"/>
      <c r="CQ15" s="528"/>
      <c r="CR15" s="529"/>
      <c r="CS15" s="595"/>
      <c r="CT15" s="596"/>
      <c r="CU15" s="596"/>
      <c r="CV15" s="596"/>
      <c r="CW15" s="596"/>
      <c r="CX15" s="596"/>
      <c r="CY15" s="596"/>
      <c r="CZ15" s="596"/>
      <c r="DA15" s="596"/>
      <c r="DB15" s="596"/>
      <c r="DC15" s="596"/>
      <c r="DD15" s="596"/>
      <c r="DE15" s="597"/>
      <c r="DF15" s="598">
        <f>DF16+DF22</f>
        <v>0</v>
      </c>
      <c r="DG15" s="599"/>
      <c r="DH15" s="599"/>
      <c r="DI15" s="599"/>
      <c r="DJ15" s="599"/>
      <c r="DK15" s="599"/>
      <c r="DL15" s="599"/>
      <c r="DM15" s="599"/>
      <c r="DN15" s="599"/>
      <c r="DO15" s="599"/>
      <c r="DP15" s="599"/>
      <c r="DQ15" s="599"/>
      <c r="DR15" s="600"/>
      <c r="DS15" s="598">
        <f>DS16+DS22</f>
        <v>0</v>
      </c>
      <c r="DT15" s="599"/>
      <c r="DU15" s="599"/>
      <c r="DV15" s="599"/>
      <c r="DW15" s="599"/>
      <c r="DX15" s="599"/>
      <c r="DY15" s="599"/>
      <c r="DZ15" s="599"/>
      <c r="EA15" s="599"/>
      <c r="EB15" s="599"/>
      <c r="EC15" s="599"/>
      <c r="ED15" s="599"/>
      <c r="EE15" s="600"/>
      <c r="EF15" s="598">
        <f>EF16+EF22</f>
        <v>0</v>
      </c>
      <c r="EG15" s="599"/>
      <c r="EH15" s="599"/>
      <c r="EI15" s="599"/>
      <c r="EJ15" s="599"/>
      <c r="EK15" s="599"/>
      <c r="EL15" s="599"/>
      <c r="EM15" s="599"/>
      <c r="EN15" s="599"/>
      <c r="EO15" s="599"/>
      <c r="EP15" s="599"/>
      <c r="EQ15" s="599"/>
      <c r="ER15" s="600"/>
      <c r="ES15" s="539"/>
      <c r="ET15" s="540"/>
      <c r="EU15" s="540"/>
      <c r="EV15" s="540"/>
      <c r="EW15" s="540"/>
      <c r="EX15" s="540"/>
      <c r="EY15" s="540"/>
      <c r="EZ15" s="540"/>
      <c r="FA15" s="540"/>
      <c r="FB15" s="540"/>
      <c r="FC15" s="540"/>
      <c r="FD15" s="540"/>
      <c r="FE15" s="541"/>
    </row>
    <row r="16" spans="1:170" ht="33.75" customHeight="1" x14ac:dyDescent="0.2">
      <c r="A16" s="613" t="s">
        <v>127</v>
      </c>
      <c r="B16" s="614"/>
      <c r="C16" s="614"/>
      <c r="D16" s="614"/>
      <c r="E16" s="614"/>
      <c r="F16" s="614"/>
      <c r="G16" s="614"/>
      <c r="H16" s="614"/>
      <c r="I16" s="614"/>
      <c r="J16" s="614"/>
      <c r="K16" s="614"/>
      <c r="L16" s="614"/>
      <c r="M16" s="614"/>
      <c r="N16" s="614"/>
      <c r="O16" s="614"/>
      <c r="P16" s="614"/>
      <c r="Q16" s="614"/>
      <c r="R16" s="614"/>
      <c r="S16" s="614"/>
      <c r="T16" s="614"/>
      <c r="U16" s="614"/>
      <c r="V16" s="614"/>
      <c r="W16" s="614"/>
      <c r="X16" s="614"/>
      <c r="Y16" s="614"/>
      <c r="Z16" s="614"/>
      <c r="AA16" s="614"/>
      <c r="AB16" s="614"/>
      <c r="AC16" s="614"/>
      <c r="AD16" s="614"/>
      <c r="AE16" s="614"/>
      <c r="AF16" s="614"/>
      <c r="AG16" s="614"/>
      <c r="AH16" s="614"/>
      <c r="AI16" s="614"/>
      <c r="AJ16" s="614"/>
      <c r="AK16" s="614"/>
      <c r="AL16" s="614"/>
      <c r="AM16" s="614"/>
      <c r="AN16" s="614"/>
      <c r="AO16" s="614"/>
      <c r="AP16" s="614"/>
      <c r="AQ16" s="614"/>
      <c r="AR16" s="614"/>
      <c r="AS16" s="614"/>
      <c r="AT16" s="614"/>
      <c r="AU16" s="614"/>
      <c r="AV16" s="614"/>
      <c r="AW16" s="614"/>
      <c r="AX16" s="614"/>
      <c r="AY16" s="614"/>
      <c r="AZ16" s="614"/>
      <c r="BA16" s="614"/>
      <c r="BB16" s="614"/>
      <c r="BC16" s="614"/>
      <c r="BD16" s="614"/>
      <c r="BE16" s="614"/>
      <c r="BF16" s="614"/>
      <c r="BG16" s="614"/>
      <c r="BH16" s="614"/>
      <c r="BI16" s="614"/>
      <c r="BJ16" s="614"/>
      <c r="BK16" s="614"/>
      <c r="BL16" s="614"/>
      <c r="BM16" s="614"/>
      <c r="BN16" s="614"/>
      <c r="BO16" s="614"/>
      <c r="BP16" s="614"/>
      <c r="BQ16" s="614"/>
      <c r="BR16" s="614"/>
      <c r="BS16" s="614"/>
      <c r="BT16" s="614"/>
      <c r="BU16" s="614"/>
      <c r="BV16" s="614"/>
      <c r="BW16" s="614"/>
      <c r="BX16" s="615" t="s">
        <v>128</v>
      </c>
      <c r="BY16" s="616"/>
      <c r="BZ16" s="616"/>
      <c r="CA16" s="616"/>
      <c r="CB16" s="616"/>
      <c r="CC16" s="616"/>
      <c r="CD16" s="616"/>
      <c r="CE16" s="617"/>
      <c r="CF16" s="618" t="s">
        <v>126</v>
      </c>
      <c r="CG16" s="616"/>
      <c r="CH16" s="616"/>
      <c r="CI16" s="616"/>
      <c r="CJ16" s="616"/>
      <c r="CK16" s="616"/>
      <c r="CL16" s="616"/>
      <c r="CM16" s="616"/>
      <c r="CN16" s="616"/>
      <c r="CO16" s="616"/>
      <c r="CP16" s="616"/>
      <c r="CQ16" s="616"/>
      <c r="CR16" s="617"/>
      <c r="CS16" s="619" t="s">
        <v>364</v>
      </c>
      <c r="CT16" s="619"/>
      <c r="CU16" s="619"/>
      <c r="CV16" s="619"/>
      <c r="CW16" s="619"/>
      <c r="CX16" s="619"/>
      <c r="CY16" s="619"/>
      <c r="CZ16" s="619"/>
      <c r="DA16" s="619"/>
      <c r="DB16" s="619"/>
      <c r="DC16" s="619"/>
      <c r="DD16" s="619"/>
      <c r="DE16" s="619"/>
      <c r="DF16" s="620">
        <f>DF17+DF18+DF19+DF20</f>
        <v>0</v>
      </c>
      <c r="DG16" s="621"/>
      <c r="DH16" s="621"/>
      <c r="DI16" s="621"/>
      <c r="DJ16" s="621"/>
      <c r="DK16" s="621"/>
      <c r="DL16" s="621"/>
      <c r="DM16" s="621"/>
      <c r="DN16" s="621"/>
      <c r="DO16" s="621"/>
      <c r="DP16" s="621"/>
      <c r="DQ16" s="621"/>
      <c r="DR16" s="622"/>
      <c r="DS16" s="623">
        <f>DS17+DS18+DS19+DS20</f>
        <v>0</v>
      </c>
      <c r="DT16" s="624"/>
      <c r="DU16" s="624"/>
      <c r="DV16" s="624"/>
      <c r="DW16" s="624"/>
      <c r="DX16" s="624"/>
      <c r="DY16" s="624"/>
      <c r="DZ16" s="624"/>
      <c r="EA16" s="624"/>
      <c r="EB16" s="624"/>
      <c r="EC16" s="624"/>
      <c r="ED16" s="624"/>
      <c r="EE16" s="625"/>
      <c r="EF16" s="623">
        <f>EF17+EF18+EF19+EF20</f>
        <v>0</v>
      </c>
      <c r="EG16" s="624"/>
      <c r="EH16" s="624"/>
      <c r="EI16" s="624"/>
      <c r="EJ16" s="624"/>
      <c r="EK16" s="624"/>
      <c r="EL16" s="624"/>
      <c r="EM16" s="624"/>
      <c r="EN16" s="624"/>
      <c r="EO16" s="624"/>
      <c r="EP16" s="624"/>
      <c r="EQ16" s="624"/>
      <c r="ER16" s="625"/>
      <c r="ES16" s="626"/>
      <c r="ET16" s="627"/>
      <c r="EU16" s="627"/>
      <c r="EV16" s="627"/>
      <c r="EW16" s="627"/>
      <c r="EX16" s="627"/>
      <c r="EY16" s="627"/>
      <c r="EZ16" s="627"/>
      <c r="FA16" s="627"/>
      <c r="FB16" s="627"/>
      <c r="FC16" s="627"/>
      <c r="FD16" s="627"/>
      <c r="FE16" s="628"/>
    </row>
    <row r="17" spans="1:161" ht="33.75" customHeight="1" x14ac:dyDescent="0.2">
      <c r="A17" s="613" t="s">
        <v>129</v>
      </c>
      <c r="B17" s="614"/>
      <c r="C17" s="614"/>
      <c r="D17" s="614"/>
      <c r="E17" s="614"/>
      <c r="F17" s="614"/>
      <c r="G17" s="614"/>
      <c r="H17" s="614"/>
      <c r="I17" s="614"/>
      <c r="J17" s="614"/>
      <c r="K17" s="614"/>
      <c r="L17" s="614"/>
      <c r="M17" s="614"/>
      <c r="N17" s="614"/>
      <c r="O17" s="614"/>
      <c r="P17" s="614"/>
      <c r="Q17" s="614"/>
      <c r="R17" s="614"/>
      <c r="S17" s="614"/>
      <c r="T17" s="614"/>
      <c r="U17" s="614"/>
      <c r="V17" s="614"/>
      <c r="W17" s="614"/>
      <c r="X17" s="614"/>
      <c r="Y17" s="614"/>
      <c r="Z17" s="614"/>
      <c r="AA17" s="614"/>
      <c r="AB17" s="614"/>
      <c r="AC17" s="614"/>
      <c r="AD17" s="614"/>
      <c r="AE17" s="614"/>
      <c r="AF17" s="614"/>
      <c r="AG17" s="614"/>
      <c r="AH17" s="614"/>
      <c r="AI17" s="614"/>
      <c r="AJ17" s="614"/>
      <c r="AK17" s="614"/>
      <c r="AL17" s="614"/>
      <c r="AM17" s="614"/>
      <c r="AN17" s="614"/>
      <c r="AO17" s="614"/>
      <c r="AP17" s="614"/>
      <c r="AQ17" s="614"/>
      <c r="AR17" s="614"/>
      <c r="AS17" s="614"/>
      <c r="AT17" s="614"/>
      <c r="AU17" s="614"/>
      <c r="AV17" s="614"/>
      <c r="AW17" s="614"/>
      <c r="AX17" s="614"/>
      <c r="AY17" s="614"/>
      <c r="AZ17" s="614"/>
      <c r="BA17" s="614"/>
      <c r="BB17" s="614"/>
      <c r="BC17" s="614"/>
      <c r="BD17" s="614"/>
      <c r="BE17" s="614"/>
      <c r="BF17" s="614"/>
      <c r="BG17" s="614"/>
      <c r="BH17" s="614"/>
      <c r="BI17" s="614"/>
      <c r="BJ17" s="614"/>
      <c r="BK17" s="614"/>
      <c r="BL17" s="614"/>
      <c r="BM17" s="614"/>
      <c r="BN17" s="614"/>
      <c r="BO17" s="614"/>
      <c r="BP17" s="614"/>
      <c r="BQ17" s="614"/>
      <c r="BR17" s="614"/>
      <c r="BS17" s="614"/>
      <c r="BT17" s="614"/>
      <c r="BU17" s="614"/>
      <c r="BV17" s="614"/>
      <c r="BW17" s="614"/>
      <c r="BX17" s="632" t="s">
        <v>130</v>
      </c>
      <c r="BY17" s="633"/>
      <c r="BZ17" s="633"/>
      <c r="CA17" s="633"/>
      <c r="CB17" s="633"/>
      <c r="CC17" s="633"/>
      <c r="CD17" s="633"/>
      <c r="CE17" s="634"/>
      <c r="CF17" s="635" t="s">
        <v>126</v>
      </c>
      <c r="CG17" s="633"/>
      <c r="CH17" s="633"/>
      <c r="CI17" s="633"/>
      <c r="CJ17" s="633"/>
      <c r="CK17" s="633"/>
      <c r="CL17" s="633"/>
      <c r="CM17" s="633"/>
      <c r="CN17" s="633"/>
      <c r="CO17" s="633"/>
      <c r="CP17" s="633"/>
      <c r="CQ17" s="633"/>
      <c r="CR17" s="634"/>
      <c r="CS17" s="619" t="s">
        <v>364</v>
      </c>
      <c r="CT17" s="619"/>
      <c r="CU17" s="619"/>
      <c r="CV17" s="619"/>
      <c r="CW17" s="619"/>
      <c r="CX17" s="619"/>
      <c r="CY17" s="619"/>
      <c r="CZ17" s="619"/>
      <c r="DA17" s="619"/>
      <c r="DB17" s="619"/>
      <c r="DC17" s="619"/>
      <c r="DD17" s="619"/>
      <c r="DE17" s="619"/>
      <c r="DF17" s="629"/>
      <c r="DG17" s="630"/>
      <c r="DH17" s="630"/>
      <c r="DI17" s="630"/>
      <c r="DJ17" s="630"/>
      <c r="DK17" s="630"/>
      <c r="DL17" s="630"/>
      <c r="DM17" s="630"/>
      <c r="DN17" s="630"/>
      <c r="DO17" s="630"/>
      <c r="DP17" s="630"/>
      <c r="DQ17" s="630"/>
      <c r="DR17" s="631"/>
      <c r="DS17" s="629"/>
      <c r="DT17" s="630"/>
      <c r="DU17" s="630"/>
      <c r="DV17" s="630"/>
      <c r="DW17" s="630"/>
      <c r="DX17" s="630"/>
      <c r="DY17" s="630"/>
      <c r="DZ17" s="630"/>
      <c r="EA17" s="630"/>
      <c r="EB17" s="630"/>
      <c r="EC17" s="630"/>
      <c r="ED17" s="630"/>
      <c r="EE17" s="631"/>
      <c r="EF17" s="629"/>
      <c r="EG17" s="630"/>
      <c r="EH17" s="630"/>
      <c r="EI17" s="630"/>
      <c r="EJ17" s="630"/>
      <c r="EK17" s="630"/>
      <c r="EL17" s="630"/>
      <c r="EM17" s="630"/>
      <c r="EN17" s="630"/>
      <c r="EO17" s="630"/>
      <c r="EP17" s="630"/>
      <c r="EQ17" s="630"/>
      <c r="ER17" s="631"/>
      <c r="ES17" s="626"/>
      <c r="ET17" s="627"/>
      <c r="EU17" s="627"/>
      <c r="EV17" s="627"/>
      <c r="EW17" s="627"/>
      <c r="EX17" s="627"/>
      <c r="EY17" s="627"/>
      <c r="EZ17" s="627"/>
      <c r="FA17" s="627"/>
      <c r="FB17" s="627"/>
      <c r="FC17" s="627"/>
      <c r="FD17" s="627"/>
      <c r="FE17" s="628"/>
    </row>
    <row r="18" spans="1:161" ht="24.75" customHeight="1" x14ac:dyDescent="0.2">
      <c r="A18" s="613" t="s">
        <v>131</v>
      </c>
      <c r="B18" s="614"/>
      <c r="C18" s="614"/>
      <c r="D18" s="614"/>
      <c r="E18" s="614"/>
      <c r="F18" s="614"/>
      <c r="G18" s="614"/>
      <c r="H18" s="614"/>
      <c r="I18" s="614"/>
      <c r="J18" s="614"/>
      <c r="K18" s="614"/>
      <c r="L18" s="614"/>
      <c r="M18" s="614"/>
      <c r="N18" s="614"/>
      <c r="O18" s="614"/>
      <c r="P18" s="614"/>
      <c r="Q18" s="614"/>
      <c r="R18" s="614"/>
      <c r="S18" s="614"/>
      <c r="T18" s="614"/>
      <c r="U18" s="614"/>
      <c r="V18" s="614"/>
      <c r="W18" s="614"/>
      <c r="X18" s="614"/>
      <c r="Y18" s="614"/>
      <c r="Z18" s="614"/>
      <c r="AA18" s="614"/>
      <c r="AB18" s="614"/>
      <c r="AC18" s="614"/>
      <c r="AD18" s="614"/>
      <c r="AE18" s="614"/>
      <c r="AF18" s="614"/>
      <c r="AG18" s="614"/>
      <c r="AH18" s="614"/>
      <c r="AI18" s="614"/>
      <c r="AJ18" s="614"/>
      <c r="AK18" s="614"/>
      <c r="AL18" s="614"/>
      <c r="AM18" s="614"/>
      <c r="AN18" s="614"/>
      <c r="AO18" s="614"/>
      <c r="AP18" s="614"/>
      <c r="AQ18" s="614"/>
      <c r="AR18" s="614"/>
      <c r="AS18" s="614"/>
      <c r="AT18" s="614"/>
      <c r="AU18" s="614"/>
      <c r="AV18" s="614"/>
      <c r="AW18" s="614"/>
      <c r="AX18" s="614"/>
      <c r="AY18" s="614"/>
      <c r="AZ18" s="614"/>
      <c r="BA18" s="614"/>
      <c r="BB18" s="614"/>
      <c r="BC18" s="614"/>
      <c r="BD18" s="614"/>
      <c r="BE18" s="614"/>
      <c r="BF18" s="614"/>
      <c r="BG18" s="614"/>
      <c r="BH18" s="614"/>
      <c r="BI18" s="614"/>
      <c r="BJ18" s="614"/>
      <c r="BK18" s="614"/>
      <c r="BL18" s="614"/>
      <c r="BM18" s="614"/>
      <c r="BN18" s="614"/>
      <c r="BO18" s="614"/>
      <c r="BP18" s="614"/>
      <c r="BQ18" s="614"/>
      <c r="BR18" s="614"/>
      <c r="BS18" s="614"/>
      <c r="BT18" s="614"/>
      <c r="BU18" s="614"/>
      <c r="BV18" s="614"/>
      <c r="BW18" s="614"/>
      <c r="BX18" s="632" t="s">
        <v>132</v>
      </c>
      <c r="BY18" s="633"/>
      <c r="BZ18" s="633"/>
      <c r="CA18" s="633"/>
      <c r="CB18" s="633"/>
      <c r="CC18" s="633"/>
      <c r="CD18" s="633"/>
      <c r="CE18" s="634"/>
      <c r="CF18" s="635" t="s">
        <v>126</v>
      </c>
      <c r="CG18" s="633"/>
      <c r="CH18" s="633"/>
      <c r="CI18" s="633"/>
      <c r="CJ18" s="633"/>
      <c r="CK18" s="633"/>
      <c r="CL18" s="633"/>
      <c r="CM18" s="633"/>
      <c r="CN18" s="633"/>
      <c r="CO18" s="633"/>
      <c r="CP18" s="633"/>
      <c r="CQ18" s="633"/>
      <c r="CR18" s="634"/>
      <c r="CS18" s="619" t="s">
        <v>364</v>
      </c>
      <c r="CT18" s="619"/>
      <c r="CU18" s="619"/>
      <c r="CV18" s="619"/>
      <c r="CW18" s="619"/>
      <c r="CX18" s="619"/>
      <c r="CY18" s="619"/>
      <c r="CZ18" s="619"/>
      <c r="DA18" s="619"/>
      <c r="DB18" s="619"/>
      <c r="DC18" s="619"/>
      <c r="DD18" s="619"/>
      <c r="DE18" s="619"/>
      <c r="DF18" s="629"/>
      <c r="DG18" s="630"/>
      <c r="DH18" s="630"/>
      <c r="DI18" s="630"/>
      <c r="DJ18" s="630"/>
      <c r="DK18" s="630"/>
      <c r="DL18" s="630"/>
      <c r="DM18" s="630"/>
      <c r="DN18" s="630"/>
      <c r="DO18" s="630"/>
      <c r="DP18" s="630"/>
      <c r="DQ18" s="630"/>
      <c r="DR18" s="631"/>
      <c r="DS18" s="629"/>
      <c r="DT18" s="630"/>
      <c r="DU18" s="630"/>
      <c r="DV18" s="630"/>
      <c r="DW18" s="630"/>
      <c r="DX18" s="630"/>
      <c r="DY18" s="630"/>
      <c r="DZ18" s="630"/>
      <c r="EA18" s="630"/>
      <c r="EB18" s="630"/>
      <c r="EC18" s="630"/>
      <c r="ED18" s="630"/>
      <c r="EE18" s="631"/>
      <c r="EF18" s="629"/>
      <c r="EG18" s="630"/>
      <c r="EH18" s="630"/>
      <c r="EI18" s="630"/>
      <c r="EJ18" s="630"/>
      <c r="EK18" s="630"/>
      <c r="EL18" s="630"/>
      <c r="EM18" s="630"/>
      <c r="EN18" s="630"/>
      <c r="EO18" s="630"/>
      <c r="EP18" s="630"/>
      <c r="EQ18" s="630"/>
      <c r="ER18" s="631"/>
      <c r="ES18" s="626"/>
      <c r="ET18" s="627"/>
      <c r="EU18" s="627"/>
      <c r="EV18" s="627"/>
      <c r="EW18" s="627"/>
      <c r="EX18" s="627"/>
      <c r="EY18" s="627"/>
      <c r="EZ18" s="627"/>
      <c r="FA18" s="627"/>
      <c r="FB18" s="627"/>
      <c r="FC18" s="627"/>
      <c r="FD18" s="627"/>
      <c r="FE18" s="628"/>
    </row>
    <row r="19" spans="1:161" ht="26.25" customHeight="1" x14ac:dyDescent="0.2">
      <c r="A19" s="613" t="s">
        <v>133</v>
      </c>
      <c r="B19" s="614"/>
      <c r="C19" s="614"/>
      <c r="D19" s="614"/>
      <c r="E19" s="614"/>
      <c r="F19" s="614"/>
      <c r="G19" s="614"/>
      <c r="H19" s="614"/>
      <c r="I19" s="614"/>
      <c r="J19" s="614"/>
      <c r="K19" s="614"/>
      <c r="L19" s="614"/>
      <c r="M19" s="614"/>
      <c r="N19" s="614"/>
      <c r="O19" s="614"/>
      <c r="P19" s="614"/>
      <c r="Q19" s="614"/>
      <c r="R19" s="614"/>
      <c r="S19" s="614"/>
      <c r="T19" s="614"/>
      <c r="U19" s="614"/>
      <c r="V19" s="614"/>
      <c r="W19" s="614"/>
      <c r="X19" s="614"/>
      <c r="Y19" s="614"/>
      <c r="Z19" s="614"/>
      <c r="AA19" s="614"/>
      <c r="AB19" s="614"/>
      <c r="AC19" s="614"/>
      <c r="AD19" s="614"/>
      <c r="AE19" s="614"/>
      <c r="AF19" s="614"/>
      <c r="AG19" s="614"/>
      <c r="AH19" s="614"/>
      <c r="AI19" s="614"/>
      <c r="AJ19" s="614"/>
      <c r="AK19" s="614"/>
      <c r="AL19" s="614"/>
      <c r="AM19" s="614"/>
      <c r="AN19" s="614"/>
      <c r="AO19" s="614"/>
      <c r="AP19" s="614"/>
      <c r="AQ19" s="614"/>
      <c r="AR19" s="614"/>
      <c r="AS19" s="614"/>
      <c r="AT19" s="614"/>
      <c r="AU19" s="614"/>
      <c r="AV19" s="614"/>
      <c r="AW19" s="614"/>
      <c r="AX19" s="614"/>
      <c r="AY19" s="614"/>
      <c r="AZ19" s="614"/>
      <c r="BA19" s="614"/>
      <c r="BB19" s="614"/>
      <c r="BC19" s="614"/>
      <c r="BD19" s="614"/>
      <c r="BE19" s="614"/>
      <c r="BF19" s="614"/>
      <c r="BG19" s="614"/>
      <c r="BH19" s="614"/>
      <c r="BI19" s="614"/>
      <c r="BJ19" s="614"/>
      <c r="BK19" s="614"/>
      <c r="BL19" s="614"/>
      <c r="BM19" s="614"/>
      <c r="BN19" s="614"/>
      <c r="BO19" s="614"/>
      <c r="BP19" s="614"/>
      <c r="BQ19" s="614"/>
      <c r="BR19" s="614"/>
      <c r="BS19" s="614"/>
      <c r="BT19" s="614"/>
      <c r="BU19" s="614"/>
      <c r="BV19" s="614"/>
      <c r="BW19" s="614"/>
      <c r="BX19" s="632" t="s">
        <v>134</v>
      </c>
      <c r="BY19" s="633"/>
      <c r="BZ19" s="633"/>
      <c r="CA19" s="633"/>
      <c r="CB19" s="633"/>
      <c r="CC19" s="633"/>
      <c r="CD19" s="633"/>
      <c r="CE19" s="634"/>
      <c r="CF19" s="635" t="s">
        <v>126</v>
      </c>
      <c r="CG19" s="633"/>
      <c r="CH19" s="633"/>
      <c r="CI19" s="633"/>
      <c r="CJ19" s="633"/>
      <c r="CK19" s="633"/>
      <c r="CL19" s="633"/>
      <c r="CM19" s="633"/>
      <c r="CN19" s="633"/>
      <c r="CO19" s="633"/>
      <c r="CP19" s="633"/>
      <c r="CQ19" s="633"/>
      <c r="CR19" s="634"/>
      <c r="CS19" s="619" t="s">
        <v>364</v>
      </c>
      <c r="CT19" s="619"/>
      <c r="CU19" s="619"/>
      <c r="CV19" s="619"/>
      <c r="CW19" s="619"/>
      <c r="CX19" s="619"/>
      <c r="CY19" s="619"/>
      <c r="CZ19" s="619"/>
      <c r="DA19" s="619"/>
      <c r="DB19" s="619"/>
      <c r="DC19" s="619"/>
      <c r="DD19" s="619"/>
      <c r="DE19" s="619"/>
      <c r="DF19" s="629"/>
      <c r="DG19" s="630"/>
      <c r="DH19" s="630"/>
      <c r="DI19" s="630"/>
      <c r="DJ19" s="630"/>
      <c r="DK19" s="630"/>
      <c r="DL19" s="630"/>
      <c r="DM19" s="630"/>
      <c r="DN19" s="630"/>
      <c r="DO19" s="630"/>
      <c r="DP19" s="630"/>
      <c r="DQ19" s="630"/>
      <c r="DR19" s="631"/>
      <c r="DS19" s="629"/>
      <c r="DT19" s="630"/>
      <c r="DU19" s="630"/>
      <c r="DV19" s="630"/>
      <c r="DW19" s="630"/>
      <c r="DX19" s="630"/>
      <c r="DY19" s="630"/>
      <c r="DZ19" s="630"/>
      <c r="EA19" s="630"/>
      <c r="EB19" s="630"/>
      <c r="EC19" s="630"/>
      <c r="ED19" s="630"/>
      <c r="EE19" s="631"/>
      <c r="EF19" s="629"/>
      <c r="EG19" s="630"/>
      <c r="EH19" s="630"/>
      <c r="EI19" s="630"/>
      <c r="EJ19" s="630"/>
      <c r="EK19" s="630"/>
      <c r="EL19" s="630"/>
      <c r="EM19" s="630"/>
      <c r="EN19" s="630"/>
      <c r="EO19" s="630"/>
      <c r="EP19" s="630"/>
      <c r="EQ19" s="630"/>
      <c r="ER19" s="631"/>
      <c r="ES19" s="199"/>
      <c r="ET19" s="200"/>
      <c r="EU19" s="200"/>
      <c r="EV19" s="200"/>
      <c r="EW19" s="200"/>
      <c r="EX19" s="200"/>
      <c r="EY19" s="200"/>
      <c r="EZ19" s="200"/>
      <c r="FA19" s="200"/>
      <c r="FB19" s="200"/>
      <c r="FC19" s="200"/>
      <c r="FD19" s="200"/>
      <c r="FE19" s="201"/>
    </row>
    <row r="20" spans="1:161" ht="27" customHeight="1" x14ac:dyDescent="0.2">
      <c r="A20" s="613" t="s">
        <v>135</v>
      </c>
      <c r="B20" s="614"/>
      <c r="C20" s="614"/>
      <c r="D20" s="614"/>
      <c r="E20" s="614"/>
      <c r="F20" s="614"/>
      <c r="G20" s="614"/>
      <c r="H20" s="614"/>
      <c r="I20" s="614"/>
      <c r="J20" s="614"/>
      <c r="K20" s="614"/>
      <c r="L20" s="614"/>
      <c r="M20" s="614"/>
      <c r="N20" s="614"/>
      <c r="O20" s="614"/>
      <c r="P20" s="614"/>
      <c r="Q20" s="614"/>
      <c r="R20" s="614"/>
      <c r="S20" s="614"/>
      <c r="T20" s="614"/>
      <c r="U20" s="614"/>
      <c r="V20" s="614"/>
      <c r="W20" s="614"/>
      <c r="X20" s="614"/>
      <c r="Y20" s="614"/>
      <c r="Z20" s="614"/>
      <c r="AA20" s="614"/>
      <c r="AB20" s="614"/>
      <c r="AC20" s="614"/>
      <c r="AD20" s="614"/>
      <c r="AE20" s="614"/>
      <c r="AF20" s="614"/>
      <c r="AG20" s="614"/>
      <c r="AH20" s="614"/>
      <c r="AI20" s="614"/>
      <c r="AJ20" s="614"/>
      <c r="AK20" s="614"/>
      <c r="AL20" s="614"/>
      <c r="AM20" s="614"/>
      <c r="AN20" s="614"/>
      <c r="AO20" s="614"/>
      <c r="AP20" s="614"/>
      <c r="AQ20" s="614"/>
      <c r="AR20" s="614"/>
      <c r="AS20" s="614"/>
      <c r="AT20" s="614"/>
      <c r="AU20" s="614"/>
      <c r="AV20" s="614"/>
      <c r="AW20" s="614"/>
      <c r="AX20" s="614"/>
      <c r="AY20" s="614"/>
      <c r="AZ20" s="614"/>
      <c r="BA20" s="614"/>
      <c r="BB20" s="614"/>
      <c r="BC20" s="614"/>
      <c r="BD20" s="614"/>
      <c r="BE20" s="614"/>
      <c r="BF20" s="614"/>
      <c r="BG20" s="614"/>
      <c r="BH20" s="614"/>
      <c r="BI20" s="614"/>
      <c r="BJ20" s="614"/>
      <c r="BK20" s="614"/>
      <c r="BL20" s="614"/>
      <c r="BM20" s="614"/>
      <c r="BN20" s="614"/>
      <c r="BO20" s="614"/>
      <c r="BP20" s="614"/>
      <c r="BQ20" s="614"/>
      <c r="BR20" s="614"/>
      <c r="BS20" s="614"/>
      <c r="BT20" s="614"/>
      <c r="BU20" s="614"/>
      <c r="BV20" s="614"/>
      <c r="BW20" s="614"/>
      <c r="BX20" s="632" t="s">
        <v>136</v>
      </c>
      <c r="BY20" s="633"/>
      <c r="BZ20" s="633"/>
      <c r="CA20" s="633"/>
      <c r="CB20" s="633"/>
      <c r="CC20" s="633"/>
      <c r="CD20" s="633"/>
      <c r="CE20" s="634"/>
      <c r="CF20" s="635" t="s">
        <v>126</v>
      </c>
      <c r="CG20" s="633"/>
      <c r="CH20" s="633"/>
      <c r="CI20" s="633"/>
      <c r="CJ20" s="633"/>
      <c r="CK20" s="633"/>
      <c r="CL20" s="633"/>
      <c r="CM20" s="633"/>
      <c r="CN20" s="633"/>
      <c r="CO20" s="633"/>
      <c r="CP20" s="633"/>
      <c r="CQ20" s="633"/>
      <c r="CR20" s="634"/>
      <c r="CS20" s="619" t="s">
        <v>364</v>
      </c>
      <c r="CT20" s="619"/>
      <c r="CU20" s="619"/>
      <c r="CV20" s="619"/>
      <c r="CW20" s="619"/>
      <c r="CX20" s="619"/>
      <c r="CY20" s="619"/>
      <c r="CZ20" s="619"/>
      <c r="DA20" s="619"/>
      <c r="DB20" s="619"/>
      <c r="DC20" s="619"/>
      <c r="DD20" s="619"/>
      <c r="DE20" s="619"/>
      <c r="DF20" s="629"/>
      <c r="DG20" s="630"/>
      <c r="DH20" s="630"/>
      <c r="DI20" s="630"/>
      <c r="DJ20" s="630"/>
      <c r="DK20" s="630"/>
      <c r="DL20" s="630"/>
      <c r="DM20" s="630"/>
      <c r="DN20" s="630"/>
      <c r="DO20" s="630"/>
      <c r="DP20" s="630"/>
      <c r="DQ20" s="630"/>
      <c r="DR20" s="631"/>
      <c r="DS20" s="629"/>
      <c r="DT20" s="630"/>
      <c r="DU20" s="630"/>
      <c r="DV20" s="630"/>
      <c r="DW20" s="630"/>
      <c r="DX20" s="630"/>
      <c r="DY20" s="630"/>
      <c r="DZ20" s="630"/>
      <c r="EA20" s="630"/>
      <c r="EB20" s="630"/>
      <c r="EC20" s="630"/>
      <c r="ED20" s="630"/>
      <c r="EE20" s="631"/>
      <c r="EF20" s="629"/>
      <c r="EG20" s="630"/>
      <c r="EH20" s="630"/>
      <c r="EI20" s="630"/>
      <c r="EJ20" s="630"/>
      <c r="EK20" s="630"/>
      <c r="EL20" s="630"/>
      <c r="EM20" s="630"/>
      <c r="EN20" s="630"/>
      <c r="EO20" s="630"/>
      <c r="EP20" s="630"/>
      <c r="EQ20" s="630"/>
      <c r="ER20" s="631"/>
      <c r="ES20" s="199"/>
      <c r="ET20" s="200"/>
      <c r="EU20" s="200"/>
      <c r="EV20" s="200"/>
      <c r="EW20" s="200"/>
      <c r="EX20" s="200"/>
      <c r="EY20" s="200"/>
      <c r="EZ20" s="200"/>
      <c r="FA20" s="200"/>
      <c r="FB20" s="200"/>
      <c r="FC20" s="200"/>
      <c r="FD20" s="200"/>
      <c r="FE20" s="201"/>
    </row>
    <row r="21" spans="1:161" ht="26.25" customHeight="1" x14ac:dyDescent="0.2">
      <c r="A21" s="613" t="s">
        <v>376</v>
      </c>
      <c r="B21" s="613"/>
      <c r="C21" s="613"/>
      <c r="D21" s="613"/>
      <c r="E21" s="613"/>
      <c r="F21" s="613"/>
      <c r="G21" s="613"/>
      <c r="H21" s="613"/>
      <c r="I21" s="613"/>
      <c r="J21" s="613"/>
      <c r="K21" s="613"/>
      <c r="L21" s="613"/>
      <c r="M21" s="613"/>
      <c r="N21" s="613"/>
      <c r="O21" s="613"/>
      <c r="P21" s="613"/>
      <c r="Q21" s="613"/>
      <c r="R21" s="613"/>
      <c r="S21" s="613"/>
      <c r="T21" s="613"/>
      <c r="U21" s="613"/>
      <c r="V21" s="613"/>
      <c r="W21" s="613"/>
      <c r="X21" s="613"/>
      <c r="Y21" s="613"/>
      <c r="Z21" s="613"/>
      <c r="AA21" s="613"/>
      <c r="AB21" s="613"/>
      <c r="AC21" s="613"/>
      <c r="AD21" s="613"/>
      <c r="AE21" s="613"/>
      <c r="AF21" s="613"/>
      <c r="AG21" s="613"/>
      <c r="AH21" s="613"/>
      <c r="AI21" s="613"/>
      <c r="AJ21" s="613"/>
      <c r="AK21" s="613"/>
      <c r="AL21" s="613"/>
      <c r="AM21" s="613"/>
      <c r="AN21" s="613"/>
      <c r="AO21" s="613"/>
      <c r="AP21" s="613"/>
      <c r="AQ21" s="613"/>
      <c r="AR21" s="613"/>
      <c r="AS21" s="613"/>
      <c r="AT21" s="613"/>
      <c r="AU21" s="613"/>
      <c r="AV21" s="613"/>
      <c r="AW21" s="613"/>
      <c r="AX21" s="613"/>
      <c r="AY21" s="613"/>
      <c r="AZ21" s="613"/>
      <c r="BA21" s="613"/>
      <c r="BB21" s="613"/>
      <c r="BC21" s="613"/>
      <c r="BD21" s="613"/>
      <c r="BE21" s="613"/>
      <c r="BF21" s="613"/>
      <c r="BG21" s="613"/>
      <c r="BH21" s="613"/>
      <c r="BI21" s="613"/>
      <c r="BJ21" s="613"/>
      <c r="BK21" s="613"/>
      <c r="BL21" s="613"/>
      <c r="BM21" s="613"/>
      <c r="BN21" s="613"/>
      <c r="BO21" s="613"/>
      <c r="BP21" s="613"/>
      <c r="BQ21" s="613"/>
      <c r="BR21" s="613"/>
      <c r="BS21" s="613"/>
      <c r="BT21" s="613"/>
      <c r="BU21" s="613"/>
      <c r="BV21" s="613"/>
      <c r="BW21" s="642"/>
      <c r="BX21" s="632" t="s">
        <v>377</v>
      </c>
      <c r="BY21" s="633"/>
      <c r="BZ21" s="633"/>
      <c r="CA21" s="633"/>
      <c r="CB21" s="633"/>
      <c r="CC21" s="633"/>
      <c r="CD21" s="633"/>
      <c r="CE21" s="634"/>
      <c r="CF21" s="635" t="s">
        <v>126</v>
      </c>
      <c r="CG21" s="633"/>
      <c r="CH21" s="633"/>
      <c r="CI21" s="633"/>
      <c r="CJ21" s="633"/>
      <c r="CK21" s="633"/>
      <c r="CL21" s="633"/>
      <c r="CM21" s="633"/>
      <c r="CN21" s="633"/>
      <c r="CO21" s="633"/>
      <c r="CP21" s="633"/>
      <c r="CQ21" s="633"/>
      <c r="CR21" s="634"/>
      <c r="CS21" s="643" t="s">
        <v>364</v>
      </c>
      <c r="CT21" s="644"/>
      <c r="CU21" s="644"/>
      <c r="CV21" s="644"/>
      <c r="CW21" s="644"/>
      <c r="CX21" s="644"/>
      <c r="CY21" s="644"/>
      <c r="CZ21" s="644"/>
      <c r="DA21" s="644"/>
      <c r="DB21" s="644"/>
      <c r="DC21" s="644"/>
      <c r="DD21" s="644"/>
      <c r="DE21" s="645"/>
      <c r="DF21" s="629"/>
      <c r="DG21" s="630"/>
      <c r="DH21" s="630"/>
      <c r="DI21" s="630"/>
      <c r="DJ21" s="630"/>
      <c r="DK21" s="630"/>
      <c r="DL21" s="630"/>
      <c r="DM21" s="630"/>
      <c r="DN21" s="630"/>
      <c r="DO21" s="630"/>
      <c r="DP21" s="630"/>
      <c r="DQ21" s="630"/>
      <c r="DR21" s="631"/>
      <c r="DS21" s="629"/>
      <c r="DT21" s="630"/>
      <c r="DU21" s="630"/>
      <c r="DV21" s="630"/>
      <c r="DW21" s="630"/>
      <c r="DX21" s="630"/>
      <c r="DY21" s="630"/>
      <c r="DZ21" s="630"/>
      <c r="EA21" s="630"/>
      <c r="EB21" s="630"/>
      <c r="EC21" s="630"/>
      <c r="ED21" s="630"/>
      <c r="EE21" s="631"/>
      <c r="EF21" s="629"/>
      <c r="EG21" s="630"/>
      <c r="EH21" s="630"/>
      <c r="EI21" s="630"/>
      <c r="EJ21" s="630"/>
      <c r="EK21" s="630"/>
      <c r="EL21" s="630"/>
      <c r="EM21" s="630"/>
      <c r="EN21" s="630"/>
      <c r="EO21" s="630"/>
      <c r="EP21" s="630"/>
      <c r="EQ21" s="630"/>
      <c r="ER21" s="631"/>
      <c r="ES21" s="626"/>
      <c r="ET21" s="627"/>
      <c r="EU21" s="627"/>
      <c r="EV21" s="627"/>
      <c r="EW21" s="627"/>
      <c r="EX21" s="627"/>
      <c r="EY21" s="627"/>
      <c r="EZ21" s="627"/>
      <c r="FA21" s="627"/>
      <c r="FB21" s="627"/>
      <c r="FC21" s="627"/>
      <c r="FD21" s="627"/>
      <c r="FE21" s="628"/>
    </row>
    <row r="22" spans="1:161" ht="25.5" customHeight="1" x14ac:dyDescent="0.2">
      <c r="A22" s="613" t="s">
        <v>8</v>
      </c>
      <c r="B22" s="613"/>
      <c r="C22" s="613"/>
      <c r="D22" s="613"/>
      <c r="E22" s="613"/>
      <c r="F22" s="613"/>
      <c r="G22" s="613"/>
      <c r="H22" s="613"/>
      <c r="I22" s="613"/>
      <c r="J22" s="613"/>
      <c r="K22" s="613"/>
      <c r="L22" s="613"/>
      <c r="M22" s="613"/>
      <c r="N22" s="613"/>
      <c r="O22" s="613"/>
      <c r="P22" s="613"/>
      <c r="Q22" s="613"/>
      <c r="R22" s="613"/>
      <c r="S22" s="613"/>
      <c r="T22" s="613"/>
      <c r="U22" s="613"/>
      <c r="V22" s="613"/>
      <c r="W22" s="613"/>
      <c r="X22" s="613"/>
      <c r="Y22" s="613"/>
      <c r="Z22" s="613"/>
      <c r="AA22" s="613"/>
      <c r="AB22" s="613"/>
      <c r="AC22" s="613"/>
      <c r="AD22" s="613"/>
      <c r="AE22" s="613"/>
      <c r="AF22" s="613"/>
      <c r="AG22" s="613"/>
      <c r="AH22" s="613"/>
      <c r="AI22" s="613"/>
      <c r="AJ22" s="613"/>
      <c r="AK22" s="613"/>
      <c r="AL22" s="613"/>
      <c r="AM22" s="613"/>
      <c r="AN22" s="613"/>
      <c r="AO22" s="613"/>
      <c r="AP22" s="613"/>
      <c r="AQ22" s="613"/>
      <c r="AR22" s="613"/>
      <c r="AS22" s="613"/>
      <c r="AT22" s="613"/>
      <c r="AU22" s="613"/>
      <c r="AV22" s="613"/>
      <c r="AW22" s="613"/>
      <c r="AX22" s="613"/>
      <c r="AY22" s="613"/>
      <c r="AZ22" s="613"/>
      <c r="BA22" s="613"/>
      <c r="BB22" s="613"/>
      <c r="BC22" s="613"/>
      <c r="BD22" s="613"/>
      <c r="BE22" s="613"/>
      <c r="BF22" s="613"/>
      <c r="BG22" s="613"/>
      <c r="BH22" s="613"/>
      <c r="BI22" s="613"/>
      <c r="BJ22" s="613"/>
      <c r="BK22" s="613"/>
      <c r="BL22" s="613"/>
      <c r="BM22" s="613"/>
      <c r="BN22" s="613"/>
      <c r="BO22" s="613"/>
      <c r="BP22" s="613"/>
      <c r="BQ22" s="613"/>
      <c r="BR22" s="613"/>
      <c r="BS22" s="613"/>
      <c r="BT22" s="613"/>
      <c r="BU22" s="613"/>
      <c r="BV22" s="613"/>
      <c r="BW22" s="613"/>
      <c r="BX22" s="632" t="s">
        <v>137</v>
      </c>
      <c r="BY22" s="633"/>
      <c r="BZ22" s="633"/>
      <c r="CA22" s="633"/>
      <c r="CB22" s="633"/>
      <c r="CC22" s="633"/>
      <c r="CD22" s="633"/>
      <c r="CE22" s="634"/>
      <c r="CF22" s="635" t="s">
        <v>126</v>
      </c>
      <c r="CG22" s="633"/>
      <c r="CH22" s="633"/>
      <c r="CI22" s="633"/>
      <c r="CJ22" s="633"/>
      <c r="CK22" s="633"/>
      <c r="CL22" s="633"/>
      <c r="CM22" s="633"/>
      <c r="CN22" s="633"/>
      <c r="CO22" s="633"/>
      <c r="CP22" s="633"/>
      <c r="CQ22" s="633"/>
      <c r="CR22" s="634"/>
      <c r="CS22" s="636"/>
      <c r="CT22" s="637"/>
      <c r="CU22" s="637"/>
      <c r="CV22" s="637"/>
      <c r="CW22" s="637"/>
      <c r="CX22" s="637"/>
      <c r="CY22" s="637"/>
      <c r="CZ22" s="637"/>
      <c r="DA22" s="637"/>
      <c r="DB22" s="637"/>
      <c r="DC22" s="637"/>
      <c r="DD22" s="637"/>
      <c r="DE22" s="638"/>
      <c r="DF22" s="639">
        <f>DF23+DF24</f>
        <v>0</v>
      </c>
      <c r="DG22" s="640"/>
      <c r="DH22" s="640"/>
      <c r="DI22" s="640"/>
      <c r="DJ22" s="640"/>
      <c r="DK22" s="640"/>
      <c r="DL22" s="640"/>
      <c r="DM22" s="640"/>
      <c r="DN22" s="640"/>
      <c r="DO22" s="640"/>
      <c r="DP22" s="640"/>
      <c r="DQ22" s="640"/>
      <c r="DR22" s="641"/>
      <c r="DS22" s="639">
        <f t="shared" ref="DS22" si="2">SUM(DS23:EE24)</f>
        <v>0</v>
      </c>
      <c r="DT22" s="640"/>
      <c r="DU22" s="640"/>
      <c r="DV22" s="640"/>
      <c r="DW22" s="640"/>
      <c r="DX22" s="640"/>
      <c r="DY22" s="640"/>
      <c r="DZ22" s="640"/>
      <c r="EA22" s="640"/>
      <c r="EB22" s="640"/>
      <c r="EC22" s="640"/>
      <c r="ED22" s="640"/>
      <c r="EE22" s="641"/>
      <c r="EF22" s="639">
        <f t="shared" ref="EF22" si="3">SUM(EF23:ER24)</f>
        <v>0</v>
      </c>
      <c r="EG22" s="640"/>
      <c r="EH22" s="640"/>
      <c r="EI22" s="640"/>
      <c r="EJ22" s="640"/>
      <c r="EK22" s="640"/>
      <c r="EL22" s="640"/>
      <c r="EM22" s="640"/>
      <c r="EN22" s="640"/>
      <c r="EO22" s="640"/>
      <c r="EP22" s="640"/>
      <c r="EQ22" s="640"/>
      <c r="ER22" s="641"/>
      <c r="ES22" s="626"/>
      <c r="ET22" s="627"/>
      <c r="EU22" s="627"/>
      <c r="EV22" s="627"/>
      <c r="EW22" s="627"/>
      <c r="EX22" s="627"/>
      <c r="EY22" s="627"/>
      <c r="EZ22" s="627"/>
      <c r="FA22" s="627"/>
      <c r="FB22" s="627"/>
      <c r="FC22" s="627"/>
      <c r="FD22" s="627"/>
      <c r="FE22" s="628"/>
    </row>
    <row r="23" spans="1:161" x14ac:dyDescent="0.2">
      <c r="A23" s="613" t="s">
        <v>138</v>
      </c>
      <c r="B23" s="613"/>
      <c r="C23" s="613"/>
      <c r="D23" s="613"/>
      <c r="E23" s="613"/>
      <c r="F23" s="613"/>
      <c r="G23" s="613"/>
      <c r="H23" s="613"/>
      <c r="I23" s="613"/>
      <c r="J23" s="613"/>
      <c r="K23" s="613"/>
      <c r="L23" s="613"/>
      <c r="M23" s="613"/>
      <c r="N23" s="613"/>
      <c r="O23" s="613"/>
      <c r="P23" s="613"/>
      <c r="Q23" s="613"/>
      <c r="R23" s="613"/>
      <c r="S23" s="613"/>
      <c r="T23" s="613"/>
      <c r="U23" s="613"/>
      <c r="V23" s="613"/>
      <c r="W23" s="613"/>
      <c r="X23" s="613"/>
      <c r="Y23" s="613"/>
      <c r="Z23" s="613"/>
      <c r="AA23" s="613"/>
      <c r="AB23" s="613"/>
      <c r="AC23" s="613"/>
      <c r="AD23" s="613"/>
      <c r="AE23" s="613"/>
      <c r="AF23" s="613"/>
      <c r="AG23" s="613"/>
      <c r="AH23" s="613"/>
      <c r="AI23" s="613"/>
      <c r="AJ23" s="613"/>
      <c r="AK23" s="613"/>
      <c r="AL23" s="613"/>
      <c r="AM23" s="613"/>
      <c r="AN23" s="613"/>
      <c r="AO23" s="613"/>
      <c r="AP23" s="613"/>
      <c r="AQ23" s="613"/>
      <c r="AR23" s="613"/>
      <c r="AS23" s="613"/>
      <c r="AT23" s="613"/>
      <c r="AU23" s="613"/>
      <c r="AV23" s="613"/>
      <c r="AW23" s="613"/>
      <c r="AX23" s="613"/>
      <c r="AY23" s="613"/>
      <c r="AZ23" s="613"/>
      <c r="BA23" s="613"/>
      <c r="BB23" s="613"/>
      <c r="BC23" s="613"/>
      <c r="BD23" s="613"/>
      <c r="BE23" s="613"/>
      <c r="BF23" s="613"/>
      <c r="BG23" s="613"/>
      <c r="BH23" s="613"/>
      <c r="BI23" s="613"/>
      <c r="BJ23" s="613"/>
      <c r="BK23" s="613"/>
      <c r="BL23" s="613"/>
      <c r="BM23" s="613"/>
      <c r="BN23" s="613"/>
      <c r="BO23" s="613"/>
      <c r="BP23" s="613"/>
      <c r="BQ23" s="613"/>
      <c r="BR23" s="613"/>
      <c r="BS23" s="613"/>
      <c r="BT23" s="613"/>
      <c r="BU23" s="613"/>
      <c r="BV23" s="613"/>
      <c r="BW23" s="613"/>
      <c r="BX23" s="632" t="s">
        <v>139</v>
      </c>
      <c r="BY23" s="633"/>
      <c r="BZ23" s="633"/>
      <c r="CA23" s="633"/>
      <c r="CB23" s="633"/>
      <c r="CC23" s="633"/>
      <c r="CD23" s="633"/>
      <c r="CE23" s="634"/>
      <c r="CF23" s="635" t="s">
        <v>126</v>
      </c>
      <c r="CG23" s="633"/>
      <c r="CH23" s="633"/>
      <c r="CI23" s="633"/>
      <c r="CJ23" s="633"/>
      <c r="CK23" s="633"/>
      <c r="CL23" s="633"/>
      <c r="CM23" s="633"/>
      <c r="CN23" s="633"/>
      <c r="CO23" s="633"/>
      <c r="CP23" s="633"/>
      <c r="CQ23" s="633"/>
      <c r="CR23" s="634"/>
      <c r="CS23" s="636"/>
      <c r="CT23" s="637"/>
      <c r="CU23" s="637"/>
      <c r="CV23" s="637"/>
      <c r="CW23" s="637"/>
      <c r="CX23" s="637"/>
      <c r="CY23" s="637"/>
      <c r="CZ23" s="637"/>
      <c r="DA23" s="637"/>
      <c r="DB23" s="637"/>
      <c r="DC23" s="637"/>
      <c r="DD23" s="637"/>
      <c r="DE23" s="638"/>
      <c r="DF23" s="636"/>
      <c r="DG23" s="637"/>
      <c r="DH23" s="637"/>
      <c r="DI23" s="637"/>
      <c r="DJ23" s="637"/>
      <c r="DK23" s="637"/>
      <c r="DL23" s="637"/>
      <c r="DM23" s="637"/>
      <c r="DN23" s="637"/>
      <c r="DO23" s="637"/>
      <c r="DP23" s="637"/>
      <c r="DQ23" s="637"/>
      <c r="DR23" s="638"/>
      <c r="DS23" s="636"/>
      <c r="DT23" s="637"/>
      <c r="DU23" s="637"/>
      <c r="DV23" s="637"/>
      <c r="DW23" s="637"/>
      <c r="DX23" s="637"/>
      <c r="DY23" s="637"/>
      <c r="DZ23" s="637"/>
      <c r="EA23" s="637"/>
      <c r="EB23" s="637"/>
      <c r="EC23" s="637"/>
      <c r="ED23" s="637"/>
      <c r="EE23" s="638"/>
      <c r="EF23" s="636"/>
      <c r="EG23" s="637"/>
      <c r="EH23" s="637"/>
      <c r="EI23" s="637"/>
      <c r="EJ23" s="637"/>
      <c r="EK23" s="637"/>
      <c r="EL23" s="637"/>
      <c r="EM23" s="637"/>
      <c r="EN23" s="637"/>
      <c r="EO23" s="637"/>
      <c r="EP23" s="637"/>
      <c r="EQ23" s="637"/>
      <c r="ER23" s="638"/>
      <c r="ES23" s="199"/>
      <c r="ET23" s="200"/>
      <c r="EU23" s="200"/>
      <c r="EV23" s="200"/>
      <c r="EW23" s="200"/>
      <c r="EX23" s="200"/>
      <c r="EY23" s="200"/>
      <c r="EZ23" s="200"/>
      <c r="FA23" s="200"/>
      <c r="FB23" s="200"/>
      <c r="FC23" s="200"/>
      <c r="FD23" s="200"/>
      <c r="FE23" s="201"/>
    </row>
    <row r="24" spans="1:161" ht="26.25" customHeight="1" x14ac:dyDescent="0.2">
      <c r="A24" s="613" t="s">
        <v>396</v>
      </c>
      <c r="B24" s="613"/>
      <c r="C24" s="613"/>
      <c r="D24" s="613"/>
      <c r="E24" s="613"/>
      <c r="F24" s="613"/>
      <c r="G24" s="613"/>
      <c r="H24" s="613"/>
      <c r="I24" s="613"/>
      <c r="J24" s="613"/>
      <c r="K24" s="613"/>
      <c r="L24" s="613"/>
      <c r="M24" s="613"/>
      <c r="N24" s="613"/>
      <c r="O24" s="613"/>
      <c r="P24" s="613"/>
      <c r="Q24" s="613"/>
      <c r="R24" s="613"/>
      <c r="S24" s="613"/>
      <c r="T24" s="613"/>
      <c r="U24" s="613"/>
      <c r="V24" s="613"/>
      <c r="W24" s="613"/>
      <c r="X24" s="613"/>
      <c r="Y24" s="613"/>
      <c r="Z24" s="613"/>
      <c r="AA24" s="613"/>
      <c r="AB24" s="613"/>
      <c r="AC24" s="613"/>
      <c r="AD24" s="613"/>
      <c r="AE24" s="613"/>
      <c r="AF24" s="613"/>
      <c r="AG24" s="613"/>
      <c r="AH24" s="613"/>
      <c r="AI24" s="613"/>
      <c r="AJ24" s="613"/>
      <c r="AK24" s="613"/>
      <c r="AL24" s="613"/>
      <c r="AM24" s="613"/>
      <c r="AN24" s="613"/>
      <c r="AO24" s="613"/>
      <c r="AP24" s="613"/>
      <c r="AQ24" s="613"/>
      <c r="AR24" s="613"/>
      <c r="AS24" s="613"/>
      <c r="AT24" s="613"/>
      <c r="AU24" s="613"/>
      <c r="AV24" s="613"/>
      <c r="AW24" s="613"/>
      <c r="AX24" s="613"/>
      <c r="AY24" s="613"/>
      <c r="AZ24" s="613"/>
      <c r="BA24" s="613"/>
      <c r="BB24" s="613"/>
      <c r="BC24" s="613"/>
      <c r="BD24" s="613"/>
      <c r="BE24" s="613"/>
      <c r="BF24" s="613"/>
      <c r="BG24" s="613"/>
      <c r="BH24" s="613"/>
      <c r="BI24" s="613"/>
      <c r="BJ24" s="613"/>
      <c r="BK24" s="613"/>
      <c r="BL24" s="613"/>
      <c r="BM24" s="613"/>
      <c r="BN24" s="613"/>
      <c r="BO24" s="613"/>
      <c r="BP24" s="613"/>
      <c r="BQ24" s="613"/>
      <c r="BR24" s="613"/>
      <c r="BS24" s="613"/>
      <c r="BT24" s="613"/>
      <c r="BU24" s="613"/>
      <c r="BV24" s="613"/>
      <c r="BW24" s="613"/>
      <c r="BX24" s="632" t="s">
        <v>140</v>
      </c>
      <c r="BY24" s="633"/>
      <c r="BZ24" s="633"/>
      <c r="CA24" s="633"/>
      <c r="CB24" s="633"/>
      <c r="CC24" s="633"/>
      <c r="CD24" s="633"/>
      <c r="CE24" s="634"/>
      <c r="CF24" s="635" t="s">
        <v>126</v>
      </c>
      <c r="CG24" s="633"/>
      <c r="CH24" s="633"/>
      <c r="CI24" s="633"/>
      <c r="CJ24" s="633"/>
      <c r="CK24" s="633"/>
      <c r="CL24" s="633"/>
      <c r="CM24" s="633"/>
      <c r="CN24" s="633"/>
      <c r="CO24" s="633"/>
      <c r="CP24" s="633"/>
      <c r="CQ24" s="633"/>
      <c r="CR24" s="634"/>
      <c r="CS24" s="196"/>
      <c r="CT24" s="197"/>
      <c r="CU24" s="197"/>
      <c r="CV24" s="197"/>
      <c r="CW24" s="197"/>
      <c r="CX24" s="197"/>
      <c r="CY24" s="197"/>
      <c r="CZ24" s="197"/>
      <c r="DA24" s="197"/>
      <c r="DB24" s="197"/>
      <c r="DC24" s="197"/>
      <c r="DD24" s="197"/>
      <c r="DE24" s="198"/>
      <c r="DF24" s="636"/>
      <c r="DG24" s="637"/>
      <c r="DH24" s="637"/>
      <c r="DI24" s="637"/>
      <c r="DJ24" s="637"/>
      <c r="DK24" s="637"/>
      <c r="DL24" s="637"/>
      <c r="DM24" s="637"/>
      <c r="DN24" s="637"/>
      <c r="DO24" s="637"/>
      <c r="DP24" s="637"/>
      <c r="DQ24" s="637"/>
      <c r="DR24" s="638"/>
      <c r="DS24" s="646">
        <f>DF24</f>
        <v>0</v>
      </c>
      <c r="DT24" s="647"/>
      <c r="DU24" s="647"/>
      <c r="DV24" s="647"/>
      <c r="DW24" s="647"/>
      <c r="DX24" s="647"/>
      <c r="DY24" s="647"/>
      <c r="DZ24" s="647"/>
      <c r="EA24" s="647"/>
      <c r="EB24" s="647"/>
      <c r="EC24" s="647"/>
      <c r="ED24" s="647"/>
      <c r="EE24" s="648"/>
      <c r="EF24" s="646">
        <f>DF24</f>
        <v>0</v>
      </c>
      <c r="EG24" s="647"/>
      <c r="EH24" s="647"/>
      <c r="EI24" s="647"/>
      <c r="EJ24" s="647"/>
      <c r="EK24" s="647"/>
      <c r="EL24" s="647"/>
      <c r="EM24" s="647"/>
      <c r="EN24" s="647"/>
      <c r="EO24" s="647"/>
      <c r="EP24" s="647"/>
      <c r="EQ24" s="647"/>
      <c r="ER24" s="648"/>
      <c r="ES24" s="199"/>
      <c r="ET24" s="200"/>
      <c r="EU24" s="200"/>
      <c r="EV24" s="200"/>
      <c r="EW24" s="200"/>
      <c r="EX24" s="200"/>
      <c r="EY24" s="200"/>
      <c r="EZ24" s="200"/>
      <c r="FA24" s="200"/>
      <c r="FB24" s="200"/>
      <c r="FC24" s="200"/>
      <c r="FD24" s="200"/>
      <c r="FE24" s="201"/>
    </row>
    <row r="25" spans="1:161" x14ac:dyDescent="0.2">
      <c r="A25" s="659" t="s">
        <v>141</v>
      </c>
      <c r="B25" s="660"/>
      <c r="C25" s="660"/>
      <c r="D25" s="660"/>
      <c r="E25" s="660"/>
      <c r="F25" s="660"/>
      <c r="G25" s="660"/>
      <c r="H25" s="660"/>
      <c r="I25" s="660"/>
      <c r="J25" s="660"/>
      <c r="K25" s="660"/>
      <c r="L25" s="660"/>
      <c r="M25" s="660"/>
      <c r="N25" s="660"/>
      <c r="O25" s="660"/>
      <c r="P25" s="660"/>
      <c r="Q25" s="660"/>
      <c r="R25" s="660"/>
      <c r="S25" s="660"/>
      <c r="T25" s="660"/>
      <c r="U25" s="660"/>
      <c r="V25" s="660"/>
      <c r="W25" s="660"/>
      <c r="X25" s="660"/>
      <c r="Y25" s="660"/>
      <c r="Z25" s="660"/>
      <c r="AA25" s="660"/>
      <c r="AB25" s="660"/>
      <c r="AC25" s="660"/>
      <c r="AD25" s="660"/>
      <c r="AE25" s="660"/>
      <c r="AF25" s="660"/>
      <c r="AG25" s="660"/>
      <c r="AH25" s="660"/>
      <c r="AI25" s="660"/>
      <c r="AJ25" s="660"/>
      <c r="AK25" s="660"/>
      <c r="AL25" s="660"/>
      <c r="AM25" s="660"/>
      <c r="AN25" s="660"/>
      <c r="AO25" s="660"/>
      <c r="AP25" s="660"/>
      <c r="AQ25" s="660"/>
      <c r="AR25" s="660"/>
      <c r="AS25" s="660"/>
      <c r="AT25" s="660"/>
      <c r="AU25" s="660"/>
      <c r="AV25" s="660"/>
      <c r="AW25" s="660"/>
      <c r="AX25" s="660"/>
      <c r="AY25" s="660"/>
      <c r="AZ25" s="660"/>
      <c r="BA25" s="660"/>
      <c r="BB25" s="660"/>
      <c r="BC25" s="660"/>
      <c r="BD25" s="660"/>
      <c r="BE25" s="660"/>
      <c r="BF25" s="660"/>
      <c r="BG25" s="660"/>
      <c r="BH25" s="660"/>
      <c r="BI25" s="660"/>
      <c r="BJ25" s="660"/>
      <c r="BK25" s="660"/>
      <c r="BL25" s="660"/>
      <c r="BM25" s="660"/>
      <c r="BN25" s="660"/>
      <c r="BO25" s="660"/>
      <c r="BP25" s="660"/>
      <c r="BQ25" s="660"/>
      <c r="BR25" s="660"/>
      <c r="BS25" s="660"/>
      <c r="BT25" s="660"/>
      <c r="BU25" s="660"/>
      <c r="BV25" s="660"/>
      <c r="BW25" s="661"/>
      <c r="BX25" s="615" t="s">
        <v>142</v>
      </c>
      <c r="BY25" s="616"/>
      <c r="BZ25" s="616"/>
      <c r="CA25" s="616"/>
      <c r="CB25" s="616"/>
      <c r="CC25" s="616"/>
      <c r="CD25" s="616"/>
      <c r="CE25" s="617"/>
      <c r="CF25" s="618" t="s">
        <v>143</v>
      </c>
      <c r="CG25" s="616"/>
      <c r="CH25" s="616"/>
      <c r="CI25" s="616"/>
      <c r="CJ25" s="616"/>
      <c r="CK25" s="616"/>
      <c r="CL25" s="616"/>
      <c r="CM25" s="616"/>
      <c r="CN25" s="616"/>
      <c r="CO25" s="616"/>
      <c r="CP25" s="616"/>
      <c r="CQ25" s="616"/>
      <c r="CR25" s="617"/>
      <c r="CS25" s="646"/>
      <c r="CT25" s="647"/>
      <c r="CU25" s="647"/>
      <c r="CV25" s="647"/>
      <c r="CW25" s="647"/>
      <c r="CX25" s="647"/>
      <c r="CY25" s="647"/>
      <c r="CZ25" s="647"/>
      <c r="DA25" s="647"/>
      <c r="DB25" s="647"/>
      <c r="DC25" s="647"/>
      <c r="DD25" s="647"/>
      <c r="DE25" s="648"/>
      <c r="DF25" s="636"/>
      <c r="DG25" s="637"/>
      <c r="DH25" s="637"/>
      <c r="DI25" s="637"/>
      <c r="DJ25" s="637"/>
      <c r="DK25" s="637"/>
      <c r="DL25" s="637"/>
      <c r="DM25" s="637"/>
      <c r="DN25" s="637"/>
      <c r="DO25" s="637"/>
      <c r="DP25" s="637"/>
      <c r="DQ25" s="637"/>
      <c r="DR25" s="638"/>
      <c r="DS25" s="649"/>
      <c r="DT25" s="650"/>
      <c r="DU25" s="650"/>
      <c r="DV25" s="650"/>
      <c r="DW25" s="650"/>
      <c r="DX25" s="650"/>
      <c r="DY25" s="650"/>
      <c r="DZ25" s="650"/>
      <c r="EA25" s="650"/>
      <c r="EB25" s="650"/>
      <c r="EC25" s="650"/>
      <c r="ED25" s="650"/>
      <c r="EE25" s="651"/>
      <c r="EF25" s="649"/>
      <c r="EG25" s="650"/>
      <c r="EH25" s="650"/>
      <c r="EI25" s="650"/>
      <c r="EJ25" s="650"/>
      <c r="EK25" s="650"/>
      <c r="EL25" s="650"/>
      <c r="EM25" s="650"/>
      <c r="EN25" s="650"/>
      <c r="EO25" s="650"/>
      <c r="EP25" s="650"/>
      <c r="EQ25" s="650"/>
      <c r="ER25" s="651"/>
      <c r="ES25" s="626"/>
      <c r="ET25" s="627"/>
      <c r="EU25" s="627"/>
      <c r="EV25" s="627"/>
      <c r="EW25" s="627"/>
      <c r="EX25" s="627"/>
      <c r="EY25" s="627"/>
      <c r="EZ25" s="627"/>
      <c r="FA25" s="627"/>
      <c r="FB25" s="627"/>
      <c r="FC25" s="627"/>
      <c r="FD25" s="627"/>
      <c r="FE25" s="628"/>
    </row>
    <row r="26" spans="1:161" ht="11.1" customHeight="1" x14ac:dyDescent="0.2">
      <c r="A26" s="652" t="s">
        <v>6</v>
      </c>
      <c r="B26" s="652"/>
      <c r="C26" s="652"/>
      <c r="D26" s="652"/>
      <c r="E26" s="652"/>
      <c r="F26" s="652"/>
      <c r="G26" s="652"/>
      <c r="H26" s="652"/>
      <c r="I26" s="652"/>
      <c r="J26" s="652"/>
      <c r="K26" s="652"/>
      <c r="L26" s="652"/>
      <c r="M26" s="652"/>
      <c r="N26" s="652"/>
      <c r="O26" s="652"/>
      <c r="P26" s="652"/>
      <c r="Q26" s="652"/>
      <c r="R26" s="652"/>
      <c r="S26" s="652"/>
      <c r="T26" s="652"/>
      <c r="U26" s="652"/>
      <c r="V26" s="652"/>
      <c r="W26" s="652"/>
      <c r="X26" s="652"/>
      <c r="Y26" s="652"/>
      <c r="Z26" s="652"/>
      <c r="AA26" s="652"/>
      <c r="AB26" s="652"/>
      <c r="AC26" s="652"/>
      <c r="AD26" s="652"/>
      <c r="AE26" s="652"/>
      <c r="AF26" s="652"/>
      <c r="AG26" s="652"/>
      <c r="AH26" s="652"/>
      <c r="AI26" s="652"/>
      <c r="AJ26" s="652"/>
      <c r="AK26" s="652"/>
      <c r="AL26" s="652"/>
      <c r="AM26" s="652"/>
      <c r="AN26" s="652"/>
      <c r="AO26" s="652"/>
      <c r="AP26" s="652"/>
      <c r="AQ26" s="652"/>
      <c r="AR26" s="652"/>
      <c r="AS26" s="652"/>
      <c r="AT26" s="652"/>
      <c r="AU26" s="652"/>
      <c r="AV26" s="652"/>
      <c r="AW26" s="652"/>
      <c r="AX26" s="652"/>
      <c r="AY26" s="652"/>
      <c r="AZ26" s="652"/>
      <c r="BA26" s="652"/>
      <c r="BB26" s="652"/>
      <c r="BC26" s="652"/>
      <c r="BD26" s="652"/>
      <c r="BE26" s="652"/>
      <c r="BF26" s="652"/>
      <c r="BG26" s="652"/>
      <c r="BH26" s="652"/>
      <c r="BI26" s="652"/>
      <c r="BJ26" s="652"/>
      <c r="BK26" s="652"/>
      <c r="BL26" s="652"/>
      <c r="BM26" s="652"/>
      <c r="BN26" s="652"/>
      <c r="BO26" s="652"/>
      <c r="BP26" s="652"/>
      <c r="BQ26" s="652"/>
      <c r="BR26" s="652"/>
      <c r="BS26" s="652"/>
      <c r="BT26" s="652"/>
      <c r="BU26" s="652"/>
      <c r="BV26" s="652"/>
      <c r="BW26" s="652"/>
      <c r="BX26" s="542" t="s">
        <v>144</v>
      </c>
      <c r="BY26" s="543"/>
      <c r="BZ26" s="543"/>
      <c r="CA26" s="543"/>
      <c r="CB26" s="543"/>
      <c r="CC26" s="543"/>
      <c r="CD26" s="543"/>
      <c r="CE26" s="544"/>
      <c r="CF26" s="605" t="s">
        <v>143</v>
      </c>
      <c r="CG26" s="543"/>
      <c r="CH26" s="543"/>
      <c r="CI26" s="543"/>
      <c r="CJ26" s="543"/>
      <c r="CK26" s="543"/>
      <c r="CL26" s="543"/>
      <c r="CM26" s="543"/>
      <c r="CN26" s="543"/>
      <c r="CO26" s="543"/>
      <c r="CP26" s="543"/>
      <c r="CQ26" s="543"/>
      <c r="CR26" s="544"/>
      <c r="CS26" s="653"/>
      <c r="CT26" s="654"/>
      <c r="CU26" s="654"/>
      <c r="CV26" s="654"/>
      <c r="CW26" s="654"/>
      <c r="CX26" s="654"/>
      <c r="CY26" s="654"/>
      <c r="CZ26" s="654"/>
      <c r="DA26" s="654"/>
      <c r="DB26" s="654"/>
      <c r="DC26" s="654"/>
      <c r="DD26" s="654"/>
      <c r="DE26" s="655"/>
      <c r="DF26" s="656"/>
      <c r="DG26" s="657"/>
      <c r="DH26" s="657"/>
      <c r="DI26" s="657"/>
      <c r="DJ26" s="657"/>
      <c r="DK26" s="657"/>
      <c r="DL26" s="657"/>
      <c r="DM26" s="657"/>
      <c r="DN26" s="657"/>
      <c r="DO26" s="657"/>
      <c r="DP26" s="657"/>
      <c r="DQ26" s="657"/>
      <c r="DR26" s="658"/>
      <c r="DS26" s="653"/>
      <c r="DT26" s="654"/>
      <c r="DU26" s="654"/>
      <c r="DV26" s="654"/>
      <c r="DW26" s="654"/>
      <c r="DX26" s="654"/>
      <c r="DY26" s="654"/>
      <c r="DZ26" s="654"/>
      <c r="EA26" s="654"/>
      <c r="EB26" s="654"/>
      <c r="EC26" s="654"/>
      <c r="ED26" s="654"/>
      <c r="EE26" s="655"/>
      <c r="EF26" s="653"/>
      <c r="EG26" s="654"/>
      <c r="EH26" s="654"/>
      <c r="EI26" s="654"/>
      <c r="EJ26" s="654"/>
      <c r="EK26" s="654"/>
      <c r="EL26" s="654"/>
      <c r="EM26" s="654"/>
      <c r="EN26" s="654"/>
      <c r="EO26" s="654"/>
      <c r="EP26" s="654"/>
      <c r="EQ26" s="654"/>
      <c r="ER26" s="655"/>
      <c r="ES26" s="548"/>
      <c r="ET26" s="549"/>
      <c r="EU26" s="549"/>
      <c r="EV26" s="549"/>
      <c r="EW26" s="549"/>
      <c r="EX26" s="549"/>
      <c r="EY26" s="549"/>
      <c r="EZ26" s="549"/>
      <c r="FA26" s="549"/>
      <c r="FB26" s="549"/>
      <c r="FC26" s="549"/>
      <c r="FD26" s="549"/>
      <c r="FE26" s="550"/>
    </row>
    <row r="27" spans="1:161" x14ac:dyDescent="0.2">
      <c r="A27" s="659" t="s">
        <v>145</v>
      </c>
      <c r="B27" s="660"/>
      <c r="C27" s="660"/>
      <c r="D27" s="660"/>
      <c r="E27" s="660"/>
      <c r="F27" s="660"/>
      <c r="G27" s="660"/>
      <c r="H27" s="660"/>
      <c r="I27" s="660"/>
      <c r="J27" s="660"/>
      <c r="K27" s="660"/>
      <c r="L27" s="660"/>
      <c r="M27" s="660"/>
      <c r="N27" s="660"/>
      <c r="O27" s="660"/>
      <c r="P27" s="660"/>
      <c r="Q27" s="660"/>
      <c r="R27" s="660"/>
      <c r="S27" s="660"/>
      <c r="T27" s="660"/>
      <c r="U27" s="660"/>
      <c r="V27" s="660"/>
      <c r="W27" s="660"/>
      <c r="X27" s="660"/>
      <c r="Y27" s="660"/>
      <c r="Z27" s="660"/>
      <c r="AA27" s="660"/>
      <c r="AB27" s="660"/>
      <c r="AC27" s="660"/>
      <c r="AD27" s="660"/>
      <c r="AE27" s="660"/>
      <c r="AF27" s="660"/>
      <c r="AG27" s="660"/>
      <c r="AH27" s="660"/>
      <c r="AI27" s="660"/>
      <c r="AJ27" s="660"/>
      <c r="AK27" s="660"/>
      <c r="AL27" s="660"/>
      <c r="AM27" s="660"/>
      <c r="AN27" s="660"/>
      <c r="AO27" s="660"/>
      <c r="AP27" s="660"/>
      <c r="AQ27" s="660"/>
      <c r="AR27" s="660"/>
      <c r="AS27" s="660"/>
      <c r="AT27" s="660"/>
      <c r="AU27" s="660"/>
      <c r="AV27" s="660"/>
      <c r="AW27" s="660"/>
      <c r="AX27" s="660"/>
      <c r="AY27" s="660"/>
      <c r="AZ27" s="660"/>
      <c r="BA27" s="660"/>
      <c r="BB27" s="660"/>
      <c r="BC27" s="660"/>
      <c r="BD27" s="660"/>
      <c r="BE27" s="660"/>
      <c r="BF27" s="660"/>
      <c r="BG27" s="660"/>
      <c r="BH27" s="660"/>
      <c r="BI27" s="660"/>
      <c r="BJ27" s="660"/>
      <c r="BK27" s="660"/>
      <c r="BL27" s="660"/>
      <c r="BM27" s="660"/>
      <c r="BN27" s="660"/>
      <c r="BO27" s="660"/>
      <c r="BP27" s="660"/>
      <c r="BQ27" s="660"/>
      <c r="BR27" s="660"/>
      <c r="BS27" s="660"/>
      <c r="BT27" s="660"/>
      <c r="BU27" s="660"/>
      <c r="BV27" s="660"/>
      <c r="BW27" s="661"/>
      <c r="BX27" s="615" t="s">
        <v>146</v>
      </c>
      <c r="BY27" s="616"/>
      <c r="BZ27" s="616"/>
      <c r="CA27" s="616"/>
      <c r="CB27" s="616"/>
      <c r="CC27" s="616"/>
      <c r="CD27" s="616"/>
      <c r="CE27" s="617"/>
      <c r="CF27" s="618" t="s">
        <v>147</v>
      </c>
      <c r="CG27" s="616"/>
      <c r="CH27" s="616"/>
      <c r="CI27" s="616"/>
      <c r="CJ27" s="616"/>
      <c r="CK27" s="616"/>
      <c r="CL27" s="616"/>
      <c r="CM27" s="616"/>
      <c r="CN27" s="616"/>
      <c r="CO27" s="616"/>
      <c r="CP27" s="616"/>
      <c r="CQ27" s="616"/>
      <c r="CR27" s="617"/>
      <c r="CS27" s="619" t="s">
        <v>365</v>
      </c>
      <c r="CT27" s="619"/>
      <c r="CU27" s="619"/>
      <c r="CV27" s="619"/>
      <c r="CW27" s="619"/>
      <c r="CX27" s="619"/>
      <c r="CY27" s="619"/>
      <c r="CZ27" s="619"/>
      <c r="DA27" s="619"/>
      <c r="DB27" s="619"/>
      <c r="DC27" s="619"/>
      <c r="DD27" s="619"/>
      <c r="DE27" s="619"/>
      <c r="DF27" s="639">
        <f>DF28+DF30</f>
        <v>0</v>
      </c>
      <c r="DG27" s="640"/>
      <c r="DH27" s="640"/>
      <c r="DI27" s="640"/>
      <c r="DJ27" s="640"/>
      <c r="DK27" s="640"/>
      <c r="DL27" s="640"/>
      <c r="DM27" s="640"/>
      <c r="DN27" s="640"/>
      <c r="DO27" s="640"/>
      <c r="DP27" s="640"/>
      <c r="DQ27" s="640"/>
      <c r="DR27" s="641"/>
      <c r="DS27" s="639">
        <f t="shared" ref="DS27" si="4">DS28</f>
        <v>0</v>
      </c>
      <c r="DT27" s="640"/>
      <c r="DU27" s="640"/>
      <c r="DV27" s="640"/>
      <c r="DW27" s="640"/>
      <c r="DX27" s="640"/>
      <c r="DY27" s="640"/>
      <c r="DZ27" s="640"/>
      <c r="EA27" s="640"/>
      <c r="EB27" s="640"/>
      <c r="EC27" s="640"/>
      <c r="ED27" s="640"/>
      <c r="EE27" s="641"/>
      <c r="EF27" s="639">
        <f t="shared" ref="EF27" si="5">EF28</f>
        <v>0</v>
      </c>
      <c r="EG27" s="640"/>
      <c r="EH27" s="640"/>
      <c r="EI27" s="640"/>
      <c r="EJ27" s="640"/>
      <c r="EK27" s="640"/>
      <c r="EL27" s="640"/>
      <c r="EM27" s="640"/>
      <c r="EN27" s="640"/>
      <c r="EO27" s="640"/>
      <c r="EP27" s="640"/>
      <c r="EQ27" s="640"/>
      <c r="ER27" s="641"/>
      <c r="ES27" s="626"/>
      <c r="ET27" s="627"/>
      <c r="EU27" s="627"/>
      <c r="EV27" s="627"/>
      <c r="EW27" s="627"/>
      <c r="EX27" s="627"/>
      <c r="EY27" s="627"/>
      <c r="EZ27" s="627"/>
      <c r="FA27" s="627"/>
      <c r="FB27" s="627"/>
      <c r="FC27" s="627"/>
      <c r="FD27" s="627"/>
      <c r="FE27" s="628"/>
    </row>
    <row r="28" spans="1:161" ht="11.1" customHeight="1" x14ac:dyDescent="0.2">
      <c r="A28" s="652" t="s">
        <v>6</v>
      </c>
      <c r="B28" s="652"/>
      <c r="C28" s="652"/>
      <c r="D28" s="652"/>
      <c r="E28" s="652"/>
      <c r="F28" s="652"/>
      <c r="G28" s="652"/>
      <c r="H28" s="652"/>
      <c r="I28" s="652"/>
      <c r="J28" s="652"/>
      <c r="K28" s="652"/>
      <c r="L28" s="652"/>
      <c r="M28" s="652"/>
      <c r="N28" s="652"/>
      <c r="O28" s="652"/>
      <c r="P28" s="652"/>
      <c r="Q28" s="652"/>
      <c r="R28" s="652"/>
      <c r="S28" s="652"/>
      <c r="T28" s="652"/>
      <c r="U28" s="652"/>
      <c r="V28" s="652"/>
      <c r="W28" s="652"/>
      <c r="X28" s="652"/>
      <c r="Y28" s="652"/>
      <c r="Z28" s="652"/>
      <c r="AA28" s="652"/>
      <c r="AB28" s="652"/>
      <c r="AC28" s="652"/>
      <c r="AD28" s="652"/>
      <c r="AE28" s="652"/>
      <c r="AF28" s="652"/>
      <c r="AG28" s="652"/>
      <c r="AH28" s="652"/>
      <c r="AI28" s="652"/>
      <c r="AJ28" s="652"/>
      <c r="AK28" s="652"/>
      <c r="AL28" s="652"/>
      <c r="AM28" s="652"/>
      <c r="AN28" s="652"/>
      <c r="AO28" s="652"/>
      <c r="AP28" s="652"/>
      <c r="AQ28" s="652"/>
      <c r="AR28" s="652"/>
      <c r="AS28" s="652"/>
      <c r="AT28" s="652"/>
      <c r="AU28" s="652"/>
      <c r="AV28" s="652"/>
      <c r="AW28" s="652"/>
      <c r="AX28" s="652"/>
      <c r="AY28" s="652"/>
      <c r="AZ28" s="652"/>
      <c r="BA28" s="652"/>
      <c r="BB28" s="652"/>
      <c r="BC28" s="652"/>
      <c r="BD28" s="652"/>
      <c r="BE28" s="652"/>
      <c r="BF28" s="652"/>
      <c r="BG28" s="652"/>
      <c r="BH28" s="652"/>
      <c r="BI28" s="652"/>
      <c r="BJ28" s="652"/>
      <c r="BK28" s="652"/>
      <c r="BL28" s="652"/>
      <c r="BM28" s="652"/>
      <c r="BN28" s="652"/>
      <c r="BO28" s="652"/>
      <c r="BP28" s="652"/>
      <c r="BQ28" s="652"/>
      <c r="BR28" s="652"/>
      <c r="BS28" s="652"/>
      <c r="BT28" s="652"/>
      <c r="BU28" s="652"/>
      <c r="BV28" s="652"/>
      <c r="BW28" s="652"/>
      <c r="BX28" s="542" t="s">
        <v>366</v>
      </c>
      <c r="BY28" s="543"/>
      <c r="BZ28" s="543"/>
      <c r="CA28" s="543"/>
      <c r="CB28" s="543"/>
      <c r="CC28" s="543"/>
      <c r="CD28" s="543"/>
      <c r="CE28" s="544"/>
      <c r="CF28" s="605"/>
      <c r="CG28" s="543"/>
      <c r="CH28" s="543"/>
      <c r="CI28" s="543"/>
      <c r="CJ28" s="543"/>
      <c r="CK28" s="543"/>
      <c r="CL28" s="543"/>
      <c r="CM28" s="543"/>
      <c r="CN28" s="543"/>
      <c r="CO28" s="543"/>
      <c r="CP28" s="543"/>
      <c r="CQ28" s="543"/>
      <c r="CR28" s="544"/>
      <c r="CS28" s="662" t="s">
        <v>365</v>
      </c>
      <c r="CT28" s="662"/>
      <c r="CU28" s="662"/>
      <c r="CV28" s="662"/>
      <c r="CW28" s="662"/>
      <c r="CX28" s="662"/>
      <c r="CY28" s="662"/>
      <c r="CZ28" s="662"/>
      <c r="DA28" s="662"/>
      <c r="DB28" s="662"/>
      <c r="DC28" s="662"/>
      <c r="DD28" s="662"/>
      <c r="DE28" s="662"/>
      <c r="DF28" s="580"/>
      <c r="DG28" s="581"/>
      <c r="DH28" s="581"/>
      <c r="DI28" s="581"/>
      <c r="DJ28" s="581"/>
      <c r="DK28" s="581"/>
      <c r="DL28" s="581"/>
      <c r="DM28" s="581"/>
      <c r="DN28" s="581"/>
      <c r="DO28" s="581"/>
      <c r="DP28" s="581"/>
      <c r="DQ28" s="581"/>
      <c r="DR28" s="582"/>
      <c r="DS28" s="580">
        <f>DF28</f>
        <v>0</v>
      </c>
      <c r="DT28" s="581"/>
      <c r="DU28" s="581"/>
      <c r="DV28" s="581"/>
      <c r="DW28" s="581"/>
      <c r="DX28" s="581"/>
      <c r="DY28" s="581"/>
      <c r="DZ28" s="581"/>
      <c r="EA28" s="581"/>
      <c r="EB28" s="581"/>
      <c r="EC28" s="581"/>
      <c r="ED28" s="581"/>
      <c r="EE28" s="582"/>
      <c r="EF28" s="580">
        <f>DS28</f>
        <v>0</v>
      </c>
      <c r="EG28" s="581"/>
      <c r="EH28" s="581"/>
      <c r="EI28" s="581"/>
      <c r="EJ28" s="581"/>
      <c r="EK28" s="581"/>
      <c r="EL28" s="581"/>
      <c r="EM28" s="581"/>
      <c r="EN28" s="581"/>
      <c r="EO28" s="581"/>
      <c r="EP28" s="581"/>
      <c r="EQ28" s="581"/>
      <c r="ER28" s="582"/>
      <c r="ES28" s="548"/>
      <c r="ET28" s="549"/>
      <c r="EU28" s="549"/>
      <c r="EV28" s="549"/>
      <c r="EW28" s="549"/>
      <c r="EX28" s="549"/>
      <c r="EY28" s="549"/>
      <c r="EZ28" s="549"/>
      <c r="FA28" s="549"/>
      <c r="FB28" s="549"/>
      <c r="FC28" s="549"/>
      <c r="FD28" s="549"/>
      <c r="FE28" s="550"/>
    </row>
    <row r="29" spans="1:161" ht="12" customHeight="1" x14ac:dyDescent="0.2">
      <c r="A29" s="660" t="s">
        <v>148</v>
      </c>
      <c r="B29" s="660"/>
      <c r="C29" s="660"/>
      <c r="D29" s="660"/>
      <c r="E29" s="660"/>
      <c r="F29" s="660"/>
      <c r="G29" s="660"/>
      <c r="H29" s="660"/>
      <c r="I29" s="660"/>
      <c r="J29" s="660"/>
      <c r="K29" s="660"/>
      <c r="L29" s="660"/>
      <c r="M29" s="660"/>
      <c r="N29" s="660"/>
      <c r="O29" s="660"/>
      <c r="P29" s="660"/>
      <c r="Q29" s="660"/>
      <c r="R29" s="660"/>
      <c r="S29" s="660"/>
      <c r="T29" s="660"/>
      <c r="U29" s="660"/>
      <c r="V29" s="660"/>
      <c r="W29" s="660"/>
      <c r="X29" s="660"/>
      <c r="Y29" s="660"/>
      <c r="Z29" s="660"/>
      <c r="AA29" s="660"/>
      <c r="AB29" s="660"/>
      <c r="AC29" s="660"/>
      <c r="AD29" s="660"/>
      <c r="AE29" s="660"/>
      <c r="AF29" s="660"/>
      <c r="AG29" s="660"/>
      <c r="AH29" s="660"/>
      <c r="AI29" s="660"/>
      <c r="AJ29" s="660"/>
      <c r="AK29" s="660"/>
      <c r="AL29" s="660"/>
      <c r="AM29" s="660"/>
      <c r="AN29" s="660"/>
      <c r="AO29" s="660"/>
      <c r="AP29" s="660"/>
      <c r="AQ29" s="660"/>
      <c r="AR29" s="660"/>
      <c r="AS29" s="660"/>
      <c r="AT29" s="660"/>
      <c r="AU29" s="660"/>
      <c r="AV29" s="660"/>
      <c r="AW29" s="660"/>
      <c r="AX29" s="660"/>
      <c r="AY29" s="660"/>
      <c r="AZ29" s="660"/>
      <c r="BA29" s="660"/>
      <c r="BB29" s="660"/>
      <c r="BC29" s="660"/>
      <c r="BD29" s="660"/>
      <c r="BE29" s="660"/>
      <c r="BF29" s="660"/>
      <c r="BG29" s="660"/>
      <c r="BH29" s="660"/>
      <c r="BI29" s="660"/>
      <c r="BJ29" s="660"/>
      <c r="BK29" s="660"/>
      <c r="BL29" s="660"/>
      <c r="BM29" s="660"/>
      <c r="BN29" s="660"/>
      <c r="BO29" s="660"/>
      <c r="BP29" s="660"/>
      <c r="BQ29" s="660"/>
      <c r="BR29" s="660"/>
      <c r="BS29" s="660"/>
      <c r="BT29" s="660"/>
      <c r="BU29" s="660"/>
      <c r="BV29" s="660"/>
      <c r="BW29" s="661"/>
      <c r="BX29" s="559"/>
      <c r="BY29" s="560"/>
      <c r="BZ29" s="560"/>
      <c r="CA29" s="560"/>
      <c r="CB29" s="560"/>
      <c r="CC29" s="560"/>
      <c r="CD29" s="560"/>
      <c r="CE29" s="561"/>
      <c r="CF29" s="562"/>
      <c r="CG29" s="560"/>
      <c r="CH29" s="560"/>
      <c r="CI29" s="560"/>
      <c r="CJ29" s="560"/>
      <c r="CK29" s="560"/>
      <c r="CL29" s="560"/>
      <c r="CM29" s="560"/>
      <c r="CN29" s="560"/>
      <c r="CO29" s="560"/>
      <c r="CP29" s="560"/>
      <c r="CQ29" s="560"/>
      <c r="CR29" s="561"/>
      <c r="CS29" s="662"/>
      <c r="CT29" s="662"/>
      <c r="CU29" s="662"/>
      <c r="CV29" s="662"/>
      <c r="CW29" s="662"/>
      <c r="CX29" s="662"/>
      <c r="CY29" s="662"/>
      <c r="CZ29" s="662"/>
      <c r="DA29" s="662"/>
      <c r="DB29" s="662"/>
      <c r="DC29" s="662"/>
      <c r="DD29" s="662"/>
      <c r="DE29" s="662"/>
      <c r="DF29" s="663"/>
      <c r="DG29" s="664"/>
      <c r="DH29" s="664"/>
      <c r="DI29" s="664"/>
      <c r="DJ29" s="664"/>
      <c r="DK29" s="664"/>
      <c r="DL29" s="664"/>
      <c r="DM29" s="664"/>
      <c r="DN29" s="664"/>
      <c r="DO29" s="664"/>
      <c r="DP29" s="664"/>
      <c r="DQ29" s="664"/>
      <c r="DR29" s="665"/>
      <c r="DS29" s="663"/>
      <c r="DT29" s="664"/>
      <c r="DU29" s="664"/>
      <c r="DV29" s="664"/>
      <c r="DW29" s="664"/>
      <c r="DX29" s="664"/>
      <c r="DY29" s="664"/>
      <c r="DZ29" s="664"/>
      <c r="EA29" s="664"/>
      <c r="EB29" s="664"/>
      <c r="EC29" s="664"/>
      <c r="ED29" s="664"/>
      <c r="EE29" s="665"/>
      <c r="EF29" s="663"/>
      <c r="EG29" s="664"/>
      <c r="EH29" s="664"/>
      <c r="EI29" s="664"/>
      <c r="EJ29" s="664"/>
      <c r="EK29" s="664"/>
      <c r="EL29" s="664"/>
      <c r="EM29" s="664"/>
      <c r="EN29" s="664"/>
      <c r="EO29" s="664"/>
      <c r="EP29" s="664"/>
      <c r="EQ29" s="664"/>
      <c r="ER29" s="665"/>
      <c r="ES29" s="569"/>
      <c r="ET29" s="570"/>
      <c r="EU29" s="570"/>
      <c r="EV29" s="570"/>
      <c r="EW29" s="570"/>
      <c r="EX29" s="570"/>
      <c r="EY29" s="570"/>
      <c r="EZ29" s="570"/>
      <c r="FA29" s="570"/>
      <c r="FB29" s="570"/>
      <c r="FC29" s="570"/>
      <c r="FD29" s="570"/>
      <c r="FE29" s="571"/>
    </row>
    <row r="30" spans="1:161" ht="71.25" customHeight="1" x14ac:dyDescent="0.2">
      <c r="A30" s="613" t="s">
        <v>378</v>
      </c>
      <c r="B30" s="613"/>
      <c r="C30" s="613"/>
      <c r="D30" s="613"/>
      <c r="E30" s="613"/>
      <c r="F30" s="613"/>
      <c r="G30" s="613"/>
      <c r="H30" s="613"/>
      <c r="I30" s="613"/>
      <c r="J30" s="613"/>
      <c r="K30" s="613"/>
      <c r="L30" s="613"/>
      <c r="M30" s="613"/>
      <c r="N30" s="613"/>
      <c r="O30" s="613"/>
      <c r="P30" s="613"/>
      <c r="Q30" s="613"/>
      <c r="R30" s="613"/>
      <c r="S30" s="613"/>
      <c r="T30" s="613"/>
      <c r="U30" s="613"/>
      <c r="V30" s="613"/>
      <c r="W30" s="613"/>
      <c r="X30" s="613"/>
      <c r="Y30" s="613"/>
      <c r="Z30" s="613"/>
      <c r="AA30" s="613"/>
      <c r="AB30" s="613"/>
      <c r="AC30" s="613"/>
      <c r="AD30" s="613"/>
      <c r="AE30" s="613"/>
      <c r="AF30" s="613"/>
      <c r="AG30" s="613"/>
      <c r="AH30" s="613"/>
      <c r="AI30" s="613"/>
      <c r="AJ30" s="613"/>
      <c r="AK30" s="613"/>
      <c r="AL30" s="613"/>
      <c r="AM30" s="613"/>
      <c r="AN30" s="613"/>
      <c r="AO30" s="613"/>
      <c r="AP30" s="613"/>
      <c r="AQ30" s="613"/>
      <c r="AR30" s="613"/>
      <c r="AS30" s="613"/>
      <c r="AT30" s="613"/>
      <c r="AU30" s="613"/>
      <c r="AV30" s="613"/>
      <c r="AW30" s="613"/>
      <c r="AX30" s="613"/>
      <c r="AY30" s="613"/>
      <c r="AZ30" s="613"/>
      <c r="BA30" s="613"/>
      <c r="BB30" s="613"/>
      <c r="BC30" s="613"/>
      <c r="BD30" s="613"/>
      <c r="BE30" s="613"/>
      <c r="BF30" s="613"/>
      <c r="BG30" s="613"/>
      <c r="BH30" s="613"/>
      <c r="BI30" s="613"/>
      <c r="BJ30" s="613"/>
      <c r="BK30" s="613"/>
      <c r="BL30" s="613"/>
      <c r="BM30" s="613"/>
      <c r="BN30" s="613"/>
      <c r="BO30" s="613"/>
      <c r="BP30" s="613"/>
      <c r="BQ30" s="613"/>
      <c r="BR30" s="613"/>
      <c r="BS30" s="613"/>
      <c r="BT30" s="613"/>
      <c r="BU30" s="613"/>
      <c r="BV30" s="613"/>
      <c r="BW30" s="642"/>
      <c r="BX30" s="615" t="s">
        <v>405</v>
      </c>
      <c r="BY30" s="616"/>
      <c r="BZ30" s="616"/>
      <c r="CA30" s="616"/>
      <c r="CB30" s="616"/>
      <c r="CC30" s="616"/>
      <c r="CD30" s="616"/>
      <c r="CE30" s="617"/>
      <c r="CF30" s="618"/>
      <c r="CG30" s="616"/>
      <c r="CH30" s="616"/>
      <c r="CI30" s="616"/>
      <c r="CJ30" s="616"/>
      <c r="CK30" s="616"/>
      <c r="CL30" s="616"/>
      <c r="CM30" s="616"/>
      <c r="CN30" s="616"/>
      <c r="CO30" s="616"/>
      <c r="CP30" s="616"/>
      <c r="CQ30" s="194"/>
      <c r="CR30" s="195"/>
      <c r="CS30" s="643" t="s">
        <v>365</v>
      </c>
      <c r="CT30" s="644"/>
      <c r="CU30" s="644"/>
      <c r="CV30" s="644"/>
      <c r="CW30" s="644"/>
      <c r="CX30" s="644"/>
      <c r="CY30" s="644"/>
      <c r="CZ30" s="644"/>
      <c r="DA30" s="644"/>
      <c r="DB30" s="644"/>
      <c r="DC30" s="644"/>
      <c r="DD30" s="644"/>
      <c r="DE30" s="645"/>
      <c r="DF30" s="649"/>
      <c r="DG30" s="650"/>
      <c r="DH30" s="650"/>
      <c r="DI30" s="650"/>
      <c r="DJ30" s="650"/>
      <c r="DK30" s="650"/>
      <c r="DL30" s="650"/>
      <c r="DM30" s="650"/>
      <c r="DN30" s="650"/>
      <c r="DO30" s="650"/>
      <c r="DP30" s="650"/>
      <c r="DQ30" s="650"/>
      <c r="DR30" s="651"/>
      <c r="DS30" s="649"/>
      <c r="DT30" s="650"/>
      <c r="DU30" s="650"/>
      <c r="DV30" s="650"/>
      <c r="DW30" s="650"/>
      <c r="DX30" s="650"/>
      <c r="DY30" s="650"/>
      <c r="DZ30" s="650"/>
      <c r="EA30" s="650"/>
      <c r="EB30" s="650"/>
      <c r="EC30" s="650"/>
      <c r="ED30" s="650"/>
      <c r="EE30" s="651"/>
      <c r="EF30" s="649"/>
      <c r="EG30" s="650"/>
      <c r="EH30" s="650"/>
      <c r="EI30" s="650"/>
      <c r="EJ30" s="650"/>
      <c r="EK30" s="650"/>
      <c r="EL30" s="650"/>
      <c r="EM30" s="650"/>
      <c r="EN30" s="650"/>
      <c r="EO30" s="650"/>
      <c r="EP30" s="650"/>
      <c r="EQ30" s="650"/>
      <c r="ER30" s="651"/>
      <c r="ES30" s="203"/>
      <c r="ET30" s="204"/>
      <c r="EU30" s="204"/>
      <c r="EV30" s="204"/>
      <c r="EW30" s="204"/>
      <c r="EX30" s="204"/>
      <c r="EY30" s="204"/>
      <c r="EZ30" s="204"/>
      <c r="FA30" s="204"/>
      <c r="FB30" s="204"/>
      <c r="FC30" s="204"/>
      <c r="FD30" s="204"/>
      <c r="FE30" s="205"/>
    </row>
    <row r="31" spans="1:161" ht="11.25" customHeight="1" x14ac:dyDescent="0.2">
      <c r="A31" s="659" t="s">
        <v>149</v>
      </c>
      <c r="B31" s="660"/>
      <c r="C31" s="660"/>
      <c r="D31" s="660"/>
      <c r="E31" s="660"/>
      <c r="F31" s="660"/>
      <c r="G31" s="660"/>
      <c r="H31" s="660"/>
      <c r="I31" s="660"/>
      <c r="J31" s="660"/>
      <c r="K31" s="660"/>
      <c r="L31" s="660"/>
      <c r="M31" s="660"/>
      <c r="N31" s="660"/>
      <c r="O31" s="660"/>
      <c r="P31" s="660"/>
      <c r="Q31" s="660"/>
      <c r="R31" s="660"/>
      <c r="S31" s="660"/>
      <c r="T31" s="660"/>
      <c r="U31" s="660"/>
      <c r="V31" s="660"/>
      <c r="W31" s="660"/>
      <c r="X31" s="660"/>
      <c r="Y31" s="660"/>
      <c r="Z31" s="660"/>
      <c r="AA31" s="660"/>
      <c r="AB31" s="660"/>
      <c r="AC31" s="660"/>
      <c r="AD31" s="660"/>
      <c r="AE31" s="660"/>
      <c r="AF31" s="660"/>
      <c r="AG31" s="660"/>
      <c r="AH31" s="660"/>
      <c r="AI31" s="660"/>
      <c r="AJ31" s="660"/>
      <c r="AK31" s="660"/>
      <c r="AL31" s="660"/>
      <c r="AM31" s="660"/>
      <c r="AN31" s="660"/>
      <c r="AO31" s="660"/>
      <c r="AP31" s="660"/>
      <c r="AQ31" s="660"/>
      <c r="AR31" s="660"/>
      <c r="AS31" s="660"/>
      <c r="AT31" s="660"/>
      <c r="AU31" s="660"/>
      <c r="AV31" s="660"/>
      <c r="AW31" s="660"/>
      <c r="AX31" s="660"/>
      <c r="AY31" s="660"/>
      <c r="AZ31" s="660"/>
      <c r="BA31" s="660"/>
      <c r="BB31" s="660"/>
      <c r="BC31" s="660"/>
      <c r="BD31" s="660"/>
      <c r="BE31" s="660"/>
      <c r="BF31" s="660"/>
      <c r="BG31" s="660"/>
      <c r="BH31" s="660"/>
      <c r="BI31" s="660"/>
      <c r="BJ31" s="660"/>
      <c r="BK31" s="660"/>
      <c r="BL31" s="660"/>
      <c r="BM31" s="660"/>
      <c r="BN31" s="660"/>
      <c r="BO31" s="660"/>
      <c r="BP31" s="660"/>
      <c r="BQ31" s="660"/>
      <c r="BR31" s="660"/>
      <c r="BS31" s="660"/>
      <c r="BT31" s="660"/>
      <c r="BU31" s="660"/>
      <c r="BV31" s="660"/>
      <c r="BW31" s="661"/>
      <c r="BX31" s="615" t="s">
        <v>150</v>
      </c>
      <c r="BY31" s="616"/>
      <c r="BZ31" s="616"/>
      <c r="CA31" s="616"/>
      <c r="CB31" s="616"/>
      <c r="CC31" s="616"/>
      <c r="CD31" s="616"/>
      <c r="CE31" s="617"/>
      <c r="CF31" s="618" t="s">
        <v>147</v>
      </c>
      <c r="CG31" s="616"/>
      <c r="CH31" s="616"/>
      <c r="CI31" s="616"/>
      <c r="CJ31" s="616"/>
      <c r="CK31" s="616"/>
      <c r="CL31" s="616"/>
      <c r="CM31" s="616"/>
      <c r="CN31" s="616"/>
      <c r="CO31" s="616"/>
      <c r="CP31" s="616"/>
      <c r="CQ31" s="616"/>
      <c r="CR31" s="617"/>
      <c r="CS31" s="643" t="s">
        <v>365</v>
      </c>
      <c r="CT31" s="644"/>
      <c r="CU31" s="644"/>
      <c r="CV31" s="644"/>
      <c r="CW31" s="644"/>
      <c r="CX31" s="644"/>
      <c r="CY31" s="644"/>
      <c r="CZ31" s="644"/>
      <c r="DA31" s="644"/>
      <c r="DB31" s="644"/>
      <c r="DC31" s="644"/>
      <c r="DD31" s="644"/>
      <c r="DE31" s="645"/>
      <c r="DF31" s="639">
        <f>DF32</f>
        <v>14836549.880000001</v>
      </c>
      <c r="DG31" s="640"/>
      <c r="DH31" s="640"/>
      <c r="DI31" s="640"/>
      <c r="DJ31" s="640"/>
      <c r="DK31" s="640"/>
      <c r="DL31" s="640"/>
      <c r="DM31" s="640"/>
      <c r="DN31" s="640"/>
      <c r="DO31" s="640"/>
      <c r="DP31" s="640"/>
      <c r="DQ31" s="640"/>
      <c r="DR31" s="641"/>
      <c r="DS31" s="639">
        <f>SUM(DS32:EE43)</f>
        <v>0</v>
      </c>
      <c r="DT31" s="640"/>
      <c r="DU31" s="640"/>
      <c r="DV31" s="640"/>
      <c r="DW31" s="640"/>
      <c r="DX31" s="640"/>
      <c r="DY31" s="640"/>
      <c r="DZ31" s="640"/>
      <c r="EA31" s="640"/>
      <c r="EB31" s="640"/>
      <c r="EC31" s="640"/>
      <c r="ED31" s="640"/>
      <c r="EE31" s="641"/>
      <c r="EF31" s="639">
        <f>SUM(EF32:ER43)</f>
        <v>0</v>
      </c>
      <c r="EG31" s="640"/>
      <c r="EH31" s="640"/>
      <c r="EI31" s="640"/>
      <c r="EJ31" s="640"/>
      <c r="EK31" s="640"/>
      <c r="EL31" s="640"/>
      <c r="EM31" s="640"/>
      <c r="EN31" s="640"/>
      <c r="EO31" s="640"/>
      <c r="EP31" s="640"/>
      <c r="EQ31" s="640"/>
      <c r="ER31" s="641"/>
      <c r="ES31" s="626"/>
      <c r="ET31" s="627"/>
      <c r="EU31" s="627"/>
      <c r="EV31" s="627"/>
      <c r="EW31" s="627"/>
      <c r="EX31" s="627"/>
      <c r="EY31" s="627"/>
      <c r="EZ31" s="627"/>
      <c r="FA31" s="627"/>
      <c r="FB31" s="627"/>
      <c r="FC31" s="627"/>
      <c r="FD31" s="627"/>
      <c r="FE31" s="628"/>
    </row>
    <row r="32" spans="1:161" ht="11.1" customHeight="1" x14ac:dyDescent="0.2">
      <c r="A32" s="652" t="s">
        <v>6</v>
      </c>
      <c r="B32" s="652"/>
      <c r="C32" s="652"/>
      <c r="D32" s="652"/>
      <c r="E32" s="652"/>
      <c r="F32" s="652"/>
      <c r="G32" s="652"/>
      <c r="H32" s="652"/>
      <c r="I32" s="652"/>
      <c r="J32" s="652"/>
      <c r="K32" s="652"/>
      <c r="L32" s="652"/>
      <c r="M32" s="652"/>
      <c r="N32" s="652"/>
      <c r="O32" s="652"/>
      <c r="P32" s="652"/>
      <c r="Q32" s="652"/>
      <c r="R32" s="652"/>
      <c r="S32" s="652"/>
      <c r="T32" s="652"/>
      <c r="U32" s="652"/>
      <c r="V32" s="652"/>
      <c r="W32" s="652"/>
      <c r="X32" s="652"/>
      <c r="Y32" s="652"/>
      <c r="Z32" s="652"/>
      <c r="AA32" s="652"/>
      <c r="AB32" s="652"/>
      <c r="AC32" s="652"/>
      <c r="AD32" s="652"/>
      <c r="AE32" s="652"/>
      <c r="AF32" s="652"/>
      <c r="AG32" s="652"/>
      <c r="AH32" s="652"/>
      <c r="AI32" s="652"/>
      <c r="AJ32" s="652"/>
      <c r="AK32" s="652"/>
      <c r="AL32" s="652"/>
      <c r="AM32" s="652"/>
      <c r="AN32" s="652"/>
      <c r="AO32" s="652"/>
      <c r="AP32" s="652"/>
      <c r="AQ32" s="652"/>
      <c r="AR32" s="652"/>
      <c r="AS32" s="652"/>
      <c r="AT32" s="652"/>
      <c r="AU32" s="652"/>
      <c r="AV32" s="652"/>
      <c r="AW32" s="652"/>
      <c r="AX32" s="652"/>
      <c r="AY32" s="652"/>
      <c r="AZ32" s="652"/>
      <c r="BA32" s="652"/>
      <c r="BB32" s="652"/>
      <c r="BC32" s="652"/>
      <c r="BD32" s="652"/>
      <c r="BE32" s="652"/>
      <c r="BF32" s="652"/>
      <c r="BG32" s="652"/>
      <c r="BH32" s="652"/>
      <c r="BI32" s="652"/>
      <c r="BJ32" s="652"/>
      <c r="BK32" s="652"/>
      <c r="BL32" s="652"/>
      <c r="BM32" s="652"/>
      <c r="BN32" s="652"/>
      <c r="BO32" s="652"/>
      <c r="BP32" s="652"/>
      <c r="BQ32" s="652"/>
      <c r="BR32" s="652"/>
      <c r="BS32" s="652"/>
      <c r="BT32" s="652"/>
      <c r="BU32" s="652"/>
      <c r="BV32" s="652"/>
      <c r="BW32" s="652"/>
      <c r="BX32" s="542" t="s">
        <v>151</v>
      </c>
      <c r="BY32" s="543"/>
      <c r="BZ32" s="543"/>
      <c r="CA32" s="543"/>
      <c r="CB32" s="543"/>
      <c r="CC32" s="543"/>
      <c r="CD32" s="543"/>
      <c r="CE32" s="544"/>
      <c r="CF32" s="605" t="s">
        <v>147</v>
      </c>
      <c r="CG32" s="543"/>
      <c r="CH32" s="543"/>
      <c r="CI32" s="543"/>
      <c r="CJ32" s="543"/>
      <c r="CK32" s="543"/>
      <c r="CL32" s="543"/>
      <c r="CM32" s="543"/>
      <c r="CN32" s="543"/>
      <c r="CO32" s="543"/>
      <c r="CP32" s="543"/>
      <c r="CQ32" s="543"/>
      <c r="CR32" s="544"/>
      <c r="CS32" s="662" t="s">
        <v>365</v>
      </c>
      <c r="CT32" s="662"/>
      <c r="CU32" s="662"/>
      <c r="CV32" s="662"/>
      <c r="CW32" s="662"/>
      <c r="CX32" s="662"/>
      <c r="CY32" s="662"/>
      <c r="CZ32" s="662"/>
      <c r="DA32" s="662"/>
      <c r="DB32" s="662"/>
      <c r="DC32" s="662"/>
      <c r="DD32" s="662"/>
      <c r="DE32" s="662"/>
      <c r="DF32" s="656">
        <f>SUM(DF34:DR43)</f>
        <v>14836549.880000001</v>
      </c>
      <c r="DG32" s="657"/>
      <c r="DH32" s="657"/>
      <c r="DI32" s="657"/>
      <c r="DJ32" s="657"/>
      <c r="DK32" s="657"/>
      <c r="DL32" s="657"/>
      <c r="DM32" s="657"/>
      <c r="DN32" s="657"/>
      <c r="DO32" s="657"/>
      <c r="DP32" s="657"/>
      <c r="DQ32" s="657"/>
      <c r="DR32" s="658"/>
      <c r="DS32" s="580">
        <v>0</v>
      </c>
      <c r="DT32" s="581"/>
      <c r="DU32" s="581"/>
      <c r="DV32" s="581"/>
      <c r="DW32" s="581"/>
      <c r="DX32" s="581"/>
      <c r="DY32" s="581"/>
      <c r="DZ32" s="581"/>
      <c r="EA32" s="581"/>
      <c r="EB32" s="581"/>
      <c r="EC32" s="581"/>
      <c r="ED32" s="581"/>
      <c r="EE32" s="582"/>
      <c r="EF32" s="580">
        <v>0</v>
      </c>
      <c r="EG32" s="581"/>
      <c r="EH32" s="581"/>
      <c r="EI32" s="581"/>
      <c r="EJ32" s="581"/>
      <c r="EK32" s="581"/>
      <c r="EL32" s="581"/>
      <c r="EM32" s="581"/>
      <c r="EN32" s="581"/>
      <c r="EO32" s="581"/>
      <c r="EP32" s="581"/>
      <c r="EQ32" s="581"/>
      <c r="ER32" s="582"/>
      <c r="ES32" s="548"/>
      <c r="ET32" s="549"/>
      <c r="EU32" s="549"/>
      <c r="EV32" s="549"/>
      <c r="EW32" s="549"/>
      <c r="EX32" s="549"/>
      <c r="EY32" s="549"/>
      <c r="EZ32" s="549"/>
      <c r="FA32" s="549"/>
      <c r="FB32" s="549"/>
      <c r="FC32" s="549"/>
      <c r="FD32" s="549"/>
      <c r="FE32" s="550"/>
    </row>
    <row r="33" spans="1:172" ht="12" customHeight="1" x14ac:dyDescent="0.2">
      <c r="A33" s="660" t="s">
        <v>398</v>
      </c>
      <c r="B33" s="660"/>
      <c r="C33" s="660"/>
      <c r="D33" s="660"/>
      <c r="E33" s="660"/>
      <c r="F33" s="660"/>
      <c r="G33" s="660"/>
      <c r="H33" s="660"/>
      <c r="I33" s="660"/>
      <c r="J33" s="660"/>
      <c r="K33" s="660"/>
      <c r="L33" s="660"/>
      <c r="M33" s="660"/>
      <c r="N33" s="660"/>
      <c r="O33" s="660"/>
      <c r="P33" s="660"/>
      <c r="Q33" s="660"/>
      <c r="R33" s="660"/>
      <c r="S33" s="660"/>
      <c r="T33" s="660"/>
      <c r="U33" s="660"/>
      <c r="V33" s="660"/>
      <c r="W33" s="660"/>
      <c r="X33" s="660"/>
      <c r="Y33" s="660"/>
      <c r="Z33" s="660"/>
      <c r="AA33" s="660"/>
      <c r="AB33" s="660"/>
      <c r="AC33" s="660"/>
      <c r="AD33" s="660"/>
      <c r="AE33" s="660"/>
      <c r="AF33" s="660"/>
      <c r="AG33" s="660"/>
      <c r="AH33" s="660"/>
      <c r="AI33" s="660"/>
      <c r="AJ33" s="660"/>
      <c r="AK33" s="660"/>
      <c r="AL33" s="660"/>
      <c r="AM33" s="660"/>
      <c r="AN33" s="660"/>
      <c r="AO33" s="660"/>
      <c r="AP33" s="660"/>
      <c r="AQ33" s="660"/>
      <c r="AR33" s="660"/>
      <c r="AS33" s="660"/>
      <c r="AT33" s="660"/>
      <c r="AU33" s="660"/>
      <c r="AV33" s="660"/>
      <c r="AW33" s="660"/>
      <c r="AX33" s="660"/>
      <c r="AY33" s="660"/>
      <c r="AZ33" s="660"/>
      <c r="BA33" s="660"/>
      <c r="BB33" s="660"/>
      <c r="BC33" s="660"/>
      <c r="BD33" s="660"/>
      <c r="BE33" s="660"/>
      <c r="BF33" s="660"/>
      <c r="BG33" s="660"/>
      <c r="BH33" s="660"/>
      <c r="BI33" s="660"/>
      <c r="BJ33" s="660"/>
      <c r="BK33" s="660"/>
      <c r="BL33" s="660"/>
      <c r="BM33" s="660"/>
      <c r="BN33" s="660"/>
      <c r="BO33" s="660"/>
      <c r="BP33" s="660"/>
      <c r="BQ33" s="660"/>
      <c r="BR33" s="660"/>
      <c r="BS33" s="660"/>
      <c r="BT33" s="660"/>
      <c r="BU33" s="660"/>
      <c r="BV33" s="660"/>
      <c r="BW33" s="661"/>
      <c r="BX33" s="559"/>
      <c r="BY33" s="560"/>
      <c r="BZ33" s="560"/>
      <c r="CA33" s="560"/>
      <c r="CB33" s="560"/>
      <c r="CC33" s="560"/>
      <c r="CD33" s="560"/>
      <c r="CE33" s="561"/>
      <c r="CF33" s="562"/>
      <c r="CG33" s="560"/>
      <c r="CH33" s="560"/>
      <c r="CI33" s="560"/>
      <c r="CJ33" s="560"/>
      <c r="CK33" s="560"/>
      <c r="CL33" s="560"/>
      <c r="CM33" s="560"/>
      <c r="CN33" s="560"/>
      <c r="CO33" s="560"/>
      <c r="CP33" s="560"/>
      <c r="CQ33" s="560"/>
      <c r="CR33" s="561"/>
      <c r="CS33" s="662"/>
      <c r="CT33" s="662"/>
      <c r="CU33" s="662"/>
      <c r="CV33" s="662"/>
      <c r="CW33" s="662"/>
      <c r="CX33" s="662"/>
      <c r="CY33" s="662"/>
      <c r="CZ33" s="662"/>
      <c r="DA33" s="662"/>
      <c r="DB33" s="662"/>
      <c r="DC33" s="662"/>
      <c r="DD33" s="662"/>
      <c r="DE33" s="662"/>
      <c r="DF33" s="666"/>
      <c r="DG33" s="667"/>
      <c r="DH33" s="667"/>
      <c r="DI33" s="667"/>
      <c r="DJ33" s="667"/>
      <c r="DK33" s="667"/>
      <c r="DL33" s="667"/>
      <c r="DM33" s="667"/>
      <c r="DN33" s="667"/>
      <c r="DO33" s="667"/>
      <c r="DP33" s="667"/>
      <c r="DQ33" s="667"/>
      <c r="DR33" s="668"/>
      <c r="DS33" s="663"/>
      <c r="DT33" s="664"/>
      <c r="DU33" s="664"/>
      <c r="DV33" s="664"/>
      <c r="DW33" s="664"/>
      <c r="DX33" s="664"/>
      <c r="DY33" s="664"/>
      <c r="DZ33" s="664"/>
      <c r="EA33" s="664"/>
      <c r="EB33" s="664"/>
      <c r="EC33" s="664"/>
      <c r="ED33" s="664"/>
      <c r="EE33" s="665"/>
      <c r="EF33" s="663"/>
      <c r="EG33" s="664"/>
      <c r="EH33" s="664"/>
      <c r="EI33" s="664"/>
      <c r="EJ33" s="664"/>
      <c r="EK33" s="664"/>
      <c r="EL33" s="664"/>
      <c r="EM33" s="664"/>
      <c r="EN33" s="664"/>
      <c r="EO33" s="664"/>
      <c r="EP33" s="664"/>
      <c r="EQ33" s="664"/>
      <c r="ER33" s="665"/>
      <c r="ES33" s="569"/>
      <c r="ET33" s="570"/>
      <c r="EU33" s="570"/>
      <c r="EV33" s="570"/>
      <c r="EW33" s="570"/>
      <c r="EX33" s="570"/>
      <c r="EY33" s="570"/>
      <c r="EZ33" s="570"/>
      <c r="FA33" s="570"/>
      <c r="FB33" s="570"/>
      <c r="FC33" s="570"/>
      <c r="FD33" s="570"/>
      <c r="FE33" s="571"/>
      <c r="FN33" s="106">
        <f>DF32</f>
        <v>14836549.880000001</v>
      </c>
      <c r="FP33" s="106" t="e">
        <f>FN33-FN43</f>
        <v>#REF!</v>
      </c>
    </row>
    <row r="34" spans="1:172" s="480" customFormat="1" ht="11.1" customHeight="1" x14ac:dyDescent="0.2">
      <c r="A34" s="659" t="s">
        <v>854</v>
      </c>
      <c r="B34" s="660"/>
      <c r="C34" s="660"/>
      <c r="D34" s="660"/>
      <c r="E34" s="660"/>
      <c r="F34" s="660"/>
      <c r="G34" s="660"/>
      <c r="H34" s="660"/>
      <c r="I34" s="660"/>
      <c r="J34" s="660"/>
      <c r="K34" s="660"/>
      <c r="L34" s="660"/>
      <c r="M34" s="660"/>
      <c r="N34" s="660"/>
      <c r="O34" s="660"/>
      <c r="P34" s="660"/>
      <c r="Q34" s="660"/>
      <c r="R34" s="660"/>
      <c r="S34" s="660"/>
      <c r="T34" s="660"/>
      <c r="U34" s="660"/>
      <c r="V34" s="660"/>
      <c r="W34" s="660"/>
      <c r="X34" s="660"/>
      <c r="Y34" s="660"/>
      <c r="Z34" s="660"/>
      <c r="AA34" s="660"/>
      <c r="AB34" s="660"/>
      <c r="AC34" s="660"/>
      <c r="AD34" s="660"/>
      <c r="AE34" s="660"/>
      <c r="AF34" s="660"/>
      <c r="AG34" s="660"/>
      <c r="AH34" s="660"/>
      <c r="AI34" s="660"/>
      <c r="AJ34" s="660"/>
      <c r="AK34" s="660"/>
      <c r="AL34" s="660"/>
      <c r="AM34" s="660"/>
      <c r="AN34" s="660"/>
      <c r="AO34" s="660"/>
      <c r="AP34" s="660"/>
      <c r="AQ34" s="660"/>
      <c r="AR34" s="660"/>
      <c r="AS34" s="660"/>
      <c r="AT34" s="660"/>
      <c r="AU34" s="660"/>
      <c r="AV34" s="660"/>
      <c r="AW34" s="660"/>
      <c r="AX34" s="660"/>
      <c r="AY34" s="660"/>
      <c r="AZ34" s="660"/>
      <c r="BA34" s="660"/>
      <c r="BB34" s="660"/>
      <c r="BC34" s="660"/>
      <c r="BD34" s="660"/>
      <c r="BE34" s="660"/>
      <c r="BF34" s="660"/>
      <c r="BG34" s="660"/>
      <c r="BH34" s="660"/>
      <c r="BI34" s="660"/>
      <c r="BJ34" s="660"/>
      <c r="BK34" s="660"/>
      <c r="BL34" s="660"/>
      <c r="BM34" s="660"/>
      <c r="BN34" s="660"/>
      <c r="BO34" s="660"/>
      <c r="BP34" s="660"/>
      <c r="BQ34" s="660"/>
      <c r="BR34" s="660"/>
      <c r="BS34" s="660"/>
      <c r="BT34" s="660"/>
      <c r="BU34" s="660"/>
      <c r="BV34" s="660"/>
      <c r="BW34" s="661"/>
      <c r="BX34" s="615" t="s">
        <v>845</v>
      </c>
      <c r="BY34" s="616"/>
      <c r="BZ34" s="616"/>
      <c r="CA34" s="616"/>
      <c r="CB34" s="616"/>
      <c r="CC34" s="616"/>
      <c r="CD34" s="616"/>
      <c r="CE34" s="617"/>
      <c r="CF34" s="618" t="s">
        <v>147</v>
      </c>
      <c r="CG34" s="616"/>
      <c r="CH34" s="616"/>
      <c r="CI34" s="616"/>
      <c r="CJ34" s="616"/>
      <c r="CK34" s="616"/>
      <c r="CL34" s="616"/>
      <c r="CM34" s="616"/>
      <c r="CN34" s="616"/>
      <c r="CO34" s="616"/>
      <c r="CP34" s="616"/>
      <c r="CQ34" s="616"/>
      <c r="CR34" s="617"/>
      <c r="CS34" s="673" t="s">
        <v>365</v>
      </c>
      <c r="CT34" s="673"/>
      <c r="CU34" s="673"/>
      <c r="CV34" s="673"/>
      <c r="CW34" s="673"/>
      <c r="CX34" s="673"/>
      <c r="CY34" s="673"/>
      <c r="CZ34" s="673"/>
      <c r="DA34" s="673"/>
      <c r="DB34" s="673"/>
      <c r="DC34" s="673"/>
      <c r="DD34" s="673"/>
      <c r="DE34" s="673"/>
      <c r="DF34" s="669">
        <v>1112754.72</v>
      </c>
      <c r="DG34" s="670"/>
      <c r="DH34" s="670"/>
      <c r="DI34" s="670"/>
      <c r="DJ34" s="670"/>
      <c r="DK34" s="670"/>
      <c r="DL34" s="670"/>
      <c r="DM34" s="670"/>
      <c r="DN34" s="670"/>
      <c r="DO34" s="670"/>
      <c r="DP34" s="670"/>
      <c r="DQ34" s="670"/>
      <c r="DR34" s="671"/>
      <c r="DS34" s="669"/>
      <c r="DT34" s="670"/>
      <c r="DU34" s="670"/>
      <c r="DV34" s="670"/>
      <c r="DW34" s="670"/>
      <c r="DX34" s="670"/>
      <c r="DY34" s="670"/>
      <c r="DZ34" s="670"/>
      <c r="EA34" s="670"/>
      <c r="EB34" s="670"/>
      <c r="EC34" s="670"/>
      <c r="ED34" s="670"/>
      <c r="EE34" s="671"/>
      <c r="EF34" s="669"/>
      <c r="EG34" s="670"/>
      <c r="EH34" s="670"/>
      <c r="EI34" s="670"/>
      <c r="EJ34" s="670"/>
      <c r="EK34" s="670"/>
      <c r="EL34" s="670"/>
      <c r="EM34" s="670"/>
      <c r="EN34" s="670"/>
      <c r="EO34" s="670"/>
      <c r="EP34" s="670"/>
      <c r="EQ34" s="670"/>
      <c r="ER34" s="671"/>
      <c r="ES34" s="626"/>
      <c r="ET34" s="627"/>
      <c r="EU34" s="627"/>
      <c r="EV34" s="627"/>
      <c r="EW34" s="627"/>
      <c r="EX34" s="627"/>
      <c r="EY34" s="627"/>
      <c r="EZ34" s="627"/>
      <c r="FA34" s="627"/>
      <c r="FB34" s="627"/>
      <c r="FC34" s="627"/>
      <c r="FD34" s="627"/>
      <c r="FE34" s="628"/>
      <c r="FG34" s="110"/>
      <c r="FN34" s="106" t="e">
        <f>#REF!+#REF!</f>
        <v>#REF!</v>
      </c>
    </row>
    <row r="35" spans="1:172" s="480" customFormat="1" ht="11.1" customHeight="1" x14ac:dyDescent="0.2">
      <c r="A35" s="659" t="s">
        <v>855</v>
      </c>
      <c r="B35" s="660"/>
      <c r="C35" s="660"/>
      <c r="D35" s="660"/>
      <c r="E35" s="660"/>
      <c r="F35" s="660"/>
      <c r="G35" s="660"/>
      <c r="H35" s="660"/>
      <c r="I35" s="660"/>
      <c r="J35" s="660"/>
      <c r="K35" s="660"/>
      <c r="L35" s="660"/>
      <c r="M35" s="660"/>
      <c r="N35" s="660"/>
      <c r="O35" s="660"/>
      <c r="P35" s="660"/>
      <c r="Q35" s="660"/>
      <c r="R35" s="660"/>
      <c r="S35" s="660"/>
      <c r="T35" s="660"/>
      <c r="U35" s="660"/>
      <c r="V35" s="660"/>
      <c r="W35" s="660"/>
      <c r="X35" s="660"/>
      <c r="Y35" s="660"/>
      <c r="Z35" s="660"/>
      <c r="AA35" s="660"/>
      <c r="AB35" s="660"/>
      <c r="AC35" s="660"/>
      <c r="AD35" s="660"/>
      <c r="AE35" s="660"/>
      <c r="AF35" s="660"/>
      <c r="AG35" s="660"/>
      <c r="AH35" s="660"/>
      <c r="AI35" s="660"/>
      <c r="AJ35" s="660"/>
      <c r="AK35" s="660"/>
      <c r="AL35" s="660"/>
      <c r="AM35" s="660"/>
      <c r="AN35" s="660"/>
      <c r="AO35" s="660"/>
      <c r="AP35" s="660"/>
      <c r="AQ35" s="660"/>
      <c r="AR35" s="660"/>
      <c r="AS35" s="660"/>
      <c r="AT35" s="660"/>
      <c r="AU35" s="660"/>
      <c r="AV35" s="660"/>
      <c r="AW35" s="660"/>
      <c r="AX35" s="660"/>
      <c r="AY35" s="660"/>
      <c r="AZ35" s="660"/>
      <c r="BA35" s="660"/>
      <c r="BB35" s="660"/>
      <c r="BC35" s="660"/>
      <c r="BD35" s="660"/>
      <c r="BE35" s="660"/>
      <c r="BF35" s="660"/>
      <c r="BG35" s="660"/>
      <c r="BH35" s="660"/>
      <c r="BI35" s="660"/>
      <c r="BJ35" s="660"/>
      <c r="BK35" s="660"/>
      <c r="BL35" s="660"/>
      <c r="BM35" s="660"/>
      <c r="BN35" s="660"/>
      <c r="BO35" s="660"/>
      <c r="BP35" s="660"/>
      <c r="BQ35" s="660"/>
      <c r="BR35" s="660"/>
      <c r="BS35" s="660"/>
      <c r="BT35" s="660"/>
      <c r="BU35" s="660"/>
      <c r="BV35" s="660"/>
      <c r="BW35" s="661"/>
      <c r="BX35" s="615" t="s">
        <v>846</v>
      </c>
      <c r="BY35" s="616"/>
      <c r="BZ35" s="616"/>
      <c r="CA35" s="616"/>
      <c r="CB35" s="616"/>
      <c r="CC35" s="616"/>
      <c r="CD35" s="616"/>
      <c r="CE35" s="617"/>
      <c r="CF35" s="618" t="s">
        <v>147</v>
      </c>
      <c r="CG35" s="616"/>
      <c r="CH35" s="616"/>
      <c r="CI35" s="616"/>
      <c r="CJ35" s="616"/>
      <c r="CK35" s="616"/>
      <c r="CL35" s="616"/>
      <c r="CM35" s="616"/>
      <c r="CN35" s="616"/>
      <c r="CO35" s="616"/>
      <c r="CP35" s="616"/>
      <c r="CQ35" s="616"/>
      <c r="CR35" s="617"/>
      <c r="CS35" s="673" t="s">
        <v>365</v>
      </c>
      <c r="CT35" s="673"/>
      <c r="CU35" s="673"/>
      <c r="CV35" s="673"/>
      <c r="CW35" s="673"/>
      <c r="CX35" s="673"/>
      <c r="CY35" s="673"/>
      <c r="CZ35" s="673"/>
      <c r="DA35" s="673"/>
      <c r="DB35" s="673"/>
      <c r="DC35" s="673"/>
      <c r="DD35" s="673"/>
      <c r="DE35" s="673"/>
      <c r="DF35" s="669">
        <v>88000</v>
      </c>
      <c r="DG35" s="670"/>
      <c r="DH35" s="670"/>
      <c r="DI35" s="670"/>
      <c r="DJ35" s="670"/>
      <c r="DK35" s="670"/>
      <c r="DL35" s="670"/>
      <c r="DM35" s="670"/>
      <c r="DN35" s="670"/>
      <c r="DO35" s="670"/>
      <c r="DP35" s="670"/>
      <c r="DQ35" s="670"/>
      <c r="DR35" s="671"/>
      <c r="DS35" s="669"/>
      <c r="DT35" s="670"/>
      <c r="DU35" s="670"/>
      <c r="DV35" s="670"/>
      <c r="DW35" s="670"/>
      <c r="DX35" s="670"/>
      <c r="DY35" s="670"/>
      <c r="DZ35" s="670"/>
      <c r="EA35" s="670"/>
      <c r="EB35" s="670"/>
      <c r="EC35" s="670"/>
      <c r="ED35" s="670"/>
      <c r="EE35" s="671"/>
      <c r="EF35" s="669"/>
      <c r="EG35" s="670"/>
      <c r="EH35" s="670"/>
      <c r="EI35" s="670"/>
      <c r="EJ35" s="670"/>
      <c r="EK35" s="670"/>
      <c r="EL35" s="670"/>
      <c r="EM35" s="670"/>
      <c r="EN35" s="670"/>
      <c r="EO35" s="670"/>
      <c r="EP35" s="670"/>
      <c r="EQ35" s="670"/>
      <c r="ER35" s="671"/>
      <c r="ES35" s="626"/>
      <c r="ET35" s="627"/>
      <c r="EU35" s="627"/>
      <c r="EV35" s="627"/>
      <c r="EW35" s="627"/>
      <c r="EX35" s="627"/>
      <c r="EY35" s="627"/>
      <c r="EZ35" s="627"/>
      <c r="FA35" s="627"/>
      <c r="FB35" s="627"/>
      <c r="FC35" s="627"/>
      <c r="FD35" s="627"/>
      <c r="FE35" s="628"/>
      <c r="FG35" s="110"/>
      <c r="FN35" s="106" t="e">
        <f>#REF!+#REF!</f>
        <v>#REF!</v>
      </c>
    </row>
    <row r="36" spans="1:172" s="480" customFormat="1" ht="11.1" customHeight="1" x14ac:dyDescent="0.2">
      <c r="A36" s="659" t="s">
        <v>856</v>
      </c>
      <c r="B36" s="660"/>
      <c r="C36" s="660"/>
      <c r="D36" s="660"/>
      <c r="E36" s="660"/>
      <c r="F36" s="660"/>
      <c r="G36" s="660"/>
      <c r="H36" s="660"/>
      <c r="I36" s="660"/>
      <c r="J36" s="660"/>
      <c r="K36" s="660"/>
      <c r="L36" s="660"/>
      <c r="M36" s="660"/>
      <c r="N36" s="660"/>
      <c r="O36" s="660"/>
      <c r="P36" s="660"/>
      <c r="Q36" s="660"/>
      <c r="R36" s="660"/>
      <c r="S36" s="660"/>
      <c r="T36" s="660"/>
      <c r="U36" s="660"/>
      <c r="V36" s="660"/>
      <c r="W36" s="660"/>
      <c r="X36" s="660"/>
      <c r="Y36" s="660"/>
      <c r="Z36" s="660"/>
      <c r="AA36" s="660"/>
      <c r="AB36" s="660"/>
      <c r="AC36" s="660"/>
      <c r="AD36" s="660"/>
      <c r="AE36" s="660"/>
      <c r="AF36" s="660"/>
      <c r="AG36" s="660"/>
      <c r="AH36" s="660"/>
      <c r="AI36" s="660"/>
      <c r="AJ36" s="660"/>
      <c r="AK36" s="660"/>
      <c r="AL36" s="660"/>
      <c r="AM36" s="660"/>
      <c r="AN36" s="660"/>
      <c r="AO36" s="660"/>
      <c r="AP36" s="660"/>
      <c r="AQ36" s="660"/>
      <c r="AR36" s="660"/>
      <c r="AS36" s="660"/>
      <c r="AT36" s="660"/>
      <c r="AU36" s="660"/>
      <c r="AV36" s="660"/>
      <c r="AW36" s="660"/>
      <c r="AX36" s="660"/>
      <c r="AY36" s="660"/>
      <c r="AZ36" s="660"/>
      <c r="BA36" s="660"/>
      <c r="BB36" s="660"/>
      <c r="BC36" s="660"/>
      <c r="BD36" s="660"/>
      <c r="BE36" s="660"/>
      <c r="BF36" s="660"/>
      <c r="BG36" s="660"/>
      <c r="BH36" s="660"/>
      <c r="BI36" s="660"/>
      <c r="BJ36" s="660"/>
      <c r="BK36" s="660"/>
      <c r="BL36" s="660"/>
      <c r="BM36" s="660"/>
      <c r="BN36" s="660"/>
      <c r="BO36" s="660"/>
      <c r="BP36" s="660"/>
      <c r="BQ36" s="660"/>
      <c r="BR36" s="660"/>
      <c r="BS36" s="660"/>
      <c r="BT36" s="660"/>
      <c r="BU36" s="660"/>
      <c r="BV36" s="660"/>
      <c r="BW36" s="661"/>
      <c r="BX36" s="615" t="s">
        <v>847</v>
      </c>
      <c r="BY36" s="616"/>
      <c r="BZ36" s="616"/>
      <c r="CA36" s="616"/>
      <c r="CB36" s="616"/>
      <c r="CC36" s="616"/>
      <c r="CD36" s="616"/>
      <c r="CE36" s="617"/>
      <c r="CF36" s="618" t="s">
        <v>147</v>
      </c>
      <c r="CG36" s="616"/>
      <c r="CH36" s="616"/>
      <c r="CI36" s="616"/>
      <c r="CJ36" s="616"/>
      <c r="CK36" s="616"/>
      <c r="CL36" s="616"/>
      <c r="CM36" s="616"/>
      <c r="CN36" s="616"/>
      <c r="CO36" s="616"/>
      <c r="CP36" s="616"/>
      <c r="CQ36" s="616"/>
      <c r="CR36" s="617"/>
      <c r="CS36" s="673" t="s">
        <v>365</v>
      </c>
      <c r="CT36" s="673"/>
      <c r="CU36" s="673"/>
      <c r="CV36" s="673"/>
      <c r="CW36" s="673"/>
      <c r="CX36" s="673"/>
      <c r="CY36" s="673"/>
      <c r="CZ36" s="673"/>
      <c r="DA36" s="673"/>
      <c r="DB36" s="673"/>
      <c r="DC36" s="673"/>
      <c r="DD36" s="673"/>
      <c r="DE36" s="673"/>
      <c r="DF36" s="669">
        <v>115668.87</v>
      </c>
      <c r="DG36" s="670"/>
      <c r="DH36" s="670"/>
      <c r="DI36" s="670"/>
      <c r="DJ36" s="670"/>
      <c r="DK36" s="670"/>
      <c r="DL36" s="670"/>
      <c r="DM36" s="670"/>
      <c r="DN36" s="670"/>
      <c r="DO36" s="670"/>
      <c r="DP36" s="670"/>
      <c r="DQ36" s="670"/>
      <c r="DR36" s="671"/>
      <c r="DS36" s="669"/>
      <c r="DT36" s="670"/>
      <c r="DU36" s="670"/>
      <c r="DV36" s="670"/>
      <c r="DW36" s="670"/>
      <c r="DX36" s="670"/>
      <c r="DY36" s="670"/>
      <c r="DZ36" s="670"/>
      <c r="EA36" s="670"/>
      <c r="EB36" s="670"/>
      <c r="EC36" s="670"/>
      <c r="ED36" s="670"/>
      <c r="EE36" s="671"/>
      <c r="EF36" s="669"/>
      <c r="EG36" s="670"/>
      <c r="EH36" s="670"/>
      <c r="EI36" s="670"/>
      <c r="EJ36" s="670"/>
      <c r="EK36" s="670"/>
      <c r="EL36" s="670"/>
      <c r="EM36" s="670"/>
      <c r="EN36" s="670"/>
      <c r="EO36" s="670"/>
      <c r="EP36" s="670"/>
      <c r="EQ36" s="670"/>
      <c r="ER36" s="671"/>
      <c r="ES36" s="626"/>
      <c r="ET36" s="627"/>
      <c r="EU36" s="627"/>
      <c r="EV36" s="627"/>
      <c r="EW36" s="627"/>
      <c r="EX36" s="627"/>
      <c r="EY36" s="627"/>
      <c r="EZ36" s="627"/>
      <c r="FA36" s="627"/>
      <c r="FB36" s="627"/>
      <c r="FC36" s="627"/>
      <c r="FD36" s="627"/>
      <c r="FE36" s="628"/>
      <c r="FG36" s="110"/>
      <c r="FN36" s="106" t="e">
        <f>#REF!+#REF!</f>
        <v>#REF!</v>
      </c>
    </row>
    <row r="37" spans="1:172" s="480" customFormat="1" ht="11.1" customHeight="1" x14ac:dyDescent="0.2">
      <c r="A37" s="659" t="s">
        <v>857</v>
      </c>
      <c r="B37" s="660"/>
      <c r="C37" s="660"/>
      <c r="D37" s="660"/>
      <c r="E37" s="660"/>
      <c r="F37" s="660"/>
      <c r="G37" s="660"/>
      <c r="H37" s="660"/>
      <c r="I37" s="660"/>
      <c r="J37" s="660"/>
      <c r="K37" s="660"/>
      <c r="L37" s="660"/>
      <c r="M37" s="660"/>
      <c r="N37" s="660"/>
      <c r="O37" s="660"/>
      <c r="P37" s="660"/>
      <c r="Q37" s="660"/>
      <c r="R37" s="660"/>
      <c r="S37" s="660"/>
      <c r="T37" s="660"/>
      <c r="U37" s="660"/>
      <c r="V37" s="660"/>
      <c r="W37" s="660"/>
      <c r="X37" s="660"/>
      <c r="Y37" s="660"/>
      <c r="Z37" s="660"/>
      <c r="AA37" s="660"/>
      <c r="AB37" s="660"/>
      <c r="AC37" s="660"/>
      <c r="AD37" s="660"/>
      <c r="AE37" s="660"/>
      <c r="AF37" s="660"/>
      <c r="AG37" s="660"/>
      <c r="AH37" s="660"/>
      <c r="AI37" s="660"/>
      <c r="AJ37" s="660"/>
      <c r="AK37" s="660"/>
      <c r="AL37" s="660"/>
      <c r="AM37" s="660"/>
      <c r="AN37" s="660"/>
      <c r="AO37" s="660"/>
      <c r="AP37" s="660"/>
      <c r="AQ37" s="660"/>
      <c r="AR37" s="660"/>
      <c r="AS37" s="660"/>
      <c r="AT37" s="660"/>
      <c r="AU37" s="660"/>
      <c r="AV37" s="660"/>
      <c r="AW37" s="660"/>
      <c r="AX37" s="660"/>
      <c r="AY37" s="660"/>
      <c r="AZ37" s="660"/>
      <c r="BA37" s="660"/>
      <c r="BB37" s="660"/>
      <c r="BC37" s="660"/>
      <c r="BD37" s="660"/>
      <c r="BE37" s="660"/>
      <c r="BF37" s="660"/>
      <c r="BG37" s="660"/>
      <c r="BH37" s="660"/>
      <c r="BI37" s="660"/>
      <c r="BJ37" s="660"/>
      <c r="BK37" s="660"/>
      <c r="BL37" s="660"/>
      <c r="BM37" s="660"/>
      <c r="BN37" s="660"/>
      <c r="BO37" s="660"/>
      <c r="BP37" s="660"/>
      <c r="BQ37" s="660"/>
      <c r="BR37" s="660"/>
      <c r="BS37" s="660"/>
      <c r="BT37" s="660"/>
      <c r="BU37" s="660"/>
      <c r="BV37" s="660"/>
      <c r="BW37" s="661"/>
      <c r="BX37" s="615" t="s">
        <v>848</v>
      </c>
      <c r="BY37" s="616"/>
      <c r="BZ37" s="616"/>
      <c r="CA37" s="616"/>
      <c r="CB37" s="616"/>
      <c r="CC37" s="616"/>
      <c r="CD37" s="616"/>
      <c r="CE37" s="617"/>
      <c r="CF37" s="618" t="s">
        <v>147</v>
      </c>
      <c r="CG37" s="616"/>
      <c r="CH37" s="616"/>
      <c r="CI37" s="616"/>
      <c r="CJ37" s="616"/>
      <c r="CK37" s="616"/>
      <c r="CL37" s="616"/>
      <c r="CM37" s="616"/>
      <c r="CN37" s="616"/>
      <c r="CO37" s="616"/>
      <c r="CP37" s="616"/>
      <c r="CQ37" s="616"/>
      <c r="CR37" s="617"/>
      <c r="CS37" s="673" t="s">
        <v>365</v>
      </c>
      <c r="CT37" s="673"/>
      <c r="CU37" s="673"/>
      <c r="CV37" s="673"/>
      <c r="CW37" s="673"/>
      <c r="CX37" s="673"/>
      <c r="CY37" s="673"/>
      <c r="CZ37" s="673"/>
      <c r="DA37" s="673"/>
      <c r="DB37" s="673"/>
      <c r="DC37" s="673"/>
      <c r="DD37" s="673"/>
      <c r="DE37" s="673"/>
      <c r="DF37" s="669">
        <v>9106451.8900000006</v>
      </c>
      <c r="DG37" s="670"/>
      <c r="DH37" s="670"/>
      <c r="DI37" s="670"/>
      <c r="DJ37" s="670"/>
      <c r="DK37" s="670"/>
      <c r="DL37" s="670"/>
      <c r="DM37" s="670"/>
      <c r="DN37" s="670"/>
      <c r="DO37" s="670"/>
      <c r="DP37" s="670"/>
      <c r="DQ37" s="670"/>
      <c r="DR37" s="671"/>
      <c r="DS37" s="669"/>
      <c r="DT37" s="670"/>
      <c r="DU37" s="670"/>
      <c r="DV37" s="670"/>
      <c r="DW37" s="670"/>
      <c r="DX37" s="670"/>
      <c r="DY37" s="670"/>
      <c r="DZ37" s="670"/>
      <c r="EA37" s="670"/>
      <c r="EB37" s="670"/>
      <c r="EC37" s="670"/>
      <c r="ED37" s="670"/>
      <c r="EE37" s="671"/>
      <c r="EF37" s="669"/>
      <c r="EG37" s="670"/>
      <c r="EH37" s="670"/>
      <c r="EI37" s="670"/>
      <c r="EJ37" s="670"/>
      <c r="EK37" s="670"/>
      <c r="EL37" s="670"/>
      <c r="EM37" s="670"/>
      <c r="EN37" s="670"/>
      <c r="EO37" s="670"/>
      <c r="EP37" s="670"/>
      <c r="EQ37" s="670"/>
      <c r="ER37" s="671"/>
      <c r="ES37" s="626"/>
      <c r="ET37" s="627"/>
      <c r="EU37" s="627"/>
      <c r="EV37" s="627"/>
      <c r="EW37" s="627"/>
      <c r="EX37" s="627"/>
      <c r="EY37" s="627"/>
      <c r="EZ37" s="627"/>
      <c r="FA37" s="627"/>
      <c r="FB37" s="627"/>
      <c r="FC37" s="627"/>
      <c r="FD37" s="627"/>
      <c r="FE37" s="628"/>
      <c r="FG37" s="110"/>
      <c r="FN37" s="106" t="e">
        <f>#REF!+#REF!</f>
        <v>#REF!</v>
      </c>
    </row>
    <row r="38" spans="1:172" s="480" customFormat="1" ht="11.1" customHeight="1" x14ac:dyDescent="0.2">
      <c r="A38" s="659" t="s">
        <v>858</v>
      </c>
      <c r="B38" s="660"/>
      <c r="C38" s="660"/>
      <c r="D38" s="660"/>
      <c r="E38" s="660"/>
      <c r="F38" s="660"/>
      <c r="G38" s="660"/>
      <c r="H38" s="660"/>
      <c r="I38" s="660"/>
      <c r="J38" s="660"/>
      <c r="K38" s="660"/>
      <c r="L38" s="660"/>
      <c r="M38" s="660"/>
      <c r="N38" s="660"/>
      <c r="O38" s="660"/>
      <c r="P38" s="660"/>
      <c r="Q38" s="660"/>
      <c r="R38" s="660"/>
      <c r="S38" s="660"/>
      <c r="T38" s="660"/>
      <c r="U38" s="660"/>
      <c r="V38" s="660"/>
      <c r="W38" s="660"/>
      <c r="X38" s="660"/>
      <c r="Y38" s="660"/>
      <c r="Z38" s="660"/>
      <c r="AA38" s="660"/>
      <c r="AB38" s="660"/>
      <c r="AC38" s="660"/>
      <c r="AD38" s="660"/>
      <c r="AE38" s="660"/>
      <c r="AF38" s="660"/>
      <c r="AG38" s="660"/>
      <c r="AH38" s="660"/>
      <c r="AI38" s="660"/>
      <c r="AJ38" s="660"/>
      <c r="AK38" s="660"/>
      <c r="AL38" s="660"/>
      <c r="AM38" s="660"/>
      <c r="AN38" s="660"/>
      <c r="AO38" s="660"/>
      <c r="AP38" s="660"/>
      <c r="AQ38" s="660"/>
      <c r="AR38" s="660"/>
      <c r="AS38" s="660"/>
      <c r="AT38" s="660"/>
      <c r="AU38" s="660"/>
      <c r="AV38" s="660"/>
      <c r="AW38" s="660"/>
      <c r="AX38" s="660"/>
      <c r="AY38" s="660"/>
      <c r="AZ38" s="660"/>
      <c r="BA38" s="660"/>
      <c r="BB38" s="660"/>
      <c r="BC38" s="660"/>
      <c r="BD38" s="660"/>
      <c r="BE38" s="660"/>
      <c r="BF38" s="660"/>
      <c r="BG38" s="660"/>
      <c r="BH38" s="660"/>
      <c r="BI38" s="660"/>
      <c r="BJ38" s="660"/>
      <c r="BK38" s="660"/>
      <c r="BL38" s="660"/>
      <c r="BM38" s="660"/>
      <c r="BN38" s="660"/>
      <c r="BO38" s="660"/>
      <c r="BP38" s="660"/>
      <c r="BQ38" s="660"/>
      <c r="BR38" s="660"/>
      <c r="BS38" s="660"/>
      <c r="BT38" s="660"/>
      <c r="BU38" s="660"/>
      <c r="BV38" s="660"/>
      <c r="BW38" s="661"/>
      <c r="BX38" s="615" t="s">
        <v>849</v>
      </c>
      <c r="BY38" s="616"/>
      <c r="BZ38" s="616"/>
      <c r="CA38" s="616"/>
      <c r="CB38" s="616"/>
      <c r="CC38" s="616"/>
      <c r="CD38" s="616"/>
      <c r="CE38" s="617"/>
      <c r="CF38" s="618" t="s">
        <v>147</v>
      </c>
      <c r="CG38" s="616"/>
      <c r="CH38" s="616"/>
      <c r="CI38" s="616"/>
      <c r="CJ38" s="616"/>
      <c r="CK38" s="616"/>
      <c r="CL38" s="616"/>
      <c r="CM38" s="616"/>
      <c r="CN38" s="616"/>
      <c r="CO38" s="616"/>
      <c r="CP38" s="616"/>
      <c r="CQ38" s="616"/>
      <c r="CR38" s="617"/>
      <c r="CS38" s="673" t="s">
        <v>365</v>
      </c>
      <c r="CT38" s="673"/>
      <c r="CU38" s="673"/>
      <c r="CV38" s="673"/>
      <c r="CW38" s="673"/>
      <c r="CX38" s="673"/>
      <c r="CY38" s="673"/>
      <c r="CZ38" s="673"/>
      <c r="DA38" s="673"/>
      <c r="DB38" s="673"/>
      <c r="DC38" s="673"/>
      <c r="DD38" s="673"/>
      <c r="DE38" s="673"/>
      <c r="DF38" s="669">
        <v>10846.02</v>
      </c>
      <c r="DG38" s="670"/>
      <c r="DH38" s="670"/>
      <c r="DI38" s="670"/>
      <c r="DJ38" s="670"/>
      <c r="DK38" s="670"/>
      <c r="DL38" s="670"/>
      <c r="DM38" s="670"/>
      <c r="DN38" s="670"/>
      <c r="DO38" s="670"/>
      <c r="DP38" s="670"/>
      <c r="DQ38" s="670"/>
      <c r="DR38" s="671"/>
      <c r="DS38" s="669"/>
      <c r="DT38" s="670"/>
      <c r="DU38" s="670"/>
      <c r="DV38" s="670"/>
      <c r="DW38" s="670"/>
      <c r="DX38" s="670"/>
      <c r="DY38" s="670"/>
      <c r="DZ38" s="670"/>
      <c r="EA38" s="670"/>
      <c r="EB38" s="670"/>
      <c r="EC38" s="670"/>
      <c r="ED38" s="670"/>
      <c r="EE38" s="671"/>
      <c r="EF38" s="669"/>
      <c r="EG38" s="670"/>
      <c r="EH38" s="670"/>
      <c r="EI38" s="670"/>
      <c r="EJ38" s="670"/>
      <c r="EK38" s="670"/>
      <c r="EL38" s="670"/>
      <c r="EM38" s="670"/>
      <c r="EN38" s="670"/>
      <c r="EO38" s="670"/>
      <c r="EP38" s="670"/>
      <c r="EQ38" s="670"/>
      <c r="ER38" s="671"/>
      <c r="ES38" s="626"/>
      <c r="ET38" s="627"/>
      <c r="EU38" s="627"/>
      <c r="EV38" s="627"/>
      <c r="EW38" s="627"/>
      <c r="EX38" s="627"/>
      <c r="EY38" s="627"/>
      <c r="EZ38" s="627"/>
      <c r="FA38" s="627"/>
      <c r="FB38" s="627"/>
      <c r="FC38" s="627"/>
      <c r="FD38" s="627"/>
      <c r="FE38" s="628"/>
      <c r="FG38" s="110"/>
      <c r="FN38" s="106" t="e">
        <f>#REF!+#REF!</f>
        <v>#REF!</v>
      </c>
    </row>
    <row r="39" spans="1:172" s="480" customFormat="1" ht="11.1" customHeight="1" x14ac:dyDescent="0.2">
      <c r="A39" s="659" t="s">
        <v>859</v>
      </c>
      <c r="B39" s="660"/>
      <c r="C39" s="660"/>
      <c r="D39" s="660"/>
      <c r="E39" s="660"/>
      <c r="F39" s="660"/>
      <c r="G39" s="660"/>
      <c r="H39" s="660"/>
      <c r="I39" s="660"/>
      <c r="J39" s="660"/>
      <c r="K39" s="660"/>
      <c r="L39" s="660"/>
      <c r="M39" s="660"/>
      <c r="N39" s="660"/>
      <c r="O39" s="660"/>
      <c r="P39" s="660"/>
      <c r="Q39" s="660"/>
      <c r="R39" s="660"/>
      <c r="S39" s="660"/>
      <c r="T39" s="660"/>
      <c r="U39" s="660"/>
      <c r="V39" s="660"/>
      <c r="W39" s="660"/>
      <c r="X39" s="660"/>
      <c r="Y39" s="660"/>
      <c r="Z39" s="660"/>
      <c r="AA39" s="660"/>
      <c r="AB39" s="660"/>
      <c r="AC39" s="660"/>
      <c r="AD39" s="660"/>
      <c r="AE39" s="660"/>
      <c r="AF39" s="660"/>
      <c r="AG39" s="660"/>
      <c r="AH39" s="660"/>
      <c r="AI39" s="660"/>
      <c r="AJ39" s="660"/>
      <c r="AK39" s="660"/>
      <c r="AL39" s="660"/>
      <c r="AM39" s="660"/>
      <c r="AN39" s="660"/>
      <c r="AO39" s="660"/>
      <c r="AP39" s="660"/>
      <c r="AQ39" s="660"/>
      <c r="AR39" s="660"/>
      <c r="AS39" s="660"/>
      <c r="AT39" s="660"/>
      <c r="AU39" s="660"/>
      <c r="AV39" s="660"/>
      <c r="AW39" s="660"/>
      <c r="AX39" s="660"/>
      <c r="AY39" s="660"/>
      <c r="AZ39" s="660"/>
      <c r="BA39" s="660"/>
      <c r="BB39" s="660"/>
      <c r="BC39" s="660"/>
      <c r="BD39" s="660"/>
      <c r="BE39" s="660"/>
      <c r="BF39" s="660"/>
      <c r="BG39" s="660"/>
      <c r="BH39" s="660"/>
      <c r="BI39" s="660"/>
      <c r="BJ39" s="660"/>
      <c r="BK39" s="660"/>
      <c r="BL39" s="660"/>
      <c r="BM39" s="660"/>
      <c r="BN39" s="660"/>
      <c r="BO39" s="660"/>
      <c r="BP39" s="660"/>
      <c r="BQ39" s="660"/>
      <c r="BR39" s="660"/>
      <c r="BS39" s="660"/>
      <c r="BT39" s="660"/>
      <c r="BU39" s="660"/>
      <c r="BV39" s="660"/>
      <c r="BW39" s="661"/>
      <c r="BX39" s="615" t="s">
        <v>850</v>
      </c>
      <c r="BY39" s="616"/>
      <c r="BZ39" s="616"/>
      <c r="CA39" s="616"/>
      <c r="CB39" s="616"/>
      <c r="CC39" s="616"/>
      <c r="CD39" s="616"/>
      <c r="CE39" s="617"/>
      <c r="CF39" s="618" t="s">
        <v>147</v>
      </c>
      <c r="CG39" s="616"/>
      <c r="CH39" s="616"/>
      <c r="CI39" s="616"/>
      <c r="CJ39" s="616"/>
      <c r="CK39" s="616"/>
      <c r="CL39" s="616"/>
      <c r="CM39" s="616"/>
      <c r="CN39" s="616"/>
      <c r="CO39" s="616"/>
      <c r="CP39" s="616"/>
      <c r="CQ39" s="616"/>
      <c r="CR39" s="617"/>
      <c r="CS39" s="673" t="s">
        <v>365</v>
      </c>
      <c r="CT39" s="673"/>
      <c r="CU39" s="673"/>
      <c r="CV39" s="673"/>
      <c r="CW39" s="673"/>
      <c r="CX39" s="673"/>
      <c r="CY39" s="673"/>
      <c r="CZ39" s="673"/>
      <c r="DA39" s="673"/>
      <c r="DB39" s="673"/>
      <c r="DC39" s="673"/>
      <c r="DD39" s="673"/>
      <c r="DE39" s="673"/>
      <c r="DF39" s="669">
        <v>78120</v>
      </c>
      <c r="DG39" s="670"/>
      <c r="DH39" s="670"/>
      <c r="DI39" s="670"/>
      <c r="DJ39" s="670"/>
      <c r="DK39" s="670"/>
      <c r="DL39" s="670"/>
      <c r="DM39" s="670"/>
      <c r="DN39" s="670"/>
      <c r="DO39" s="670"/>
      <c r="DP39" s="670"/>
      <c r="DQ39" s="670"/>
      <c r="DR39" s="671"/>
      <c r="DS39" s="669"/>
      <c r="DT39" s="670"/>
      <c r="DU39" s="670"/>
      <c r="DV39" s="670"/>
      <c r="DW39" s="670"/>
      <c r="DX39" s="670"/>
      <c r="DY39" s="670"/>
      <c r="DZ39" s="670"/>
      <c r="EA39" s="670"/>
      <c r="EB39" s="670"/>
      <c r="EC39" s="670"/>
      <c r="ED39" s="670"/>
      <c r="EE39" s="671"/>
      <c r="EF39" s="669"/>
      <c r="EG39" s="670"/>
      <c r="EH39" s="670"/>
      <c r="EI39" s="670"/>
      <c r="EJ39" s="670"/>
      <c r="EK39" s="670"/>
      <c r="EL39" s="670"/>
      <c r="EM39" s="670"/>
      <c r="EN39" s="670"/>
      <c r="EO39" s="670"/>
      <c r="EP39" s="670"/>
      <c r="EQ39" s="670"/>
      <c r="ER39" s="671"/>
      <c r="ES39" s="626"/>
      <c r="ET39" s="627"/>
      <c r="EU39" s="627"/>
      <c r="EV39" s="627"/>
      <c r="EW39" s="627"/>
      <c r="EX39" s="627"/>
      <c r="EY39" s="627"/>
      <c r="EZ39" s="627"/>
      <c r="FA39" s="627"/>
      <c r="FB39" s="627"/>
      <c r="FC39" s="627"/>
      <c r="FD39" s="627"/>
      <c r="FE39" s="628"/>
      <c r="FG39" s="110"/>
      <c r="FN39" s="106" t="e">
        <f>#REF!+#REF!</f>
        <v>#REF!</v>
      </c>
    </row>
    <row r="40" spans="1:172" s="480" customFormat="1" ht="11.1" customHeight="1" x14ac:dyDescent="0.2">
      <c r="A40" s="659" t="s">
        <v>860</v>
      </c>
      <c r="B40" s="660"/>
      <c r="C40" s="660"/>
      <c r="D40" s="660"/>
      <c r="E40" s="660"/>
      <c r="F40" s="660"/>
      <c r="G40" s="660"/>
      <c r="H40" s="660"/>
      <c r="I40" s="660"/>
      <c r="J40" s="660"/>
      <c r="K40" s="660"/>
      <c r="L40" s="660"/>
      <c r="M40" s="660"/>
      <c r="N40" s="660"/>
      <c r="O40" s="660"/>
      <c r="P40" s="660"/>
      <c r="Q40" s="660"/>
      <c r="R40" s="660"/>
      <c r="S40" s="660"/>
      <c r="T40" s="660"/>
      <c r="U40" s="660"/>
      <c r="V40" s="660"/>
      <c r="W40" s="660"/>
      <c r="X40" s="660"/>
      <c r="Y40" s="660"/>
      <c r="Z40" s="660"/>
      <c r="AA40" s="660"/>
      <c r="AB40" s="660"/>
      <c r="AC40" s="660"/>
      <c r="AD40" s="660"/>
      <c r="AE40" s="660"/>
      <c r="AF40" s="660"/>
      <c r="AG40" s="660"/>
      <c r="AH40" s="660"/>
      <c r="AI40" s="660"/>
      <c r="AJ40" s="660"/>
      <c r="AK40" s="660"/>
      <c r="AL40" s="660"/>
      <c r="AM40" s="660"/>
      <c r="AN40" s="660"/>
      <c r="AO40" s="660"/>
      <c r="AP40" s="660"/>
      <c r="AQ40" s="660"/>
      <c r="AR40" s="660"/>
      <c r="AS40" s="660"/>
      <c r="AT40" s="660"/>
      <c r="AU40" s="660"/>
      <c r="AV40" s="660"/>
      <c r="AW40" s="660"/>
      <c r="AX40" s="660"/>
      <c r="AY40" s="660"/>
      <c r="AZ40" s="660"/>
      <c r="BA40" s="660"/>
      <c r="BB40" s="660"/>
      <c r="BC40" s="660"/>
      <c r="BD40" s="660"/>
      <c r="BE40" s="660"/>
      <c r="BF40" s="660"/>
      <c r="BG40" s="660"/>
      <c r="BH40" s="660"/>
      <c r="BI40" s="660"/>
      <c r="BJ40" s="660"/>
      <c r="BK40" s="660"/>
      <c r="BL40" s="660"/>
      <c r="BM40" s="660"/>
      <c r="BN40" s="660"/>
      <c r="BO40" s="660"/>
      <c r="BP40" s="660"/>
      <c r="BQ40" s="660"/>
      <c r="BR40" s="660"/>
      <c r="BS40" s="660"/>
      <c r="BT40" s="660"/>
      <c r="BU40" s="660"/>
      <c r="BV40" s="660"/>
      <c r="BW40" s="661"/>
      <c r="BX40" s="615" t="s">
        <v>851</v>
      </c>
      <c r="BY40" s="616"/>
      <c r="BZ40" s="616"/>
      <c r="CA40" s="616"/>
      <c r="CB40" s="616"/>
      <c r="CC40" s="616"/>
      <c r="CD40" s="616"/>
      <c r="CE40" s="617"/>
      <c r="CF40" s="618" t="s">
        <v>147</v>
      </c>
      <c r="CG40" s="616"/>
      <c r="CH40" s="616"/>
      <c r="CI40" s="616"/>
      <c r="CJ40" s="616"/>
      <c r="CK40" s="616"/>
      <c r="CL40" s="616"/>
      <c r="CM40" s="616"/>
      <c r="CN40" s="616"/>
      <c r="CO40" s="616"/>
      <c r="CP40" s="616"/>
      <c r="CQ40" s="616"/>
      <c r="CR40" s="617"/>
      <c r="CS40" s="673" t="s">
        <v>365</v>
      </c>
      <c r="CT40" s="673"/>
      <c r="CU40" s="673"/>
      <c r="CV40" s="673"/>
      <c r="CW40" s="673"/>
      <c r="CX40" s="673"/>
      <c r="CY40" s="673"/>
      <c r="CZ40" s="673"/>
      <c r="DA40" s="673"/>
      <c r="DB40" s="673"/>
      <c r="DC40" s="673"/>
      <c r="DD40" s="673"/>
      <c r="DE40" s="673"/>
      <c r="DF40" s="669">
        <v>239508.38</v>
      </c>
      <c r="DG40" s="670"/>
      <c r="DH40" s="670"/>
      <c r="DI40" s="670"/>
      <c r="DJ40" s="670"/>
      <c r="DK40" s="670"/>
      <c r="DL40" s="670"/>
      <c r="DM40" s="670"/>
      <c r="DN40" s="670"/>
      <c r="DO40" s="670"/>
      <c r="DP40" s="670"/>
      <c r="DQ40" s="670"/>
      <c r="DR40" s="671"/>
      <c r="DS40" s="669"/>
      <c r="DT40" s="670"/>
      <c r="DU40" s="670"/>
      <c r="DV40" s="670"/>
      <c r="DW40" s="670"/>
      <c r="DX40" s="670"/>
      <c r="DY40" s="670"/>
      <c r="DZ40" s="670"/>
      <c r="EA40" s="670"/>
      <c r="EB40" s="670"/>
      <c r="EC40" s="670"/>
      <c r="ED40" s="670"/>
      <c r="EE40" s="671"/>
      <c r="EF40" s="669"/>
      <c r="EG40" s="670"/>
      <c r="EH40" s="670"/>
      <c r="EI40" s="670"/>
      <c r="EJ40" s="670"/>
      <c r="EK40" s="670"/>
      <c r="EL40" s="670"/>
      <c r="EM40" s="670"/>
      <c r="EN40" s="670"/>
      <c r="EO40" s="670"/>
      <c r="EP40" s="670"/>
      <c r="EQ40" s="670"/>
      <c r="ER40" s="671"/>
      <c r="ES40" s="626"/>
      <c r="ET40" s="627"/>
      <c r="EU40" s="627"/>
      <c r="EV40" s="627"/>
      <c r="EW40" s="627"/>
      <c r="EX40" s="627"/>
      <c r="EY40" s="627"/>
      <c r="EZ40" s="627"/>
      <c r="FA40" s="627"/>
      <c r="FB40" s="627"/>
      <c r="FC40" s="627"/>
      <c r="FD40" s="627"/>
      <c r="FE40" s="628"/>
      <c r="FG40" s="110"/>
      <c r="FN40" s="106" t="e">
        <f>#REF!+#REF!</f>
        <v>#REF!</v>
      </c>
    </row>
    <row r="41" spans="1:172" s="480" customFormat="1" ht="11.1" customHeight="1" x14ac:dyDescent="0.2">
      <c r="A41" s="659" t="s">
        <v>861</v>
      </c>
      <c r="B41" s="660"/>
      <c r="C41" s="660"/>
      <c r="D41" s="660"/>
      <c r="E41" s="660"/>
      <c r="F41" s="660"/>
      <c r="G41" s="660"/>
      <c r="H41" s="660"/>
      <c r="I41" s="660"/>
      <c r="J41" s="660"/>
      <c r="K41" s="660"/>
      <c r="L41" s="660"/>
      <c r="M41" s="660"/>
      <c r="N41" s="660"/>
      <c r="O41" s="660"/>
      <c r="P41" s="660"/>
      <c r="Q41" s="660"/>
      <c r="R41" s="660"/>
      <c r="S41" s="660"/>
      <c r="T41" s="660"/>
      <c r="U41" s="660"/>
      <c r="V41" s="660"/>
      <c r="W41" s="660"/>
      <c r="X41" s="660"/>
      <c r="Y41" s="660"/>
      <c r="Z41" s="660"/>
      <c r="AA41" s="660"/>
      <c r="AB41" s="660"/>
      <c r="AC41" s="660"/>
      <c r="AD41" s="660"/>
      <c r="AE41" s="660"/>
      <c r="AF41" s="660"/>
      <c r="AG41" s="660"/>
      <c r="AH41" s="660"/>
      <c r="AI41" s="660"/>
      <c r="AJ41" s="660"/>
      <c r="AK41" s="660"/>
      <c r="AL41" s="660"/>
      <c r="AM41" s="660"/>
      <c r="AN41" s="660"/>
      <c r="AO41" s="660"/>
      <c r="AP41" s="660"/>
      <c r="AQ41" s="660"/>
      <c r="AR41" s="660"/>
      <c r="AS41" s="660"/>
      <c r="AT41" s="660"/>
      <c r="AU41" s="660"/>
      <c r="AV41" s="660"/>
      <c r="AW41" s="660"/>
      <c r="AX41" s="660"/>
      <c r="AY41" s="660"/>
      <c r="AZ41" s="660"/>
      <c r="BA41" s="660"/>
      <c r="BB41" s="660"/>
      <c r="BC41" s="660"/>
      <c r="BD41" s="660"/>
      <c r="BE41" s="660"/>
      <c r="BF41" s="660"/>
      <c r="BG41" s="660"/>
      <c r="BH41" s="660"/>
      <c r="BI41" s="660"/>
      <c r="BJ41" s="660"/>
      <c r="BK41" s="660"/>
      <c r="BL41" s="660"/>
      <c r="BM41" s="660"/>
      <c r="BN41" s="660"/>
      <c r="BO41" s="660"/>
      <c r="BP41" s="660"/>
      <c r="BQ41" s="660"/>
      <c r="BR41" s="660"/>
      <c r="BS41" s="660"/>
      <c r="BT41" s="660"/>
      <c r="BU41" s="660"/>
      <c r="BV41" s="660"/>
      <c r="BW41" s="661"/>
      <c r="BX41" s="615" t="s">
        <v>852</v>
      </c>
      <c r="BY41" s="616"/>
      <c r="BZ41" s="616"/>
      <c r="CA41" s="616"/>
      <c r="CB41" s="616"/>
      <c r="CC41" s="616"/>
      <c r="CD41" s="616"/>
      <c r="CE41" s="617"/>
      <c r="CF41" s="618" t="s">
        <v>147</v>
      </c>
      <c r="CG41" s="616"/>
      <c r="CH41" s="616"/>
      <c r="CI41" s="616"/>
      <c r="CJ41" s="616"/>
      <c r="CK41" s="616"/>
      <c r="CL41" s="616"/>
      <c r="CM41" s="616"/>
      <c r="CN41" s="616"/>
      <c r="CO41" s="616"/>
      <c r="CP41" s="616"/>
      <c r="CQ41" s="616"/>
      <c r="CR41" s="617"/>
      <c r="CS41" s="673" t="s">
        <v>365</v>
      </c>
      <c r="CT41" s="673"/>
      <c r="CU41" s="673"/>
      <c r="CV41" s="673"/>
      <c r="CW41" s="673"/>
      <c r="CX41" s="673"/>
      <c r="CY41" s="673"/>
      <c r="CZ41" s="673"/>
      <c r="DA41" s="673"/>
      <c r="DB41" s="673"/>
      <c r="DC41" s="673"/>
      <c r="DD41" s="673"/>
      <c r="DE41" s="673"/>
      <c r="DF41" s="669">
        <v>19800</v>
      </c>
      <c r="DG41" s="670"/>
      <c r="DH41" s="670"/>
      <c r="DI41" s="670"/>
      <c r="DJ41" s="670"/>
      <c r="DK41" s="670"/>
      <c r="DL41" s="670"/>
      <c r="DM41" s="670"/>
      <c r="DN41" s="670"/>
      <c r="DO41" s="670"/>
      <c r="DP41" s="670"/>
      <c r="DQ41" s="670"/>
      <c r="DR41" s="671"/>
      <c r="DS41" s="669"/>
      <c r="DT41" s="670"/>
      <c r="DU41" s="670"/>
      <c r="DV41" s="670"/>
      <c r="DW41" s="670"/>
      <c r="DX41" s="670"/>
      <c r="DY41" s="670"/>
      <c r="DZ41" s="670"/>
      <c r="EA41" s="670"/>
      <c r="EB41" s="670"/>
      <c r="EC41" s="670"/>
      <c r="ED41" s="670"/>
      <c r="EE41" s="671"/>
      <c r="EF41" s="669"/>
      <c r="EG41" s="670"/>
      <c r="EH41" s="670"/>
      <c r="EI41" s="670"/>
      <c r="EJ41" s="670"/>
      <c r="EK41" s="670"/>
      <c r="EL41" s="670"/>
      <c r="EM41" s="670"/>
      <c r="EN41" s="670"/>
      <c r="EO41" s="670"/>
      <c r="EP41" s="670"/>
      <c r="EQ41" s="670"/>
      <c r="ER41" s="671"/>
      <c r="ES41" s="626"/>
      <c r="ET41" s="627"/>
      <c r="EU41" s="627"/>
      <c r="EV41" s="627"/>
      <c r="EW41" s="627"/>
      <c r="EX41" s="627"/>
      <c r="EY41" s="627"/>
      <c r="EZ41" s="627"/>
      <c r="FA41" s="627"/>
      <c r="FB41" s="627"/>
      <c r="FC41" s="627"/>
      <c r="FD41" s="627"/>
      <c r="FE41" s="628"/>
      <c r="FG41" s="110"/>
      <c r="FN41" s="106" t="e">
        <f>#REF!+#REF!</f>
        <v>#REF!</v>
      </c>
    </row>
    <row r="42" spans="1:172" s="480" customFormat="1" ht="11.1" customHeight="1" x14ac:dyDescent="0.2">
      <c r="A42" s="659" t="s">
        <v>862</v>
      </c>
      <c r="B42" s="660"/>
      <c r="C42" s="660"/>
      <c r="D42" s="660"/>
      <c r="E42" s="660"/>
      <c r="F42" s="660"/>
      <c r="G42" s="660"/>
      <c r="H42" s="660"/>
      <c r="I42" s="660"/>
      <c r="J42" s="660"/>
      <c r="K42" s="660"/>
      <c r="L42" s="660"/>
      <c r="M42" s="660"/>
      <c r="N42" s="660"/>
      <c r="O42" s="660"/>
      <c r="P42" s="660"/>
      <c r="Q42" s="660"/>
      <c r="R42" s="660"/>
      <c r="S42" s="660"/>
      <c r="T42" s="660"/>
      <c r="U42" s="660"/>
      <c r="V42" s="660"/>
      <c r="W42" s="660"/>
      <c r="X42" s="660"/>
      <c r="Y42" s="660"/>
      <c r="Z42" s="660"/>
      <c r="AA42" s="660"/>
      <c r="AB42" s="660"/>
      <c r="AC42" s="660"/>
      <c r="AD42" s="660"/>
      <c r="AE42" s="660"/>
      <c r="AF42" s="660"/>
      <c r="AG42" s="660"/>
      <c r="AH42" s="660"/>
      <c r="AI42" s="660"/>
      <c r="AJ42" s="660"/>
      <c r="AK42" s="660"/>
      <c r="AL42" s="660"/>
      <c r="AM42" s="660"/>
      <c r="AN42" s="660"/>
      <c r="AO42" s="660"/>
      <c r="AP42" s="660"/>
      <c r="AQ42" s="660"/>
      <c r="AR42" s="660"/>
      <c r="AS42" s="660"/>
      <c r="AT42" s="660"/>
      <c r="AU42" s="660"/>
      <c r="AV42" s="660"/>
      <c r="AW42" s="660"/>
      <c r="AX42" s="660"/>
      <c r="AY42" s="660"/>
      <c r="AZ42" s="660"/>
      <c r="BA42" s="660"/>
      <c r="BB42" s="660"/>
      <c r="BC42" s="660"/>
      <c r="BD42" s="660"/>
      <c r="BE42" s="660"/>
      <c r="BF42" s="660"/>
      <c r="BG42" s="660"/>
      <c r="BH42" s="660"/>
      <c r="BI42" s="660"/>
      <c r="BJ42" s="660"/>
      <c r="BK42" s="660"/>
      <c r="BL42" s="660"/>
      <c r="BM42" s="660"/>
      <c r="BN42" s="660"/>
      <c r="BO42" s="660"/>
      <c r="BP42" s="660"/>
      <c r="BQ42" s="660"/>
      <c r="BR42" s="660"/>
      <c r="BS42" s="660"/>
      <c r="BT42" s="660"/>
      <c r="BU42" s="660"/>
      <c r="BV42" s="660"/>
      <c r="BW42" s="661"/>
      <c r="BX42" s="615" t="s">
        <v>853</v>
      </c>
      <c r="BY42" s="616"/>
      <c r="BZ42" s="616"/>
      <c r="CA42" s="616"/>
      <c r="CB42" s="616"/>
      <c r="CC42" s="616"/>
      <c r="CD42" s="616"/>
      <c r="CE42" s="617"/>
      <c r="CF42" s="618" t="s">
        <v>147</v>
      </c>
      <c r="CG42" s="616"/>
      <c r="CH42" s="616"/>
      <c r="CI42" s="616"/>
      <c r="CJ42" s="616"/>
      <c r="CK42" s="616"/>
      <c r="CL42" s="616"/>
      <c r="CM42" s="616"/>
      <c r="CN42" s="616"/>
      <c r="CO42" s="616"/>
      <c r="CP42" s="616"/>
      <c r="CQ42" s="616"/>
      <c r="CR42" s="617"/>
      <c r="CS42" s="673" t="s">
        <v>365</v>
      </c>
      <c r="CT42" s="673"/>
      <c r="CU42" s="673"/>
      <c r="CV42" s="673"/>
      <c r="CW42" s="673"/>
      <c r="CX42" s="673"/>
      <c r="CY42" s="673"/>
      <c r="CZ42" s="673"/>
      <c r="DA42" s="673"/>
      <c r="DB42" s="673"/>
      <c r="DC42" s="673"/>
      <c r="DD42" s="673"/>
      <c r="DE42" s="673"/>
      <c r="DF42" s="669">
        <v>3515400</v>
      </c>
      <c r="DG42" s="670"/>
      <c r="DH42" s="670"/>
      <c r="DI42" s="670"/>
      <c r="DJ42" s="670"/>
      <c r="DK42" s="670"/>
      <c r="DL42" s="670"/>
      <c r="DM42" s="670"/>
      <c r="DN42" s="670"/>
      <c r="DO42" s="670"/>
      <c r="DP42" s="670"/>
      <c r="DQ42" s="670"/>
      <c r="DR42" s="671"/>
      <c r="DS42" s="669"/>
      <c r="DT42" s="670"/>
      <c r="DU42" s="670"/>
      <c r="DV42" s="670"/>
      <c r="DW42" s="670"/>
      <c r="DX42" s="670"/>
      <c r="DY42" s="670"/>
      <c r="DZ42" s="670"/>
      <c r="EA42" s="670"/>
      <c r="EB42" s="670"/>
      <c r="EC42" s="670"/>
      <c r="ED42" s="670"/>
      <c r="EE42" s="671"/>
      <c r="EF42" s="669"/>
      <c r="EG42" s="670"/>
      <c r="EH42" s="670"/>
      <c r="EI42" s="670"/>
      <c r="EJ42" s="670"/>
      <c r="EK42" s="670"/>
      <c r="EL42" s="670"/>
      <c r="EM42" s="670"/>
      <c r="EN42" s="670"/>
      <c r="EO42" s="670"/>
      <c r="EP42" s="670"/>
      <c r="EQ42" s="670"/>
      <c r="ER42" s="671"/>
      <c r="ES42" s="626"/>
      <c r="ET42" s="627"/>
      <c r="EU42" s="627"/>
      <c r="EV42" s="627"/>
      <c r="EW42" s="627"/>
      <c r="EX42" s="627"/>
      <c r="EY42" s="627"/>
      <c r="EZ42" s="627"/>
      <c r="FA42" s="627"/>
      <c r="FB42" s="627"/>
      <c r="FC42" s="627"/>
      <c r="FD42" s="627"/>
      <c r="FE42" s="628"/>
      <c r="FG42" s="110"/>
      <c r="FN42" s="106" t="e">
        <f>#REF!+#REF!</f>
        <v>#REF!</v>
      </c>
    </row>
    <row r="43" spans="1:172" ht="11.1" customHeight="1" x14ac:dyDescent="0.2">
      <c r="A43" s="659" t="s">
        <v>864</v>
      </c>
      <c r="B43" s="660"/>
      <c r="C43" s="660"/>
      <c r="D43" s="660"/>
      <c r="E43" s="660"/>
      <c r="F43" s="660"/>
      <c r="G43" s="660"/>
      <c r="H43" s="660"/>
      <c r="I43" s="660"/>
      <c r="J43" s="660"/>
      <c r="K43" s="660"/>
      <c r="L43" s="660"/>
      <c r="M43" s="660"/>
      <c r="N43" s="660"/>
      <c r="O43" s="660"/>
      <c r="P43" s="660"/>
      <c r="Q43" s="660"/>
      <c r="R43" s="660"/>
      <c r="S43" s="660"/>
      <c r="T43" s="660"/>
      <c r="U43" s="660"/>
      <c r="V43" s="660"/>
      <c r="W43" s="660"/>
      <c r="X43" s="660"/>
      <c r="Y43" s="660"/>
      <c r="Z43" s="660"/>
      <c r="AA43" s="660"/>
      <c r="AB43" s="660"/>
      <c r="AC43" s="660"/>
      <c r="AD43" s="660"/>
      <c r="AE43" s="660"/>
      <c r="AF43" s="660"/>
      <c r="AG43" s="660"/>
      <c r="AH43" s="660"/>
      <c r="AI43" s="660"/>
      <c r="AJ43" s="660"/>
      <c r="AK43" s="660"/>
      <c r="AL43" s="660"/>
      <c r="AM43" s="660"/>
      <c r="AN43" s="660"/>
      <c r="AO43" s="660"/>
      <c r="AP43" s="660"/>
      <c r="AQ43" s="660"/>
      <c r="AR43" s="660"/>
      <c r="AS43" s="660"/>
      <c r="AT43" s="660"/>
      <c r="AU43" s="660"/>
      <c r="AV43" s="660"/>
      <c r="AW43" s="660"/>
      <c r="AX43" s="660"/>
      <c r="AY43" s="660"/>
      <c r="AZ43" s="660"/>
      <c r="BA43" s="660"/>
      <c r="BB43" s="660"/>
      <c r="BC43" s="660"/>
      <c r="BD43" s="660"/>
      <c r="BE43" s="660"/>
      <c r="BF43" s="660"/>
      <c r="BG43" s="660"/>
      <c r="BH43" s="660"/>
      <c r="BI43" s="660"/>
      <c r="BJ43" s="660"/>
      <c r="BK43" s="660"/>
      <c r="BL43" s="660"/>
      <c r="BM43" s="660"/>
      <c r="BN43" s="660"/>
      <c r="BO43" s="660"/>
      <c r="BP43" s="660"/>
      <c r="BQ43" s="660"/>
      <c r="BR43" s="660"/>
      <c r="BS43" s="660"/>
      <c r="BT43" s="660"/>
      <c r="BU43" s="660"/>
      <c r="BV43" s="660"/>
      <c r="BW43" s="661"/>
      <c r="BX43" s="615" t="s">
        <v>152</v>
      </c>
      <c r="BY43" s="616"/>
      <c r="BZ43" s="616"/>
      <c r="CA43" s="616"/>
      <c r="CB43" s="616"/>
      <c r="CC43" s="616"/>
      <c r="CD43" s="616"/>
      <c r="CE43" s="617"/>
      <c r="CF43" s="618" t="s">
        <v>147</v>
      </c>
      <c r="CG43" s="616"/>
      <c r="CH43" s="616"/>
      <c r="CI43" s="616"/>
      <c r="CJ43" s="616"/>
      <c r="CK43" s="616"/>
      <c r="CL43" s="616"/>
      <c r="CM43" s="616"/>
      <c r="CN43" s="616"/>
      <c r="CO43" s="616"/>
      <c r="CP43" s="616"/>
      <c r="CQ43" s="616"/>
      <c r="CR43" s="617"/>
      <c r="CS43" s="673" t="s">
        <v>365</v>
      </c>
      <c r="CT43" s="673"/>
      <c r="CU43" s="673"/>
      <c r="CV43" s="673"/>
      <c r="CW43" s="673"/>
      <c r="CX43" s="673"/>
      <c r="CY43" s="673"/>
      <c r="CZ43" s="673"/>
      <c r="DA43" s="673"/>
      <c r="DB43" s="673"/>
      <c r="DC43" s="673"/>
      <c r="DD43" s="673"/>
      <c r="DE43" s="673"/>
      <c r="DF43" s="669">
        <v>550000</v>
      </c>
      <c r="DG43" s="670"/>
      <c r="DH43" s="670"/>
      <c r="DI43" s="670"/>
      <c r="DJ43" s="670"/>
      <c r="DK43" s="670"/>
      <c r="DL43" s="670"/>
      <c r="DM43" s="670"/>
      <c r="DN43" s="670"/>
      <c r="DO43" s="670"/>
      <c r="DP43" s="670"/>
      <c r="DQ43" s="670"/>
      <c r="DR43" s="671"/>
      <c r="DS43" s="669"/>
      <c r="DT43" s="670"/>
      <c r="DU43" s="670"/>
      <c r="DV43" s="670"/>
      <c r="DW43" s="670"/>
      <c r="DX43" s="670"/>
      <c r="DY43" s="670"/>
      <c r="DZ43" s="670"/>
      <c r="EA43" s="670"/>
      <c r="EB43" s="670"/>
      <c r="EC43" s="670"/>
      <c r="ED43" s="670"/>
      <c r="EE43" s="671"/>
      <c r="EF43" s="669"/>
      <c r="EG43" s="670"/>
      <c r="EH43" s="670"/>
      <c r="EI43" s="670"/>
      <c r="EJ43" s="670"/>
      <c r="EK43" s="670"/>
      <c r="EL43" s="670"/>
      <c r="EM43" s="670"/>
      <c r="EN43" s="670"/>
      <c r="EO43" s="670"/>
      <c r="EP43" s="670"/>
      <c r="EQ43" s="670"/>
      <c r="ER43" s="671"/>
      <c r="ES43" s="626"/>
      <c r="ET43" s="627"/>
      <c r="EU43" s="627"/>
      <c r="EV43" s="627"/>
      <c r="EW43" s="627"/>
      <c r="EX43" s="627"/>
      <c r="EY43" s="627"/>
      <c r="EZ43" s="627"/>
      <c r="FA43" s="627"/>
      <c r="FB43" s="627"/>
      <c r="FC43" s="627"/>
      <c r="FD43" s="627"/>
      <c r="FE43" s="628"/>
      <c r="FN43" s="106" t="e">
        <f>#REF!+#REF!</f>
        <v>#REF!</v>
      </c>
    </row>
    <row r="44" spans="1:172" ht="11.1" customHeight="1" x14ac:dyDescent="0.2">
      <c r="A44" s="659" t="s">
        <v>153</v>
      </c>
      <c r="B44" s="660"/>
      <c r="C44" s="660"/>
      <c r="D44" s="660"/>
      <c r="E44" s="660"/>
      <c r="F44" s="660"/>
      <c r="G44" s="660"/>
      <c r="H44" s="660"/>
      <c r="I44" s="660"/>
      <c r="J44" s="660"/>
      <c r="K44" s="660"/>
      <c r="L44" s="660"/>
      <c r="M44" s="660"/>
      <c r="N44" s="660"/>
      <c r="O44" s="660"/>
      <c r="P44" s="660"/>
      <c r="Q44" s="660"/>
      <c r="R44" s="660"/>
      <c r="S44" s="660"/>
      <c r="T44" s="660"/>
      <c r="U44" s="660"/>
      <c r="V44" s="660"/>
      <c r="W44" s="660"/>
      <c r="X44" s="660"/>
      <c r="Y44" s="660"/>
      <c r="Z44" s="660"/>
      <c r="AA44" s="660"/>
      <c r="AB44" s="660"/>
      <c r="AC44" s="660"/>
      <c r="AD44" s="660"/>
      <c r="AE44" s="660"/>
      <c r="AF44" s="660"/>
      <c r="AG44" s="660"/>
      <c r="AH44" s="660"/>
      <c r="AI44" s="660"/>
      <c r="AJ44" s="660"/>
      <c r="AK44" s="660"/>
      <c r="AL44" s="660"/>
      <c r="AM44" s="660"/>
      <c r="AN44" s="660"/>
      <c r="AO44" s="660"/>
      <c r="AP44" s="660"/>
      <c r="AQ44" s="660"/>
      <c r="AR44" s="660"/>
      <c r="AS44" s="660"/>
      <c r="AT44" s="660"/>
      <c r="AU44" s="660"/>
      <c r="AV44" s="660"/>
      <c r="AW44" s="660"/>
      <c r="AX44" s="660"/>
      <c r="AY44" s="660"/>
      <c r="AZ44" s="660"/>
      <c r="BA44" s="660"/>
      <c r="BB44" s="660"/>
      <c r="BC44" s="660"/>
      <c r="BD44" s="660"/>
      <c r="BE44" s="660"/>
      <c r="BF44" s="660"/>
      <c r="BG44" s="660"/>
      <c r="BH44" s="660"/>
      <c r="BI44" s="660"/>
      <c r="BJ44" s="660"/>
      <c r="BK44" s="660"/>
      <c r="BL44" s="660"/>
      <c r="BM44" s="660"/>
      <c r="BN44" s="660"/>
      <c r="BO44" s="660"/>
      <c r="BP44" s="660"/>
      <c r="BQ44" s="660"/>
      <c r="BR44" s="660"/>
      <c r="BS44" s="660"/>
      <c r="BT44" s="660"/>
      <c r="BU44" s="660"/>
      <c r="BV44" s="660"/>
      <c r="BW44" s="661"/>
      <c r="BX44" s="615" t="s">
        <v>154</v>
      </c>
      <c r="BY44" s="616"/>
      <c r="BZ44" s="616"/>
      <c r="CA44" s="616"/>
      <c r="CB44" s="616"/>
      <c r="CC44" s="616"/>
      <c r="CD44" s="616"/>
      <c r="CE44" s="617"/>
      <c r="CF44" s="618"/>
      <c r="CG44" s="616"/>
      <c r="CH44" s="616"/>
      <c r="CI44" s="616"/>
      <c r="CJ44" s="616"/>
      <c r="CK44" s="616"/>
      <c r="CL44" s="616"/>
      <c r="CM44" s="616"/>
      <c r="CN44" s="616"/>
      <c r="CO44" s="616"/>
      <c r="CP44" s="616"/>
      <c r="CQ44" s="616"/>
      <c r="CR44" s="617"/>
      <c r="CS44" s="672" t="s">
        <v>364</v>
      </c>
      <c r="CT44" s="672"/>
      <c r="CU44" s="672"/>
      <c r="CV44" s="672"/>
      <c r="CW44" s="672"/>
      <c r="CX44" s="672"/>
      <c r="CY44" s="672"/>
      <c r="CZ44" s="672"/>
      <c r="DA44" s="672"/>
      <c r="DB44" s="672"/>
      <c r="DC44" s="672"/>
      <c r="DD44" s="672"/>
      <c r="DE44" s="672"/>
      <c r="DF44" s="636">
        <f>DF46</f>
        <v>0</v>
      </c>
      <c r="DG44" s="637"/>
      <c r="DH44" s="637"/>
      <c r="DI44" s="637"/>
      <c r="DJ44" s="637"/>
      <c r="DK44" s="637"/>
      <c r="DL44" s="637"/>
      <c r="DM44" s="637"/>
      <c r="DN44" s="637"/>
      <c r="DO44" s="637"/>
      <c r="DP44" s="637"/>
      <c r="DQ44" s="637"/>
      <c r="DR44" s="638"/>
      <c r="DS44" s="646">
        <v>0</v>
      </c>
      <c r="DT44" s="647"/>
      <c r="DU44" s="647"/>
      <c r="DV44" s="647"/>
      <c r="DW44" s="647"/>
      <c r="DX44" s="647"/>
      <c r="DY44" s="647"/>
      <c r="DZ44" s="647"/>
      <c r="EA44" s="647"/>
      <c r="EB44" s="647"/>
      <c r="EC44" s="647"/>
      <c r="ED44" s="647"/>
      <c r="EE44" s="648"/>
      <c r="EF44" s="646">
        <v>0</v>
      </c>
      <c r="EG44" s="647"/>
      <c r="EH44" s="647"/>
      <c r="EI44" s="647"/>
      <c r="EJ44" s="647"/>
      <c r="EK44" s="647"/>
      <c r="EL44" s="647"/>
      <c r="EM44" s="647"/>
      <c r="EN44" s="647"/>
      <c r="EO44" s="647"/>
      <c r="EP44" s="647"/>
      <c r="EQ44" s="647"/>
      <c r="ER44" s="648"/>
      <c r="ES44" s="626"/>
      <c r="ET44" s="627"/>
      <c r="EU44" s="627"/>
      <c r="EV44" s="627"/>
      <c r="EW44" s="627"/>
      <c r="EX44" s="627"/>
      <c r="EY44" s="627"/>
      <c r="EZ44" s="627"/>
      <c r="FA44" s="627"/>
      <c r="FB44" s="627"/>
      <c r="FC44" s="627"/>
      <c r="FD44" s="627"/>
      <c r="FE44" s="628"/>
    </row>
    <row r="45" spans="1:172" ht="11.1" customHeight="1" x14ac:dyDescent="0.2">
      <c r="A45" s="652" t="s">
        <v>6</v>
      </c>
      <c r="B45" s="652"/>
      <c r="C45" s="652"/>
      <c r="D45" s="652"/>
      <c r="E45" s="652"/>
      <c r="F45" s="652"/>
      <c r="G45" s="652"/>
      <c r="H45" s="652"/>
      <c r="I45" s="652"/>
      <c r="J45" s="652"/>
      <c r="K45" s="652"/>
      <c r="L45" s="652"/>
      <c r="M45" s="652"/>
      <c r="N45" s="652"/>
      <c r="O45" s="652"/>
      <c r="P45" s="652"/>
      <c r="Q45" s="652"/>
      <c r="R45" s="652"/>
      <c r="S45" s="652"/>
      <c r="T45" s="652"/>
      <c r="U45" s="652"/>
      <c r="V45" s="652"/>
      <c r="W45" s="652"/>
      <c r="X45" s="652"/>
      <c r="Y45" s="652"/>
      <c r="Z45" s="652"/>
      <c r="AA45" s="652"/>
      <c r="AB45" s="652"/>
      <c r="AC45" s="652"/>
      <c r="AD45" s="652"/>
      <c r="AE45" s="652"/>
      <c r="AF45" s="652"/>
      <c r="AG45" s="652"/>
      <c r="AH45" s="652"/>
      <c r="AI45" s="652"/>
      <c r="AJ45" s="652"/>
      <c r="AK45" s="652"/>
      <c r="AL45" s="652"/>
      <c r="AM45" s="652"/>
      <c r="AN45" s="652"/>
      <c r="AO45" s="652"/>
      <c r="AP45" s="652"/>
      <c r="AQ45" s="652"/>
      <c r="AR45" s="652"/>
      <c r="AS45" s="652"/>
      <c r="AT45" s="652"/>
      <c r="AU45" s="652"/>
      <c r="AV45" s="652"/>
      <c r="AW45" s="652"/>
      <c r="AX45" s="652"/>
      <c r="AY45" s="652"/>
      <c r="AZ45" s="652"/>
      <c r="BA45" s="652"/>
      <c r="BB45" s="652"/>
      <c r="BC45" s="652"/>
      <c r="BD45" s="652"/>
      <c r="BE45" s="652"/>
      <c r="BF45" s="652"/>
      <c r="BG45" s="652"/>
      <c r="BH45" s="652"/>
      <c r="BI45" s="652"/>
      <c r="BJ45" s="652"/>
      <c r="BK45" s="652"/>
      <c r="BL45" s="652"/>
      <c r="BM45" s="652"/>
      <c r="BN45" s="652"/>
      <c r="BO45" s="652"/>
      <c r="BP45" s="652"/>
      <c r="BQ45" s="652"/>
      <c r="BR45" s="652"/>
      <c r="BS45" s="652"/>
      <c r="BT45" s="652"/>
      <c r="BU45" s="652"/>
      <c r="BV45" s="652"/>
      <c r="BW45" s="652"/>
      <c r="BX45" s="542"/>
      <c r="BY45" s="543"/>
      <c r="BZ45" s="543"/>
      <c r="CA45" s="543"/>
      <c r="CB45" s="543"/>
      <c r="CC45" s="543"/>
      <c r="CD45" s="543"/>
      <c r="CE45" s="544"/>
      <c r="CF45" s="605"/>
      <c r="CG45" s="543"/>
      <c r="CH45" s="543"/>
      <c r="CI45" s="543"/>
      <c r="CJ45" s="543"/>
      <c r="CK45" s="543"/>
      <c r="CL45" s="543"/>
      <c r="CM45" s="543"/>
      <c r="CN45" s="543"/>
      <c r="CO45" s="543"/>
      <c r="CP45" s="543"/>
      <c r="CQ45" s="543"/>
      <c r="CR45" s="544"/>
      <c r="CS45" s="674"/>
      <c r="CT45" s="675"/>
      <c r="CU45" s="675"/>
      <c r="CV45" s="675"/>
      <c r="CW45" s="675"/>
      <c r="CX45" s="675"/>
      <c r="CY45" s="675"/>
      <c r="CZ45" s="675"/>
      <c r="DA45" s="675"/>
      <c r="DB45" s="675"/>
      <c r="DC45" s="675"/>
      <c r="DD45" s="675"/>
      <c r="DE45" s="676"/>
      <c r="DF45" s="674"/>
      <c r="DG45" s="675"/>
      <c r="DH45" s="675"/>
      <c r="DI45" s="675"/>
      <c r="DJ45" s="675"/>
      <c r="DK45" s="675"/>
      <c r="DL45" s="675"/>
      <c r="DM45" s="675"/>
      <c r="DN45" s="675"/>
      <c r="DO45" s="675"/>
      <c r="DP45" s="675"/>
      <c r="DQ45" s="675"/>
      <c r="DR45" s="676"/>
      <c r="DS45" s="674"/>
      <c r="DT45" s="675"/>
      <c r="DU45" s="675"/>
      <c r="DV45" s="675"/>
      <c r="DW45" s="675"/>
      <c r="DX45" s="675"/>
      <c r="DY45" s="675"/>
      <c r="DZ45" s="675"/>
      <c r="EA45" s="675"/>
      <c r="EB45" s="675"/>
      <c r="EC45" s="675"/>
      <c r="ED45" s="675"/>
      <c r="EE45" s="676"/>
      <c r="EF45" s="674"/>
      <c r="EG45" s="675"/>
      <c r="EH45" s="675"/>
      <c r="EI45" s="675"/>
      <c r="EJ45" s="675"/>
      <c r="EK45" s="675"/>
      <c r="EL45" s="675"/>
      <c r="EM45" s="675"/>
      <c r="EN45" s="675"/>
      <c r="EO45" s="675"/>
      <c r="EP45" s="675"/>
      <c r="EQ45" s="675"/>
      <c r="ER45" s="676"/>
      <c r="ES45" s="548"/>
      <c r="ET45" s="549"/>
      <c r="EU45" s="549"/>
      <c r="EV45" s="549"/>
      <c r="EW45" s="549"/>
      <c r="EX45" s="549"/>
      <c r="EY45" s="549"/>
      <c r="EZ45" s="549"/>
      <c r="FA45" s="549"/>
      <c r="FB45" s="549"/>
      <c r="FC45" s="549"/>
      <c r="FD45" s="549"/>
      <c r="FE45" s="550"/>
    </row>
    <row r="46" spans="1:172" ht="12.75" customHeight="1" x14ac:dyDescent="0.2">
      <c r="A46" s="659" t="s">
        <v>155</v>
      </c>
      <c r="B46" s="660"/>
      <c r="C46" s="660"/>
      <c r="D46" s="660"/>
      <c r="E46" s="660"/>
      <c r="F46" s="660"/>
      <c r="G46" s="660"/>
      <c r="H46" s="660"/>
      <c r="I46" s="660"/>
      <c r="J46" s="660"/>
      <c r="K46" s="660"/>
      <c r="L46" s="660"/>
      <c r="M46" s="660"/>
      <c r="N46" s="660"/>
      <c r="O46" s="660"/>
      <c r="P46" s="660"/>
      <c r="Q46" s="660"/>
      <c r="R46" s="660"/>
      <c r="S46" s="660"/>
      <c r="T46" s="660"/>
      <c r="U46" s="660"/>
      <c r="V46" s="660"/>
      <c r="W46" s="660"/>
      <c r="X46" s="660"/>
      <c r="Y46" s="660"/>
      <c r="Z46" s="660"/>
      <c r="AA46" s="660"/>
      <c r="AB46" s="660"/>
      <c r="AC46" s="660"/>
      <c r="AD46" s="660"/>
      <c r="AE46" s="660"/>
      <c r="AF46" s="660"/>
      <c r="AG46" s="660"/>
      <c r="AH46" s="660"/>
      <c r="AI46" s="660"/>
      <c r="AJ46" s="660"/>
      <c r="AK46" s="660"/>
      <c r="AL46" s="660"/>
      <c r="AM46" s="660"/>
      <c r="AN46" s="660"/>
      <c r="AO46" s="660"/>
      <c r="AP46" s="660"/>
      <c r="AQ46" s="660"/>
      <c r="AR46" s="660"/>
      <c r="AS46" s="660"/>
      <c r="AT46" s="660"/>
      <c r="AU46" s="660"/>
      <c r="AV46" s="660"/>
      <c r="AW46" s="660"/>
      <c r="AX46" s="660"/>
      <c r="AY46" s="660"/>
      <c r="AZ46" s="660"/>
      <c r="BA46" s="660"/>
      <c r="BB46" s="660"/>
      <c r="BC46" s="660"/>
      <c r="BD46" s="660"/>
      <c r="BE46" s="660"/>
      <c r="BF46" s="660"/>
      <c r="BG46" s="660"/>
      <c r="BH46" s="660"/>
      <c r="BI46" s="660"/>
      <c r="BJ46" s="660"/>
      <c r="BK46" s="660"/>
      <c r="BL46" s="660"/>
      <c r="BM46" s="660"/>
      <c r="BN46" s="660"/>
      <c r="BO46" s="660"/>
      <c r="BP46" s="660"/>
      <c r="BQ46" s="660"/>
      <c r="BR46" s="660"/>
      <c r="BS46" s="660"/>
      <c r="BT46" s="660"/>
      <c r="BU46" s="660"/>
      <c r="BV46" s="660"/>
      <c r="BW46" s="661"/>
      <c r="BX46" s="615" t="s">
        <v>156</v>
      </c>
      <c r="BY46" s="616"/>
      <c r="BZ46" s="616"/>
      <c r="CA46" s="616"/>
      <c r="CB46" s="616"/>
      <c r="CC46" s="616"/>
      <c r="CD46" s="616"/>
      <c r="CE46" s="617"/>
      <c r="CF46" s="618" t="s">
        <v>115</v>
      </c>
      <c r="CG46" s="616"/>
      <c r="CH46" s="616"/>
      <c r="CI46" s="616"/>
      <c r="CJ46" s="616"/>
      <c r="CK46" s="616"/>
      <c r="CL46" s="616"/>
      <c r="CM46" s="616"/>
      <c r="CN46" s="616"/>
      <c r="CO46" s="616"/>
      <c r="CP46" s="616"/>
      <c r="CQ46" s="616"/>
      <c r="CR46" s="617"/>
      <c r="CS46" s="619"/>
      <c r="CT46" s="619"/>
      <c r="CU46" s="619"/>
      <c r="CV46" s="619"/>
      <c r="CW46" s="619"/>
      <c r="CX46" s="619"/>
      <c r="CY46" s="619"/>
      <c r="CZ46" s="619"/>
      <c r="DA46" s="619"/>
      <c r="DB46" s="619"/>
      <c r="DC46" s="619"/>
      <c r="DD46" s="619"/>
      <c r="DE46" s="619"/>
      <c r="DF46" s="639">
        <f>DF49+DF50+DF47+DF48</f>
        <v>0</v>
      </c>
      <c r="DG46" s="640"/>
      <c r="DH46" s="640"/>
      <c r="DI46" s="640"/>
      <c r="DJ46" s="640"/>
      <c r="DK46" s="640"/>
      <c r="DL46" s="640"/>
      <c r="DM46" s="640"/>
      <c r="DN46" s="640"/>
      <c r="DO46" s="640"/>
      <c r="DP46" s="640"/>
      <c r="DQ46" s="640"/>
      <c r="DR46" s="641"/>
      <c r="DS46" s="639">
        <f t="shared" ref="DS46" si="6">DS49+DS50</f>
        <v>0</v>
      </c>
      <c r="DT46" s="640"/>
      <c r="DU46" s="640"/>
      <c r="DV46" s="640"/>
      <c r="DW46" s="640"/>
      <c r="DX46" s="640"/>
      <c r="DY46" s="640"/>
      <c r="DZ46" s="640"/>
      <c r="EA46" s="640"/>
      <c r="EB46" s="640"/>
      <c r="EC46" s="640"/>
      <c r="ED46" s="640"/>
      <c r="EE46" s="641"/>
      <c r="EF46" s="639">
        <f t="shared" ref="EF46" si="7">EF49+EF50</f>
        <v>0</v>
      </c>
      <c r="EG46" s="640"/>
      <c r="EH46" s="640"/>
      <c r="EI46" s="640"/>
      <c r="EJ46" s="640"/>
      <c r="EK46" s="640"/>
      <c r="EL46" s="640"/>
      <c r="EM46" s="640"/>
      <c r="EN46" s="640"/>
      <c r="EO46" s="640"/>
      <c r="EP46" s="640"/>
      <c r="EQ46" s="640"/>
      <c r="ER46" s="641"/>
      <c r="ES46" s="677"/>
      <c r="ET46" s="678"/>
      <c r="EU46" s="678"/>
      <c r="EV46" s="678"/>
      <c r="EW46" s="678"/>
      <c r="EX46" s="678"/>
      <c r="EY46" s="678"/>
      <c r="EZ46" s="678"/>
      <c r="FA46" s="678"/>
      <c r="FB46" s="678"/>
      <c r="FC46" s="678"/>
      <c r="FD46" s="678"/>
      <c r="FE46" s="679"/>
    </row>
    <row r="47" spans="1:172" ht="22.15" customHeight="1" x14ac:dyDescent="0.2">
      <c r="A47" s="683" t="s">
        <v>375</v>
      </c>
      <c r="B47" s="684"/>
      <c r="C47" s="684"/>
      <c r="D47" s="684"/>
      <c r="E47" s="684"/>
      <c r="F47" s="684"/>
      <c r="G47" s="684"/>
      <c r="H47" s="684"/>
      <c r="I47" s="684"/>
      <c r="J47" s="684"/>
      <c r="K47" s="684"/>
      <c r="L47" s="684"/>
      <c r="M47" s="684"/>
      <c r="N47" s="684"/>
      <c r="O47" s="684"/>
      <c r="P47" s="684"/>
      <c r="Q47" s="684"/>
      <c r="R47" s="684"/>
      <c r="S47" s="684"/>
      <c r="T47" s="684"/>
      <c r="U47" s="684"/>
      <c r="V47" s="684"/>
      <c r="W47" s="684"/>
      <c r="X47" s="684"/>
      <c r="Y47" s="684"/>
      <c r="Z47" s="684"/>
      <c r="AA47" s="684"/>
      <c r="AB47" s="684"/>
      <c r="AC47" s="684"/>
      <c r="AD47" s="684"/>
      <c r="AE47" s="684"/>
      <c r="AF47" s="684"/>
      <c r="AG47" s="684"/>
      <c r="AH47" s="684"/>
      <c r="AI47" s="684"/>
      <c r="AJ47" s="684"/>
      <c r="AK47" s="684"/>
      <c r="AL47" s="684"/>
      <c r="AM47" s="684"/>
      <c r="AN47" s="684"/>
      <c r="AO47" s="684"/>
      <c r="AP47" s="684"/>
      <c r="AQ47" s="684"/>
      <c r="AR47" s="684"/>
      <c r="AS47" s="684"/>
      <c r="AT47" s="684"/>
      <c r="AU47" s="684"/>
      <c r="AV47" s="684"/>
      <c r="AW47" s="684"/>
      <c r="AX47" s="684"/>
      <c r="AY47" s="684"/>
      <c r="AZ47" s="684"/>
      <c r="BA47" s="684"/>
      <c r="BB47" s="684"/>
      <c r="BC47" s="684"/>
      <c r="BD47" s="684"/>
      <c r="BE47" s="684"/>
      <c r="BF47" s="684"/>
      <c r="BG47" s="684"/>
      <c r="BH47" s="684"/>
      <c r="BI47" s="684"/>
      <c r="BJ47" s="684"/>
      <c r="BK47" s="684"/>
      <c r="BL47" s="684"/>
      <c r="BM47" s="684"/>
      <c r="BN47" s="684"/>
      <c r="BO47" s="684"/>
      <c r="BP47" s="684"/>
      <c r="BQ47" s="684"/>
      <c r="BR47" s="684"/>
      <c r="BS47" s="684"/>
      <c r="BT47" s="684"/>
      <c r="BU47" s="684"/>
      <c r="BV47" s="684"/>
      <c r="BW47" s="684"/>
      <c r="BX47" s="632" t="s">
        <v>157</v>
      </c>
      <c r="BY47" s="633"/>
      <c r="BZ47" s="633"/>
      <c r="CA47" s="633"/>
      <c r="CB47" s="633"/>
      <c r="CC47" s="633"/>
      <c r="CD47" s="633"/>
      <c r="CE47" s="634"/>
      <c r="CF47" s="635" t="s">
        <v>158</v>
      </c>
      <c r="CG47" s="633"/>
      <c r="CH47" s="633"/>
      <c r="CI47" s="633"/>
      <c r="CJ47" s="633"/>
      <c r="CK47" s="633"/>
      <c r="CL47" s="633"/>
      <c r="CM47" s="633"/>
      <c r="CN47" s="633"/>
      <c r="CO47" s="633"/>
      <c r="CP47" s="633"/>
      <c r="CQ47" s="633"/>
      <c r="CR47" s="634"/>
      <c r="CS47" s="672" t="s">
        <v>364</v>
      </c>
      <c r="CT47" s="672"/>
      <c r="CU47" s="672"/>
      <c r="CV47" s="672"/>
      <c r="CW47" s="672"/>
      <c r="CX47" s="672"/>
      <c r="CY47" s="672"/>
      <c r="CZ47" s="672"/>
      <c r="DA47" s="672"/>
      <c r="DB47" s="672"/>
      <c r="DC47" s="672"/>
      <c r="DD47" s="672"/>
      <c r="DE47" s="672"/>
      <c r="DF47" s="646"/>
      <c r="DG47" s="647"/>
      <c r="DH47" s="647"/>
      <c r="DI47" s="647"/>
      <c r="DJ47" s="647"/>
      <c r="DK47" s="647"/>
      <c r="DL47" s="647"/>
      <c r="DM47" s="647"/>
      <c r="DN47" s="647"/>
      <c r="DO47" s="647"/>
      <c r="DP47" s="647"/>
      <c r="DQ47" s="647"/>
      <c r="DR47" s="648"/>
      <c r="DS47" s="646"/>
      <c r="DT47" s="647"/>
      <c r="DU47" s="647"/>
      <c r="DV47" s="647"/>
      <c r="DW47" s="647"/>
      <c r="DX47" s="647"/>
      <c r="DY47" s="647"/>
      <c r="DZ47" s="647"/>
      <c r="EA47" s="647"/>
      <c r="EB47" s="647"/>
      <c r="EC47" s="647"/>
      <c r="ED47" s="647"/>
      <c r="EE47" s="648"/>
      <c r="EF47" s="646"/>
      <c r="EG47" s="647"/>
      <c r="EH47" s="647"/>
      <c r="EI47" s="647"/>
      <c r="EJ47" s="647"/>
      <c r="EK47" s="647"/>
      <c r="EL47" s="647"/>
      <c r="EM47" s="647"/>
      <c r="EN47" s="647"/>
      <c r="EO47" s="647"/>
      <c r="EP47" s="647"/>
      <c r="EQ47" s="647"/>
      <c r="ER47" s="648"/>
      <c r="ES47" s="680" t="s">
        <v>115</v>
      </c>
      <c r="ET47" s="681"/>
      <c r="EU47" s="681"/>
      <c r="EV47" s="681"/>
      <c r="EW47" s="681"/>
      <c r="EX47" s="681"/>
      <c r="EY47" s="681"/>
      <c r="EZ47" s="681"/>
      <c r="FA47" s="681"/>
      <c r="FB47" s="681"/>
      <c r="FC47" s="681"/>
      <c r="FD47" s="681"/>
      <c r="FE47" s="682"/>
    </row>
    <row r="48" spans="1:172" ht="22.15" customHeight="1" x14ac:dyDescent="0.2">
      <c r="A48" s="683" t="s">
        <v>375</v>
      </c>
      <c r="B48" s="684"/>
      <c r="C48" s="684"/>
      <c r="D48" s="684"/>
      <c r="E48" s="684"/>
      <c r="F48" s="684"/>
      <c r="G48" s="684"/>
      <c r="H48" s="684"/>
      <c r="I48" s="684"/>
      <c r="J48" s="684"/>
      <c r="K48" s="684"/>
      <c r="L48" s="684"/>
      <c r="M48" s="684"/>
      <c r="N48" s="684"/>
      <c r="O48" s="684"/>
      <c r="P48" s="684"/>
      <c r="Q48" s="684"/>
      <c r="R48" s="684"/>
      <c r="S48" s="684"/>
      <c r="T48" s="684"/>
      <c r="U48" s="684"/>
      <c r="V48" s="684"/>
      <c r="W48" s="684"/>
      <c r="X48" s="684"/>
      <c r="Y48" s="684"/>
      <c r="Z48" s="684"/>
      <c r="AA48" s="684"/>
      <c r="AB48" s="684"/>
      <c r="AC48" s="684"/>
      <c r="AD48" s="684"/>
      <c r="AE48" s="684"/>
      <c r="AF48" s="684"/>
      <c r="AG48" s="684"/>
      <c r="AH48" s="684"/>
      <c r="AI48" s="684"/>
      <c r="AJ48" s="684"/>
      <c r="AK48" s="684"/>
      <c r="AL48" s="684"/>
      <c r="AM48" s="684"/>
      <c r="AN48" s="684"/>
      <c r="AO48" s="684"/>
      <c r="AP48" s="684"/>
      <c r="AQ48" s="684"/>
      <c r="AR48" s="684"/>
      <c r="AS48" s="684"/>
      <c r="AT48" s="684"/>
      <c r="AU48" s="684"/>
      <c r="AV48" s="684"/>
      <c r="AW48" s="684"/>
      <c r="AX48" s="684"/>
      <c r="AY48" s="684"/>
      <c r="AZ48" s="684"/>
      <c r="BA48" s="684"/>
      <c r="BB48" s="684"/>
      <c r="BC48" s="684"/>
      <c r="BD48" s="684"/>
      <c r="BE48" s="684"/>
      <c r="BF48" s="684"/>
      <c r="BG48" s="684"/>
      <c r="BH48" s="684"/>
      <c r="BI48" s="684"/>
      <c r="BJ48" s="684"/>
      <c r="BK48" s="684"/>
      <c r="BL48" s="684"/>
      <c r="BM48" s="684"/>
      <c r="BN48" s="684"/>
      <c r="BO48" s="684"/>
      <c r="BP48" s="684"/>
      <c r="BQ48" s="684"/>
      <c r="BR48" s="684"/>
      <c r="BS48" s="684"/>
      <c r="BT48" s="684"/>
      <c r="BU48" s="684"/>
      <c r="BV48" s="684"/>
      <c r="BW48" s="684"/>
      <c r="BX48" s="632" t="s">
        <v>157</v>
      </c>
      <c r="BY48" s="633"/>
      <c r="BZ48" s="633"/>
      <c r="CA48" s="633"/>
      <c r="CB48" s="633"/>
      <c r="CC48" s="633"/>
      <c r="CD48" s="633"/>
      <c r="CE48" s="634"/>
      <c r="CF48" s="635" t="s">
        <v>158</v>
      </c>
      <c r="CG48" s="633"/>
      <c r="CH48" s="633"/>
      <c r="CI48" s="633"/>
      <c r="CJ48" s="633"/>
      <c r="CK48" s="633"/>
      <c r="CL48" s="633"/>
      <c r="CM48" s="633"/>
      <c r="CN48" s="633"/>
      <c r="CO48" s="633"/>
      <c r="CP48" s="633"/>
      <c r="CQ48" s="633"/>
      <c r="CR48" s="634"/>
      <c r="CS48" s="672" t="s">
        <v>364</v>
      </c>
      <c r="CT48" s="672"/>
      <c r="CU48" s="672"/>
      <c r="CV48" s="672"/>
      <c r="CW48" s="672"/>
      <c r="CX48" s="672"/>
      <c r="CY48" s="672"/>
      <c r="CZ48" s="672"/>
      <c r="DA48" s="672"/>
      <c r="DB48" s="672"/>
      <c r="DC48" s="672"/>
      <c r="DD48" s="672"/>
      <c r="DE48" s="672"/>
      <c r="DF48" s="646"/>
      <c r="DG48" s="647"/>
      <c r="DH48" s="647"/>
      <c r="DI48" s="647"/>
      <c r="DJ48" s="647"/>
      <c r="DK48" s="647"/>
      <c r="DL48" s="647"/>
      <c r="DM48" s="647"/>
      <c r="DN48" s="647"/>
      <c r="DO48" s="647"/>
      <c r="DP48" s="647"/>
      <c r="DQ48" s="647"/>
      <c r="DR48" s="648"/>
      <c r="DS48" s="646"/>
      <c r="DT48" s="647"/>
      <c r="DU48" s="647"/>
      <c r="DV48" s="647"/>
      <c r="DW48" s="647"/>
      <c r="DX48" s="647"/>
      <c r="DY48" s="647"/>
      <c r="DZ48" s="647"/>
      <c r="EA48" s="647"/>
      <c r="EB48" s="647"/>
      <c r="EC48" s="647"/>
      <c r="ED48" s="647"/>
      <c r="EE48" s="648"/>
      <c r="EF48" s="646"/>
      <c r="EG48" s="647"/>
      <c r="EH48" s="647"/>
      <c r="EI48" s="647"/>
      <c r="EJ48" s="647"/>
      <c r="EK48" s="647"/>
      <c r="EL48" s="647"/>
      <c r="EM48" s="647"/>
      <c r="EN48" s="647"/>
      <c r="EO48" s="647"/>
      <c r="EP48" s="647"/>
      <c r="EQ48" s="647"/>
      <c r="ER48" s="648"/>
      <c r="ES48" s="680" t="s">
        <v>115</v>
      </c>
      <c r="ET48" s="681"/>
      <c r="EU48" s="681"/>
      <c r="EV48" s="681"/>
      <c r="EW48" s="681"/>
      <c r="EX48" s="681"/>
      <c r="EY48" s="681"/>
      <c r="EZ48" s="681"/>
      <c r="FA48" s="681"/>
      <c r="FB48" s="681"/>
      <c r="FC48" s="681"/>
      <c r="FD48" s="681"/>
      <c r="FE48" s="682"/>
    </row>
    <row r="49" spans="1:161" ht="22.15" customHeight="1" x14ac:dyDescent="0.2">
      <c r="A49" s="683" t="s">
        <v>375</v>
      </c>
      <c r="B49" s="684"/>
      <c r="C49" s="684"/>
      <c r="D49" s="684"/>
      <c r="E49" s="684"/>
      <c r="F49" s="684"/>
      <c r="G49" s="684"/>
      <c r="H49" s="684"/>
      <c r="I49" s="684"/>
      <c r="J49" s="684"/>
      <c r="K49" s="684"/>
      <c r="L49" s="684"/>
      <c r="M49" s="684"/>
      <c r="N49" s="684"/>
      <c r="O49" s="684"/>
      <c r="P49" s="684"/>
      <c r="Q49" s="684"/>
      <c r="R49" s="684"/>
      <c r="S49" s="684"/>
      <c r="T49" s="684"/>
      <c r="U49" s="684"/>
      <c r="V49" s="684"/>
      <c r="W49" s="684"/>
      <c r="X49" s="684"/>
      <c r="Y49" s="684"/>
      <c r="Z49" s="684"/>
      <c r="AA49" s="684"/>
      <c r="AB49" s="684"/>
      <c r="AC49" s="684"/>
      <c r="AD49" s="684"/>
      <c r="AE49" s="684"/>
      <c r="AF49" s="684"/>
      <c r="AG49" s="684"/>
      <c r="AH49" s="684"/>
      <c r="AI49" s="684"/>
      <c r="AJ49" s="684"/>
      <c r="AK49" s="684"/>
      <c r="AL49" s="684"/>
      <c r="AM49" s="684"/>
      <c r="AN49" s="684"/>
      <c r="AO49" s="684"/>
      <c r="AP49" s="684"/>
      <c r="AQ49" s="684"/>
      <c r="AR49" s="684"/>
      <c r="AS49" s="684"/>
      <c r="AT49" s="684"/>
      <c r="AU49" s="684"/>
      <c r="AV49" s="684"/>
      <c r="AW49" s="684"/>
      <c r="AX49" s="684"/>
      <c r="AY49" s="684"/>
      <c r="AZ49" s="684"/>
      <c r="BA49" s="684"/>
      <c r="BB49" s="684"/>
      <c r="BC49" s="684"/>
      <c r="BD49" s="684"/>
      <c r="BE49" s="684"/>
      <c r="BF49" s="684"/>
      <c r="BG49" s="684"/>
      <c r="BH49" s="684"/>
      <c r="BI49" s="684"/>
      <c r="BJ49" s="684"/>
      <c r="BK49" s="684"/>
      <c r="BL49" s="684"/>
      <c r="BM49" s="684"/>
      <c r="BN49" s="684"/>
      <c r="BO49" s="684"/>
      <c r="BP49" s="684"/>
      <c r="BQ49" s="684"/>
      <c r="BR49" s="684"/>
      <c r="BS49" s="684"/>
      <c r="BT49" s="684"/>
      <c r="BU49" s="684"/>
      <c r="BV49" s="684"/>
      <c r="BW49" s="684"/>
      <c r="BX49" s="632" t="s">
        <v>157</v>
      </c>
      <c r="BY49" s="633"/>
      <c r="BZ49" s="633"/>
      <c r="CA49" s="633"/>
      <c r="CB49" s="633"/>
      <c r="CC49" s="633"/>
      <c r="CD49" s="633"/>
      <c r="CE49" s="634"/>
      <c r="CF49" s="635" t="s">
        <v>158</v>
      </c>
      <c r="CG49" s="633"/>
      <c r="CH49" s="633"/>
      <c r="CI49" s="633"/>
      <c r="CJ49" s="633"/>
      <c r="CK49" s="633"/>
      <c r="CL49" s="633"/>
      <c r="CM49" s="633"/>
      <c r="CN49" s="633"/>
      <c r="CO49" s="633"/>
      <c r="CP49" s="633"/>
      <c r="CQ49" s="633"/>
      <c r="CR49" s="634"/>
      <c r="CS49" s="672" t="s">
        <v>364</v>
      </c>
      <c r="CT49" s="672"/>
      <c r="CU49" s="672"/>
      <c r="CV49" s="672"/>
      <c r="CW49" s="672"/>
      <c r="CX49" s="672"/>
      <c r="CY49" s="672"/>
      <c r="CZ49" s="672"/>
      <c r="DA49" s="672"/>
      <c r="DB49" s="672"/>
      <c r="DC49" s="672"/>
      <c r="DD49" s="672"/>
      <c r="DE49" s="672"/>
      <c r="DF49" s="646"/>
      <c r="DG49" s="647"/>
      <c r="DH49" s="647"/>
      <c r="DI49" s="647"/>
      <c r="DJ49" s="647"/>
      <c r="DK49" s="647"/>
      <c r="DL49" s="647"/>
      <c r="DM49" s="647"/>
      <c r="DN49" s="647"/>
      <c r="DO49" s="647"/>
      <c r="DP49" s="647"/>
      <c r="DQ49" s="647"/>
      <c r="DR49" s="648"/>
      <c r="DS49" s="646"/>
      <c r="DT49" s="647"/>
      <c r="DU49" s="647"/>
      <c r="DV49" s="647"/>
      <c r="DW49" s="647"/>
      <c r="DX49" s="647"/>
      <c r="DY49" s="647"/>
      <c r="DZ49" s="647"/>
      <c r="EA49" s="647"/>
      <c r="EB49" s="647"/>
      <c r="EC49" s="647"/>
      <c r="ED49" s="647"/>
      <c r="EE49" s="648"/>
      <c r="EF49" s="646"/>
      <c r="EG49" s="647"/>
      <c r="EH49" s="647"/>
      <c r="EI49" s="647"/>
      <c r="EJ49" s="647"/>
      <c r="EK49" s="647"/>
      <c r="EL49" s="647"/>
      <c r="EM49" s="647"/>
      <c r="EN49" s="647"/>
      <c r="EO49" s="647"/>
      <c r="EP49" s="647"/>
      <c r="EQ49" s="647"/>
      <c r="ER49" s="648"/>
      <c r="ES49" s="680" t="s">
        <v>115</v>
      </c>
      <c r="ET49" s="681"/>
      <c r="EU49" s="681"/>
      <c r="EV49" s="681"/>
      <c r="EW49" s="681"/>
      <c r="EX49" s="681"/>
      <c r="EY49" s="681"/>
      <c r="EZ49" s="681"/>
      <c r="FA49" s="681"/>
      <c r="FB49" s="681"/>
      <c r="FC49" s="681"/>
      <c r="FD49" s="681"/>
      <c r="FE49" s="682"/>
    </row>
    <row r="50" spans="1:161" x14ac:dyDescent="0.2">
      <c r="A50" s="683" t="s">
        <v>395</v>
      </c>
      <c r="B50" s="684"/>
      <c r="C50" s="684"/>
      <c r="D50" s="684"/>
      <c r="E50" s="684"/>
      <c r="F50" s="684"/>
      <c r="G50" s="684"/>
      <c r="H50" s="684"/>
      <c r="I50" s="684"/>
      <c r="J50" s="684"/>
      <c r="K50" s="684"/>
      <c r="L50" s="684"/>
      <c r="M50" s="684"/>
      <c r="N50" s="684"/>
      <c r="O50" s="684"/>
      <c r="P50" s="684"/>
      <c r="Q50" s="684"/>
      <c r="R50" s="684"/>
      <c r="S50" s="684"/>
      <c r="T50" s="684"/>
      <c r="U50" s="684"/>
      <c r="V50" s="684"/>
      <c r="W50" s="684"/>
      <c r="X50" s="684"/>
      <c r="Y50" s="684"/>
      <c r="Z50" s="684"/>
      <c r="AA50" s="684"/>
      <c r="AB50" s="684"/>
      <c r="AC50" s="684"/>
      <c r="AD50" s="684"/>
      <c r="AE50" s="684"/>
      <c r="AF50" s="684"/>
      <c r="AG50" s="684"/>
      <c r="AH50" s="684"/>
      <c r="AI50" s="684"/>
      <c r="AJ50" s="684"/>
      <c r="AK50" s="684"/>
      <c r="AL50" s="684"/>
      <c r="AM50" s="684"/>
      <c r="AN50" s="684"/>
      <c r="AO50" s="684"/>
      <c r="AP50" s="684"/>
      <c r="AQ50" s="684"/>
      <c r="AR50" s="684"/>
      <c r="AS50" s="684"/>
      <c r="AT50" s="684"/>
      <c r="AU50" s="684"/>
      <c r="AV50" s="684"/>
      <c r="AW50" s="684"/>
      <c r="AX50" s="684"/>
      <c r="AY50" s="684"/>
      <c r="AZ50" s="684"/>
      <c r="BA50" s="684"/>
      <c r="BB50" s="684"/>
      <c r="BC50" s="684"/>
      <c r="BD50" s="684"/>
      <c r="BE50" s="684"/>
      <c r="BF50" s="684"/>
      <c r="BG50" s="684"/>
      <c r="BH50" s="684"/>
      <c r="BI50" s="684"/>
      <c r="BJ50" s="684"/>
      <c r="BK50" s="684"/>
      <c r="BL50" s="684"/>
      <c r="BM50" s="684"/>
      <c r="BN50" s="684"/>
      <c r="BO50" s="684"/>
      <c r="BP50" s="684"/>
      <c r="BQ50" s="684"/>
      <c r="BR50" s="684"/>
      <c r="BS50" s="684"/>
      <c r="BT50" s="684"/>
      <c r="BU50" s="684"/>
      <c r="BV50" s="684"/>
      <c r="BW50" s="684"/>
      <c r="BX50" s="632" t="s">
        <v>394</v>
      </c>
      <c r="BY50" s="633"/>
      <c r="BZ50" s="633"/>
      <c r="CA50" s="633"/>
      <c r="CB50" s="633"/>
      <c r="CC50" s="633"/>
      <c r="CD50" s="633"/>
      <c r="CE50" s="634"/>
      <c r="CF50" s="635" t="s">
        <v>158</v>
      </c>
      <c r="CG50" s="633"/>
      <c r="CH50" s="633"/>
      <c r="CI50" s="633"/>
      <c r="CJ50" s="633"/>
      <c r="CK50" s="633"/>
      <c r="CL50" s="633"/>
      <c r="CM50" s="633"/>
      <c r="CN50" s="633"/>
      <c r="CO50" s="633"/>
      <c r="CP50" s="633"/>
      <c r="CQ50" s="633"/>
      <c r="CR50" s="634"/>
      <c r="CS50" s="672" t="s">
        <v>399</v>
      </c>
      <c r="CT50" s="672"/>
      <c r="CU50" s="672"/>
      <c r="CV50" s="672"/>
      <c r="CW50" s="672"/>
      <c r="CX50" s="672"/>
      <c r="CY50" s="672"/>
      <c r="CZ50" s="672"/>
      <c r="DA50" s="672"/>
      <c r="DB50" s="672"/>
      <c r="DC50" s="672"/>
      <c r="DD50" s="672"/>
      <c r="DE50" s="672"/>
      <c r="DF50" s="636">
        <v>0</v>
      </c>
      <c r="DG50" s="637"/>
      <c r="DH50" s="637"/>
      <c r="DI50" s="637"/>
      <c r="DJ50" s="637"/>
      <c r="DK50" s="637"/>
      <c r="DL50" s="637"/>
      <c r="DM50" s="637"/>
      <c r="DN50" s="637"/>
      <c r="DO50" s="637"/>
      <c r="DP50" s="637"/>
      <c r="DQ50" s="637"/>
      <c r="DR50" s="638"/>
      <c r="DS50" s="646">
        <v>0</v>
      </c>
      <c r="DT50" s="647"/>
      <c r="DU50" s="647"/>
      <c r="DV50" s="647"/>
      <c r="DW50" s="647"/>
      <c r="DX50" s="647"/>
      <c r="DY50" s="647"/>
      <c r="DZ50" s="647"/>
      <c r="EA50" s="647"/>
      <c r="EB50" s="647"/>
      <c r="EC50" s="647"/>
      <c r="ED50" s="647"/>
      <c r="EE50" s="648"/>
      <c r="EF50" s="646">
        <v>0</v>
      </c>
      <c r="EG50" s="647"/>
      <c r="EH50" s="647"/>
      <c r="EI50" s="647"/>
      <c r="EJ50" s="647"/>
      <c r="EK50" s="647"/>
      <c r="EL50" s="647"/>
      <c r="EM50" s="647"/>
      <c r="EN50" s="647"/>
      <c r="EO50" s="647"/>
      <c r="EP50" s="647"/>
      <c r="EQ50" s="647"/>
      <c r="ER50" s="648"/>
      <c r="ES50" s="680" t="s">
        <v>115</v>
      </c>
      <c r="ET50" s="681"/>
      <c r="EU50" s="681"/>
      <c r="EV50" s="681"/>
      <c r="EW50" s="681"/>
      <c r="EX50" s="681"/>
      <c r="EY50" s="681"/>
      <c r="EZ50" s="681"/>
      <c r="FA50" s="681"/>
      <c r="FB50" s="681"/>
      <c r="FC50" s="681"/>
      <c r="FD50" s="681"/>
      <c r="FE50" s="682"/>
    </row>
    <row r="51" spans="1:161" ht="11.1" customHeight="1" x14ac:dyDescent="0.2">
      <c r="A51" s="694" t="s">
        <v>159</v>
      </c>
      <c r="B51" s="694"/>
      <c r="C51" s="694"/>
      <c r="D51" s="694"/>
      <c r="E51" s="694"/>
      <c r="F51" s="694"/>
      <c r="G51" s="694"/>
      <c r="H51" s="694"/>
      <c r="I51" s="694"/>
      <c r="J51" s="694"/>
      <c r="K51" s="694"/>
      <c r="L51" s="694"/>
      <c r="M51" s="694"/>
      <c r="N51" s="694"/>
      <c r="O51" s="694"/>
      <c r="P51" s="694"/>
      <c r="Q51" s="694"/>
      <c r="R51" s="694"/>
      <c r="S51" s="694"/>
      <c r="T51" s="694"/>
      <c r="U51" s="694"/>
      <c r="V51" s="694"/>
      <c r="W51" s="694"/>
      <c r="X51" s="694"/>
      <c r="Y51" s="694"/>
      <c r="Z51" s="694"/>
      <c r="AA51" s="694"/>
      <c r="AB51" s="694"/>
      <c r="AC51" s="694"/>
      <c r="AD51" s="694"/>
      <c r="AE51" s="694"/>
      <c r="AF51" s="694"/>
      <c r="AG51" s="694"/>
      <c r="AH51" s="694"/>
      <c r="AI51" s="694"/>
      <c r="AJ51" s="694"/>
      <c r="AK51" s="694"/>
      <c r="AL51" s="694"/>
      <c r="AM51" s="694"/>
      <c r="AN51" s="694"/>
      <c r="AO51" s="694"/>
      <c r="AP51" s="694"/>
      <c r="AQ51" s="694"/>
      <c r="AR51" s="694"/>
      <c r="AS51" s="694"/>
      <c r="AT51" s="694"/>
      <c r="AU51" s="694"/>
      <c r="AV51" s="694"/>
      <c r="AW51" s="694"/>
      <c r="AX51" s="694"/>
      <c r="AY51" s="694"/>
      <c r="AZ51" s="694"/>
      <c r="BA51" s="694"/>
      <c r="BB51" s="694"/>
      <c r="BC51" s="694"/>
      <c r="BD51" s="694"/>
      <c r="BE51" s="694"/>
      <c r="BF51" s="694"/>
      <c r="BG51" s="694"/>
      <c r="BH51" s="694"/>
      <c r="BI51" s="694"/>
      <c r="BJ51" s="694"/>
      <c r="BK51" s="694"/>
      <c r="BL51" s="694"/>
      <c r="BM51" s="694"/>
      <c r="BN51" s="694"/>
      <c r="BO51" s="694"/>
      <c r="BP51" s="694"/>
      <c r="BQ51" s="694"/>
      <c r="BR51" s="694"/>
      <c r="BS51" s="694"/>
      <c r="BT51" s="694"/>
      <c r="BU51" s="694"/>
      <c r="BV51" s="694"/>
      <c r="BW51" s="694"/>
      <c r="BX51" s="695" t="s">
        <v>160</v>
      </c>
      <c r="BY51" s="696"/>
      <c r="BZ51" s="696"/>
      <c r="CA51" s="696"/>
      <c r="CB51" s="696"/>
      <c r="CC51" s="696"/>
      <c r="CD51" s="696"/>
      <c r="CE51" s="697"/>
      <c r="CF51" s="698" t="s">
        <v>115</v>
      </c>
      <c r="CG51" s="696"/>
      <c r="CH51" s="696"/>
      <c r="CI51" s="696"/>
      <c r="CJ51" s="696"/>
      <c r="CK51" s="696"/>
      <c r="CL51" s="696"/>
      <c r="CM51" s="696"/>
      <c r="CN51" s="696"/>
      <c r="CO51" s="696"/>
      <c r="CP51" s="696"/>
      <c r="CQ51" s="696"/>
      <c r="CR51" s="697"/>
      <c r="CS51" s="685"/>
      <c r="CT51" s="686"/>
      <c r="CU51" s="686"/>
      <c r="CV51" s="686"/>
      <c r="CW51" s="686"/>
      <c r="CX51" s="686"/>
      <c r="CY51" s="686"/>
      <c r="CZ51" s="686"/>
      <c r="DA51" s="686"/>
      <c r="DB51" s="686"/>
      <c r="DC51" s="686"/>
      <c r="DD51" s="686"/>
      <c r="DE51" s="687"/>
      <c r="DF51" s="685">
        <f>DF52+DF79+DF95+DF73</f>
        <v>14888629.880000001</v>
      </c>
      <c r="DG51" s="686"/>
      <c r="DH51" s="686"/>
      <c r="DI51" s="686"/>
      <c r="DJ51" s="686"/>
      <c r="DK51" s="686"/>
      <c r="DL51" s="686"/>
      <c r="DM51" s="686"/>
      <c r="DN51" s="686"/>
      <c r="DO51" s="686"/>
      <c r="DP51" s="686"/>
      <c r="DQ51" s="686"/>
      <c r="DR51" s="687"/>
      <c r="DS51" s="685">
        <f>DS52+DS79+DS93+DS95</f>
        <v>0</v>
      </c>
      <c r="DT51" s="686"/>
      <c r="DU51" s="686"/>
      <c r="DV51" s="686"/>
      <c r="DW51" s="686"/>
      <c r="DX51" s="686"/>
      <c r="DY51" s="686"/>
      <c r="DZ51" s="686"/>
      <c r="EA51" s="686"/>
      <c r="EB51" s="686"/>
      <c r="EC51" s="686"/>
      <c r="ED51" s="686"/>
      <c r="EE51" s="687"/>
      <c r="EF51" s="685">
        <f>EF52+EF79+EF93+EF95</f>
        <v>0</v>
      </c>
      <c r="EG51" s="686"/>
      <c r="EH51" s="686"/>
      <c r="EI51" s="686"/>
      <c r="EJ51" s="686"/>
      <c r="EK51" s="686"/>
      <c r="EL51" s="686"/>
      <c r="EM51" s="686"/>
      <c r="EN51" s="686"/>
      <c r="EO51" s="686"/>
      <c r="EP51" s="686"/>
      <c r="EQ51" s="686"/>
      <c r="ER51" s="687"/>
      <c r="ES51" s="688"/>
      <c r="ET51" s="689"/>
      <c r="EU51" s="689"/>
      <c r="EV51" s="689"/>
      <c r="EW51" s="689"/>
      <c r="EX51" s="689"/>
      <c r="EY51" s="689"/>
      <c r="EZ51" s="689"/>
      <c r="FA51" s="689"/>
      <c r="FB51" s="689"/>
      <c r="FC51" s="689"/>
      <c r="FD51" s="689"/>
      <c r="FE51" s="690"/>
    </row>
    <row r="52" spans="1:161" ht="22.5" customHeight="1" x14ac:dyDescent="0.2">
      <c r="A52" s="613" t="s">
        <v>161</v>
      </c>
      <c r="B52" s="614"/>
      <c r="C52" s="614"/>
      <c r="D52" s="614"/>
      <c r="E52" s="614"/>
      <c r="F52" s="614"/>
      <c r="G52" s="614"/>
      <c r="H52" s="614"/>
      <c r="I52" s="614"/>
      <c r="J52" s="614"/>
      <c r="K52" s="614"/>
      <c r="L52" s="614"/>
      <c r="M52" s="614"/>
      <c r="N52" s="614"/>
      <c r="O52" s="614"/>
      <c r="P52" s="614"/>
      <c r="Q52" s="614"/>
      <c r="R52" s="614"/>
      <c r="S52" s="614"/>
      <c r="T52" s="614"/>
      <c r="U52" s="614"/>
      <c r="V52" s="614"/>
      <c r="W52" s="614"/>
      <c r="X52" s="614"/>
      <c r="Y52" s="614"/>
      <c r="Z52" s="614"/>
      <c r="AA52" s="614"/>
      <c r="AB52" s="614"/>
      <c r="AC52" s="614"/>
      <c r="AD52" s="614"/>
      <c r="AE52" s="614"/>
      <c r="AF52" s="614"/>
      <c r="AG52" s="614"/>
      <c r="AH52" s="614"/>
      <c r="AI52" s="614"/>
      <c r="AJ52" s="614"/>
      <c r="AK52" s="614"/>
      <c r="AL52" s="614"/>
      <c r="AM52" s="614"/>
      <c r="AN52" s="614"/>
      <c r="AO52" s="614"/>
      <c r="AP52" s="614"/>
      <c r="AQ52" s="614"/>
      <c r="AR52" s="614"/>
      <c r="AS52" s="614"/>
      <c r="AT52" s="614"/>
      <c r="AU52" s="614"/>
      <c r="AV52" s="614"/>
      <c r="AW52" s="614"/>
      <c r="AX52" s="614"/>
      <c r="AY52" s="614"/>
      <c r="AZ52" s="614"/>
      <c r="BA52" s="614"/>
      <c r="BB52" s="614"/>
      <c r="BC52" s="614"/>
      <c r="BD52" s="614"/>
      <c r="BE52" s="614"/>
      <c r="BF52" s="614"/>
      <c r="BG52" s="614"/>
      <c r="BH52" s="614"/>
      <c r="BI52" s="614"/>
      <c r="BJ52" s="614"/>
      <c r="BK52" s="614"/>
      <c r="BL52" s="614"/>
      <c r="BM52" s="614"/>
      <c r="BN52" s="614"/>
      <c r="BO52" s="614"/>
      <c r="BP52" s="614"/>
      <c r="BQ52" s="614"/>
      <c r="BR52" s="614"/>
      <c r="BS52" s="614"/>
      <c r="BT52" s="614"/>
      <c r="BU52" s="614"/>
      <c r="BV52" s="614"/>
      <c r="BW52" s="614"/>
      <c r="BX52" s="615" t="s">
        <v>162</v>
      </c>
      <c r="BY52" s="616"/>
      <c r="BZ52" s="616"/>
      <c r="CA52" s="616"/>
      <c r="CB52" s="616"/>
      <c r="CC52" s="616"/>
      <c r="CD52" s="616"/>
      <c r="CE52" s="617"/>
      <c r="CF52" s="618" t="s">
        <v>115</v>
      </c>
      <c r="CG52" s="616"/>
      <c r="CH52" s="616"/>
      <c r="CI52" s="616"/>
      <c r="CJ52" s="616"/>
      <c r="CK52" s="616"/>
      <c r="CL52" s="616"/>
      <c r="CM52" s="616"/>
      <c r="CN52" s="616"/>
      <c r="CO52" s="616"/>
      <c r="CP52" s="616"/>
      <c r="CQ52" s="616"/>
      <c r="CR52" s="617"/>
      <c r="CS52" s="646"/>
      <c r="CT52" s="647"/>
      <c r="CU52" s="647"/>
      <c r="CV52" s="647"/>
      <c r="CW52" s="647"/>
      <c r="CX52" s="647"/>
      <c r="CY52" s="647"/>
      <c r="CZ52" s="647"/>
      <c r="DA52" s="647"/>
      <c r="DB52" s="647"/>
      <c r="DC52" s="647"/>
      <c r="DD52" s="647"/>
      <c r="DE52" s="648"/>
      <c r="DF52" s="691">
        <f>DF53+DF54+DF55+DF56+DF57+DF58+DF60</f>
        <v>3990354.33</v>
      </c>
      <c r="DG52" s="692"/>
      <c r="DH52" s="692"/>
      <c r="DI52" s="692"/>
      <c r="DJ52" s="692"/>
      <c r="DK52" s="692"/>
      <c r="DL52" s="692"/>
      <c r="DM52" s="692"/>
      <c r="DN52" s="692"/>
      <c r="DO52" s="692"/>
      <c r="DP52" s="692"/>
      <c r="DQ52" s="692"/>
      <c r="DR52" s="693"/>
      <c r="DS52" s="691">
        <f>DS53+DS54+DS55+DS56+DS57+DS58+DS60</f>
        <v>0</v>
      </c>
      <c r="DT52" s="692"/>
      <c r="DU52" s="692"/>
      <c r="DV52" s="692"/>
      <c r="DW52" s="692"/>
      <c r="DX52" s="692"/>
      <c r="DY52" s="692"/>
      <c r="DZ52" s="692"/>
      <c r="EA52" s="692"/>
      <c r="EB52" s="692"/>
      <c r="EC52" s="692"/>
      <c r="ED52" s="692"/>
      <c r="EE52" s="693"/>
      <c r="EF52" s="691">
        <f>EF53+EF54+EF55+EF56+EF57+EF58+EF60</f>
        <v>0</v>
      </c>
      <c r="EG52" s="692"/>
      <c r="EH52" s="692"/>
      <c r="EI52" s="692"/>
      <c r="EJ52" s="692"/>
      <c r="EK52" s="692"/>
      <c r="EL52" s="692"/>
      <c r="EM52" s="692"/>
      <c r="EN52" s="692"/>
      <c r="EO52" s="692"/>
      <c r="EP52" s="692"/>
      <c r="EQ52" s="692"/>
      <c r="ER52" s="693"/>
      <c r="ES52" s="680" t="s">
        <v>115</v>
      </c>
      <c r="ET52" s="681"/>
      <c r="EU52" s="681"/>
      <c r="EV52" s="681"/>
      <c r="EW52" s="681"/>
      <c r="EX52" s="681"/>
      <c r="EY52" s="681"/>
      <c r="EZ52" s="681"/>
      <c r="FA52" s="681"/>
      <c r="FB52" s="681"/>
      <c r="FC52" s="681"/>
      <c r="FD52" s="681"/>
      <c r="FE52" s="682"/>
    </row>
    <row r="53" spans="1:161" ht="22.5" customHeight="1" x14ac:dyDescent="0.2">
      <c r="A53" s="613" t="s">
        <v>163</v>
      </c>
      <c r="B53" s="613"/>
      <c r="C53" s="613"/>
      <c r="D53" s="613"/>
      <c r="E53" s="613"/>
      <c r="F53" s="613"/>
      <c r="G53" s="613"/>
      <c r="H53" s="613"/>
      <c r="I53" s="613"/>
      <c r="J53" s="613"/>
      <c r="K53" s="613"/>
      <c r="L53" s="613"/>
      <c r="M53" s="613"/>
      <c r="N53" s="613"/>
      <c r="O53" s="613"/>
      <c r="P53" s="613"/>
      <c r="Q53" s="613"/>
      <c r="R53" s="613"/>
      <c r="S53" s="613"/>
      <c r="T53" s="613"/>
      <c r="U53" s="613"/>
      <c r="V53" s="613"/>
      <c r="W53" s="613"/>
      <c r="X53" s="613"/>
      <c r="Y53" s="613"/>
      <c r="Z53" s="613"/>
      <c r="AA53" s="613"/>
      <c r="AB53" s="613"/>
      <c r="AC53" s="613"/>
      <c r="AD53" s="613"/>
      <c r="AE53" s="613"/>
      <c r="AF53" s="613"/>
      <c r="AG53" s="613"/>
      <c r="AH53" s="613"/>
      <c r="AI53" s="613"/>
      <c r="AJ53" s="613"/>
      <c r="AK53" s="613"/>
      <c r="AL53" s="613"/>
      <c r="AM53" s="613"/>
      <c r="AN53" s="613"/>
      <c r="AO53" s="613"/>
      <c r="AP53" s="613"/>
      <c r="AQ53" s="613"/>
      <c r="AR53" s="613"/>
      <c r="AS53" s="613"/>
      <c r="AT53" s="613"/>
      <c r="AU53" s="613"/>
      <c r="AV53" s="613"/>
      <c r="AW53" s="613"/>
      <c r="AX53" s="613"/>
      <c r="AY53" s="613"/>
      <c r="AZ53" s="613"/>
      <c r="BA53" s="613"/>
      <c r="BB53" s="613"/>
      <c r="BC53" s="613"/>
      <c r="BD53" s="613"/>
      <c r="BE53" s="613"/>
      <c r="BF53" s="613"/>
      <c r="BG53" s="613"/>
      <c r="BH53" s="613"/>
      <c r="BI53" s="613"/>
      <c r="BJ53" s="613"/>
      <c r="BK53" s="613"/>
      <c r="BL53" s="613"/>
      <c r="BM53" s="613"/>
      <c r="BN53" s="613"/>
      <c r="BO53" s="613"/>
      <c r="BP53" s="613"/>
      <c r="BQ53" s="613"/>
      <c r="BR53" s="613"/>
      <c r="BS53" s="613"/>
      <c r="BT53" s="613"/>
      <c r="BU53" s="613"/>
      <c r="BV53" s="613"/>
      <c r="BW53" s="642"/>
      <c r="BX53" s="615" t="s">
        <v>373</v>
      </c>
      <c r="BY53" s="616"/>
      <c r="BZ53" s="616"/>
      <c r="CA53" s="616"/>
      <c r="CB53" s="616"/>
      <c r="CC53" s="616"/>
      <c r="CD53" s="616"/>
      <c r="CE53" s="617"/>
      <c r="CF53" s="618" t="s">
        <v>164</v>
      </c>
      <c r="CG53" s="616"/>
      <c r="CH53" s="616"/>
      <c r="CI53" s="616"/>
      <c r="CJ53" s="616"/>
      <c r="CK53" s="616"/>
      <c r="CL53" s="616"/>
      <c r="CM53" s="616"/>
      <c r="CN53" s="616"/>
      <c r="CO53" s="616"/>
      <c r="CP53" s="616"/>
      <c r="CQ53" s="616"/>
      <c r="CR53" s="617"/>
      <c r="CS53" s="699"/>
      <c r="CT53" s="700"/>
      <c r="CU53" s="700"/>
      <c r="CV53" s="700"/>
      <c r="CW53" s="700"/>
      <c r="CX53" s="700"/>
      <c r="CY53" s="700"/>
      <c r="CZ53" s="700"/>
      <c r="DA53" s="700"/>
      <c r="DB53" s="700"/>
      <c r="DC53" s="700"/>
      <c r="DD53" s="700"/>
      <c r="DE53" s="701"/>
      <c r="DF53" s="636"/>
      <c r="DG53" s="637"/>
      <c r="DH53" s="637"/>
      <c r="DI53" s="637"/>
      <c r="DJ53" s="637"/>
      <c r="DK53" s="637"/>
      <c r="DL53" s="637"/>
      <c r="DM53" s="637"/>
      <c r="DN53" s="637"/>
      <c r="DO53" s="637"/>
      <c r="DP53" s="637"/>
      <c r="DQ53" s="637"/>
      <c r="DR53" s="638"/>
      <c r="DS53" s="636"/>
      <c r="DT53" s="637"/>
      <c r="DU53" s="637"/>
      <c r="DV53" s="637"/>
      <c r="DW53" s="637"/>
      <c r="DX53" s="637"/>
      <c r="DY53" s="637"/>
      <c r="DZ53" s="637"/>
      <c r="EA53" s="637"/>
      <c r="EB53" s="637"/>
      <c r="EC53" s="637"/>
      <c r="ED53" s="637"/>
      <c r="EE53" s="638"/>
      <c r="EF53" s="636"/>
      <c r="EG53" s="637"/>
      <c r="EH53" s="637"/>
      <c r="EI53" s="637"/>
      <c r="EJ53" s="637"/>
      <c r="EK53" s="637"/>
      <c r="EL53" s="637"/>
      <c r="EM53" s="637"/>
      <c r="EN53" s="637"/>
      <c r="EO53" s="637"/>
      <c r="EP53" s="637"/>
      <c r="EQ53" s="637"/>
      <c r="ER53" s="638"/>
      <c r="ES53" s="680" t="s">
        <v>115</v>
      </c>
      <c r="ET53" s="681"/>
      <c r="EU53" s="681"/>
      <c r="EV53" s="681"/>
      <c r="EW53" s="681"/>
      <c r="EX53" s="681"/>
      <c r="EY53" s="681"/>
      <c r="EZ53" s="681"/>
      <c r="FA53" s="681"/>
      <c r="FB53" s="681"/>
      <c r="FC53" s="681"/>
      <c r="FD53" s="681"/>
      <c r="FE53" s="682"/>
    </row>
    <row r="54" spans="1:161" ht="22.5" customHeight="1" x14ac:dyDescent="0.2">
      <c r="A54" s="613" t="s">
        <v>163</v>
      </c>
      <c r="B54" s="614"/>
      <c r="C54" s="614"/>
      <c r="D54" s="614"/>
      <c r="E54" s="614"/>
      <c r="F54" s="614"/>
      <c r="G54" s="614"/>
      <c r="H54" s="614"/>
      <c r="I54" s="614"/>
      <c r="J54" s="614"/>
      <c r="K54" s="614"/>
      <c r="L54" s="614"/>
      <c r="M54" s="614"/>
      <c r="N54" s="614"/>
      <c r="O54" s="614"/>
      <c r="P54" s="614"/>
      <c r="Q54" s="614"/>
      <c r="R54" s="614"/>
      <c r="S54" s="614"/>
      <c r="T54" s="614"/>
      <c r="U54" s="614"/>
      <c r="V54" s="614"/>
      <c r="W54" s="614"/>
      <c r="X54" s="614"/>
      <c r="Y54" s="614"/>
      <c r="Z54" s="614"/>
      <c r="AA54" s="614"/>
      <c r="AB54" s="614"/>
      <c r="AC54" s="614"/>
      <c r="AD54" s="614"/>
      <c r="AE54" s="614"/>
      <c r="AF54" s="614"/>
      <c r="AG54" s="614"/>
      <c r="AH54" s="614"/>
      <c r="AI54" s="614"/>
      <c r="AJ54" s="614"/>
      <c r="AK54" s="614"/>
      <c r="AL54" s="614"/>
      <c r="AM54" s="614"/>
      <c r="AN54" s="614"/>
      <c r="AO54" s="614"/>
      <c r="AP54" s="614"/>
      <c r="AQ54" s="614"/>
      <c r="AR54" s="614"/>
      <c r="AS54" s="614"/>
      <c r="AT54" s="614"/>
      <c r="AU54" s="614"/>
      <c r="AV54" s="614"/>
      <c r="AW54" s="614"/>
      <c r="AX54" s="614"/>
      <c r="AY54" s="614"/>
      <c r="AZ54" s="614"/>
      <c r="BA54" s="614"/>
      <c r="BB54" s="614"/>
      <c r="BC54" s="614"/>
      <c r="BD54" s="614"/>
      <c r="BE54" s="614"/>
      <c r="BF54" s="614"/>
      <c r="BG54" s="614"/>
      <c r="BH54" s="614"/>
      <c r="BI54" s="614"/>
      <c r="BJ54" s="614"/>
      <c r="BK54" s="614"/>
      <c r="BL54" s="614"/>
      <c r="BM54" s="614"/>
      <c r="BN54" s="614"/>
      <c r="BO54" s="614"/>
      <c r="BP54" s="614"/>
      <c r="BQ54" s="614"/>
      <c r="BR54" s="614"/>
      <c r="BS54" s="614"/>
      <c r="BT54" s="614"/>
      <c r="BU54" s="614"/>
      <c r="BV54" s="614"/>
      <c r="BW54" s="614"/>
      <c r="BX54" s="615" t="s">
        <v>374</v>
      </c>
      <c r="BY54" s="616"/>
      <c r="BZ54" s="616"/>
      <c r="CA54" s="616"/>
      <c r="CB54" s="616"/>
      <c r="CC54" s="616"/>
      <c r="CD54" s="616"/>
      <c r="CE54" s="617"/>
      <c r="CF54" s="618" t="s">
        <v>164</v>
      </c>
      <c r="CG54" s="616"/>
      <c r="CH54" s="616"/>
      <c r="CI54" s="616"/>
      <c r="CJ54" s="616"/>
      <c r="CK54" s="616"/>
      <c r="CL54" s="616"/>
      <c r="CM54" s="616"/>
      <c r="CN54" s="616"/>
      <c r="CO54" s="616"/>
      <c r="CP54" s="616"/>
      <c r="CQ54" s="616"/>
      <c r="CR54" s="617"/>
      <c r="CS54" s="699" t="s">
        <v>831</v>
      </c>
      <c r="CT54" s="700"/>
      <c r="CU54" s="700"/>
      <c r="CV54" s="700"/>
      <c r="CW54" s="700"/>
      <c r="CX54" s="700"/>
      <c r="CY54" s="700"/>
      <c r="CZ54" s="700"/>
      <c r="DA54" s="700"/>
      <c r="DB54" s="700"/>
      <c r="DC54" s="700"/>
      <c r="DD54" s="700"/>
      <c r="DE54" s="701"/>
      <c r="DF54" s="636">
        <f>обоснования!J28</f>
        <v>60000</v>
      </c>
      <c r="DG54" s="637"/>
      <c r="DH54" s="637"/>
      <c r="DI54" s="637"/>
      <c r="DJ54" s="637"/>
      <c r="DK54" s="637"/>
      <c r="DL54" s="637"/>
      <c r="DM54" s="637"/>
      <c r="DN54" s="637"/>
      <c r="DO54" s="637"/>
      <c r="DP54" s="637"/>
      <c r="DQ54" s="637"/>
      <c r="DR54" s="638"/>
      <c r="DS54" s="636"/>
      <c r="DT54" s="637"/>
      <c r="DU54" s="637"/>
      <c r="DV54" s="637"/>
      <c r="DW54" s="637"/>
      <c r="DX54" s="637"/>
      <c r="DY54" s="637"/>
      <c r="DZ54" s="637"/>
      <c r="EA54" s="637"/>
      <c r="EB54" s="637"/>
      <c r="EC54" s="637"/>
      <c r="ED54" s="637"/>
      <c r="EE54" s="638"/>
      <c r="EF54" s="636"/>
      <c r="EG54" s="637"/>
      <c r="EH54" s="637"/>
      <c r="EI54" s="637"/>
      <c r="EJ54" s="637"/>
      <c r="EK54" s="637"/>
      <c r="EL54" s="637"/>
      <c r="EM54" s="637"/>
      <c r="EN54" s="637"/>
      <c r="EO54" s="637"/>
      <c r="EP54" s="637"/>
      <c r="EQ54" s="637"/>
      <c r="ER54" s="638"/>
      <c r="ES54" s="680" t="s">
        <v>115</v>
      </c>
      <c r="ET54" s="681"/>
      <c r="EU54" s="681"/>
      <c r="EV54" s="681"/>
      <c r="EW54" s="681"/>
      <c r="EX54" s="681"/>
      <c r="EY54" s="681"/>
      <c r="EZ54" s="681"/>
      <c r="FA54" s="681"/>
      <c r="FB54" s="681"/>
      <c r="FC54" s="681"/>
      <c r="FD54" s="681"/>
      <c r="FE54" s="682"/>
    </row>
    <row r="55" spans="1:161" ht="22.5" customHeight="1" x14ac:dyDescent="0.2">
      <c r="A55" s="613" t="s">
        <v>163</v>
      </c>
      <c r="B55" s="614"/>
      <c r="C55" s="614"/>
      <c r="D55" s="614"/>
      <c r="E55" s="614"/>
      <c r="F55" s="614"/>
      <c r="G55" s="614"/>
      <c r="H55" s="614"/>
      <c r="I55" s="614"/>
      <c r="J55" s="614"/>
      <c r="K55" s="614"/>
      <c r="L55" s="614"/>
      <c r="M55" s="614"/>
      <c r="N55" s="614"/>
      <c r="O55" s="614"/>
      <c r="P55" s="614"/>
      <c r="Q55" s="614"/>
      <c r="R55" s="614"/>
      <c r="S55" s="614"/>
      <c r="T55" s="614"/>
      <c r="U55" s="614"/>
      <c r="V55" s="614"/>
      <c r="W55" s="614"/>
      <c r="X55" s="614"/>
      <c r="Y55" s="614"/>
      <c r="Z55" s="614"/>
      <c r="AA55" s="614"/>
      <c r="AB55" s="614"/>
      <c r="AC55" s="614"/>
      <c r="AD55" s="614"/>
      <c r="AE55" s="614"/>
      <c r="AF55" s="614"/>
      <c r="AG55" s="614"/>
      <c r="AH55" s="614"/>
      <c r="AI55" s="614"/>
      <c r="AJ55" s="614"/>
      <c r="AK55" s="614"/>
      <c r="AL55" s="614"/>
      <c r="AM55" s="614"/>
      <c r="AN55" s="614"/>
      <c r="AO55" s="614"/>
      <c r="AP55" s="614"/>
      <c r="AQ55" s="614"/>
      <c r="AR55" s="614"/>
      <c r="AS55" s="614"/>
      <c r="AT55" s="614"/>
      <c r="AU55" s="614"/>
      <c r="AV55" s="614"/>
      <c r="AW55" s="614"/>
      <c r="AX55" s="614"/>
      <c r="AY55" s="614"/>
      <c r="AZ55" s="614"/>
      <c r="BA55" s="614"/>
      <c r="BB55" s="614"/>
      <c r="BC55" s="614"/>
      <c r="BD55" s="614"/>
      <c r="BE55" s="614"/>
      <c r="BF55" s="614"/>
      <c r="BG55" s="614"/>
      <c r="BH55" s="614"/>
      <c r="BI55" s="614"/>
      <c r="BJ55" s="614"/>
      <c r="BK55" s="614"/>
      <c r="BL55" s="614"/>
      <c r="BM55" s="614"/>
      <c r="BN55" s="614"/>
      <c r="BO55" s="614"/>
      <c r="BP55" s="614"/>
      <c r="BQ55" s="614"/>
      <c r="BR55" s="614"/>
      <c r="BS55" s="614"/>
      <c r="BT55" s="614"/>
      <c r="BU55" s="614"/>
      <c r="BV55" s="614"/>
      <c r="BW55" s="614"/>
      <c r="BX55" s="615" t="s">
        <v>393</v>
      </c>
      <c r="BY55" s="616"/>
      <c r="BZ55" s="616"/>
      <c r="CA55" s="616"/>
      <c r="CB55" s="616"/>
      <c r="CC55" s="616"/>
      <c r="CD55" s="616"/>
      <c r="CE55" s="617"/>
      <c r="CF55" s="618" t="s">
        <v>164</v>
      </c>
      <c r="CG55" s="616"/>
      <c r="CH55" s="616"/>
      <c r="CI55" s="616"/>
      <c r="CJ55" s="616"/>
      <c r="CK55" s="616"/>
      <c r="CL55" s="616"/>
      <c r="CM55" s="616"/>
      <c r="CN55" s="616"/>
      <c r="CO55" s="616"/>
      <c r="CP55" s="616"/>
      <c r="CQ55" s="616"/>
      <c r="CR55" s="617"/>
      <c r="CS55" s="699" t="s">
        <v>828</v>
      </c>
      <c r="CT55" s="700"/>
      <c r="CU55" s="700"/>
      <c r="CV55" s="700"/>
      <c r="CW55" s="700"/>
      <c r="CX55" s="700"/>
      <c r="CY55" s="700"/>
      <c r="CZ55" s="700"/>
      <c r="DA55" s="700"/>
      <c r="DB55" s="700"/>
      <c r="DC55" s="700"/>
      <c r="DD55" s="700"/>
      <c r="DE55" s="701"/>
      <c r="DF55" s="636">
        <f>обоснования!J29</f>
        <v>120834.06</v>
      </c>
      <c r="DG55" s="637"/>
      <c r="DH55" s="637"/>
      <c r="DI55" s="637"/>
      <c r="DJ55" s="637"/>
      <c r="DK55" s="637"/>
      <c r="DL55" s="637"/>
      <c r="DM55" s="637"/>
      <c r="DN55" s="637"/>
      <c r="DO55" s="637"/>
      <c r="DP55" s="637"/>
      <c r="DQ55" s="637"/>
      <c r="DR55" s="638"/>
      <c r="DS55" s="636"/>
      <c r="DT55" s="637"/>
      <c r="DU55" s="637"/>
      <c r="DV55" s="637"/>
      <c r="DW55" s="637"/>
      <c r="DX55" s="637"/>
      <c r="DY55" s="637"/>
      <c r="DZ55" s="637"/>
      <c r="EA55" s="637"/>
      <c r="EB55" s="637"/>
      <c r="EC55" s="637"/>
      <c r="ED55" s="637"/>
      <c r="EE55" s="638"/>
      <c r="EF55" s="636"/>
      <c r="EG55" s="637"/>
      <c r="EH55" s="637"/>
      <c r="EI55" s="637"/>
      <c r="EJ55" s="637"/>
      <c r="EK55" s="637"/>
      <c r="EL55" s="637"/>
      <c r="EM55" s="637"/>
      <c r="EN55" s="637"/>
      <c r="EO55" s="637"/>
      <c r="EP55" s="637"/>
      <c r="EQ55" s="637"/>
      <c r="ER55" s="638"/>
      <c r="ES55" s="680" t="s">
        <v>115</v>
      </c>
      <c r="ET55" s="681"/>
      <c r="EU55" s="681"/>
      <c r="EV55" s="681"/>
      <c r="EW55" s="681"/>
      <c r="EX55" s="681"/>
      <c r="EY55" s="681"/>
      <c r="EZ55" s="681"/>
      <c r="FA55" s="681"/>
      <c r="FB55" s="681"/>
      <c r="FC55" s="681"/>
      <c r="FD55" s="681"/>
      <c r="FE55" s="682"/>
    </row>
    <row r="56" spans="1:161" ht="22.5" customHeight="1" x14ac:dyDescent="0.2">
      <c r="A56" s="613" t="s">
        <v>163</v>
      </c>
      <c r="B56" s="614"/>
      <c r="C56" s="614"/>
      <c r="D56" s="614"/>
      <c r="E56" s="614"/>
      <c r="F56" s="614"/>
      <c r="G56" s="614"/>
      <c r="H56" s="614"/>
      <c r="I56" s="614"/>
      <c r="J56" s="614"/>
      <c r="K56" s="614"/>
      <c r="L56" s="614"/>
      <c r="M56" s="614"/>
      <c r="N56" s="614"/>
      <c r="O56" s="614"/>
      <c r="P56" s="614"/>
      <c r="Q56" s="614"/>
      <c r="R56" s="614"/>
      <c r="S56" s="614"/>
      <c r="T56" s="614"/>
      <c r="U56" s="614"/>
      <c r="V56" s="614"/>
      <c r="W56" s="614"/>
      <c r="X56" s="614"/>
      <c r="Y56" s="614"/>
      <c r="Z56" s="614"/>
      <c r="AA56" s="614"/>
      <c r="AB56" s="614"/>
      <c r="AC56" s="614"/>
      <c r="AD56" s="614"/>
      <c r="AE56" s="614"/>
      <c r="AF56" s="614"/>
      <c r="AG56" s="614"/>
      <c r="AH56" s="614"/>
      <c r="AI56" s="614"/>
      <c r="AJ56" s="614"/>
      <c r="AK56" s="614"/>
      <c r="AL56" s="614"/>
      <c r="AM56" s="614"/>
      <c r="AN56" s="614"/>
      <c r="AO56" s="614"/>
      <c r="AP56" s="614"/>
      <c r="AQ56" s="614"/>
      <c r="AR56" s="614"/>
      <c r="AS56" s="614"/>
      <c r="AT56" s="614"/>
      <c r="AU56" s="614"/>
      <c r="AV56" s="614"/>
      <c r="AW56" s="614"/>
      <c r="AX56" s="614"/>
      <c r="AY56" s="614"/>
      <c r="AZ56" s="614"/>
      <c r="BA56" s="614"/>
      <c r="BB56" s="614"/>
      <c r="BC56" s="614"/>
      <c r="BD56" s="614"/>
      <c r="BE56" s="614"/>
      <c r="BF56" s="614"/>
      <c r="BG56" s="614"/>
      <c r="BH56" s="614"/>
      <c r="BI56" s="614"/>
      <c r="BJ56" s="614"/>
      <c r="BK56" s="614"/>
      <c r="BL56" s="614"/>
      <c r="BM56" s="614"/>
      <c r="BN56" s="614"/>
      <c r="BO56" s="614"/>
      <c r="BP56" s="614"/>
      <c r="BQ56" s="614"/>
      <c r="BR56" s="614"/>
      <c r="BS56" s="614"/>
      <c r="BT56" s="614"/>
      <c r="BU56" s="614"/>
      <c r="BV56" s="614"/>
      <c r="BW56" s="614"/>
      <c r="BX56" s="615" t="s">
        <v>540</v>
      </c>
      <c r="BY56" s="616"/>
      <c r="BZ56" s="616"/>
      <c r="CA56" s="616"/>
      <c r="CB56" s="616"/>
      <c r="CC56" s="616"/>
      <c r="CD56" s="616"/>
      <c r="CE56" s="617"/>
      <c r="CF56" s="618" t="s">
        <v>164</v>
      </c>
      <c r="CG56" s="616"/>
      <c r="CH56" s="616"/>
      <c r="CI56" s="616"/>
      <c r="CJ56" s="616"/>
      <c r="CK56" s="616"/>
      <c r="CL56" s="616"/>
      <c r="CM56" s="616"/>
      <c r="CN56" s="616"/>
      <c r="CO56" s="616"/>
      <c r="CP56" s="616"/>
      <c r="CQ56" s="616"/>
      <c r="CR56" s="617"/>
      <c r="CS56" s="699" t="s">
        <v>826</v>
      </c>
      <c r="CT56" s="700"/>
      <c r="CU56" s="700"/>
      <c r="CV56" s="700"/>
      <c r="CW56" s="700"/>
      <c r="CX56" s="700"/>
      <c r="CY56" s="700"/>
      <c r="CZ56" s="700"/>
      <c r="DA56" s="700"/>
      <c r="DB56" s="700"/>
      <c r="DC56" s="700"/>
      <c r="DD56" s="700"/>
      <c r="DE56" s="701"/>
      <c r="DF56" s="636">
        <f>обоснования!J27</f>
        <v>183954.21</v>
      </c>
      <c r="DG56" s="637"/>
      <c r="DH56" s="637"/>
      <c r="DI56" s="637"/>
      <c r="DJ56" s="637"/>
      <c r="DK56" s="637"/>
      <c r="DL56" s="637"/>
      <c r="DM56" s="637"/>
      <c r="DN56" s="637"/>
      <c r="DO56" s="637"/>
      <c r="DP56" s="637"/>
      <c r="DQ56" s="637"/>
      <c r="DR56" s="638"/>
      <c r="DS56" s="636"/>
      <c r="DT56" s="637"/>
      <c r="DU56" s="637"/>
      <c r="DV56" s="637"/>
      <c r="DW56" s="637"/>
      <c r="DX56" s="637"/>
      <c r="DY56" s="637"/>
      <c r="DZ56" s="637"/>
      <c r="EA56" s="637"/>
      <c r="EB56" s="637"/>
      <c r="EC56" s="637"/>
      <c r="ED56" s="637"/>
      <c r="EE56" s="638"/>
      <c r="EF56" s="636"/>
      <c r="EG56" s="637"/>
      <c r="EH56" s="637"/>
      <c r="EI56" s="637"/>
      <c r="EJ56" s="637"/>
      <c r="EK56" s="637"/>
      <c r="EL56" s="637"/>
      <c r="EM56" s="637"/>
      <c r="EN56" s="637"/>
      <c r="EO56" s="637"/>
      <c r="EP56" s="637"/>
      <c r="EQ56" s="637"/>
      <c r="ER56" s="638"/>
      <c r="ES56" s="680" t="s">
        <v>115</v>
      </c>
      <c r="ET56" s="681"/>
      <c r="EU56" s="681"/>
      <c r="EV56" s="681"/>
      <c r="EW56" s="681"/>
      <c r="EX56" s="681"/>
      <c r="EY56" s="681"/>
      <c r="EZ56" s="681"/>
      <c r="FA56" s="681"/>
      <c r="FB56" s="681"/>
      <c r="FC56" s="681"/>
      <c r="FD56" s="681"/>
      <c r="FE56" s="682"/>
    </row>
    <row r="57" spans="1:161" ht="22.5" customHeight="1" x14ac:dyDescent="0.2">
      <c r="A57" s="613" t="s">
        <v>163</v>
      </c>
      <c r="B57" s="614"/>
      <c r="C57" s="614"/>
      <c r="D57" s="614"/>
      <c r="E57" s="614"/>
      <c r="F57" s="614"/>
      <c r="G57" s="614"/>
      <c r="H57" s="614"/>
      <c r="I57" s="614"/>
      <c r="J57" s="614"/>
      <c r="K57" s="614"/>
      <c r="L57" s="614"/>
      <c r="M57" s="614"/>
      <c r="N57" s="614"/>
      <c r="O57" s="614"/>
      <c r="P57" s="614"/>
      <c r="Q57" s="614"/>
      <c r="R57" s="614"/>
      <c r="S57" s="614"/>
      <c r="T57" s="614"/>
      <c r="U57" s="614"/>
      <c r="V57" s="614"/>
      <c r="W57" s="614"/>
      <c r="X57" s="614"/>
      <c r="Y57" s="614"/>
      <c r="Z57" s="614"/>
      <c r="AA57" s="614"/>
      <c r="AB57" s="614"/>
      <c r="AC57" s="614"/>
      <c r="AD57" s="614"/>
      <c r="AE57" s="614"/>
      <c r="AF57" s="614"/>
      <c r="AG57" s="614"/>
      <c r="AH57" s="614"/>
      <c r="AI57" s="614"/>
      <c r="AJ57" s="614"/>
      <c r="AK57" s="614"/>
      <c r="AL57" s="614"/>
      <c r="AM57" s="614"/>
      <c r="AN57" s="614"/>
      <c r="AO57" s="614"/>
      <c r="AP57" s="614"/>
      <c r="AQ57" s="614"/>
      <c r="AR57" s="614"/>
      <c r="AS57" s="614"/>
      <c r="AT57" s="614"/>
      <c r="AU57" s="614"/>
      <c r="AV57" s="614"/>
      <c r="AW57" s="614"/>
      <c r="AX57" s="614"/>
      <c r="AY57" s="614"/>
      <c r="AZ57" s="614"/>
      <c r="BA57" s="614"/>
      <c r="BB57" s="614"/>
      <c r="BC57" s="614"/>
      <c r="BD57" s="614"/>
      <c r="BE57" s="614"/>
      <c r="BF57" s="614"/>
      <c r="BG57" s="614"/>
      <c r="BH57" s="614"/>
      <c r="BI57" s="614"/>
      <c r="BJ57" s="614"/>
      <c r="BK57" s="614"/>
      <c r="BL57" s="614"/>
      <c r="BM57" s="614"/>
      <c r="BN57" s="614"/>
      <c r="BO57" s="614"/>
      <c r="BP57" s="614"/>
      <c r="BQ57" s="614"/>
      <c r="BR57" s="614"/>
      <c r="BS57" s="614"/>
      <c r="BT57" s="614"/>
      <c r="BU57" s="614"/>
      <c r="BV57" s="614"/>
      <c r="BW57" s="614"/>
      <c r="BX57" s="615" t="s">
        <v>541</v>
      </c>
      <c r="BY57" s="616"/>
      <c r="BZ57" s="616"/>
      <c r="CA57" s="616"/>
      <c r="CB57" s="616"/>
      <c r="CC57" s="616"/>
      <c r="CD57" s="616"/>
      <c r="CE57" s="617"/>
      <c r="CF57" s="618" t="s">
        <v>164</v>
      </c>
      <c r="CG57" s="616"/>
      <c r="CH57" s="616"/>
      <c r="CI57" s="616"/>
      <c r="CJ57" s="616"/>
      <c r="CK57" s="616"/>
      <c r="CL57" s="616"/>
      <c r="CM57" s="616"/>
      <c r="CN57" s="616"/>
      <c r="CO57" s="616"/>
      <c r="CP57" s="616"/>
      <c r="CQ57" s="616"/>
      <c r="CR57" s="617"/>
      <c r="CS57" s="699" t="s">
        <v>815</v>
      </c>
      <c r="CT57" s="700"/>
      <c r="CU57" s="700"/>
      <c r="CV57" s="700"/>
      <c r="CW57" s="700"/>
      <c r="CX57" s="700"/>
      <c r="CY57" s="700"/>
      <c r="CZ57" s="700"/>
      <c r="DA57" s="700"/>
      <c r="DB57" s="700"/>
      <c r="DC57" s="700"/>
      <c r="DD57" s="700"/>
      <c r="DE57" s="701"/>
      <c r="DF57" s="636">
        <f>обоснования!J30</f>
        <v>2700000</v>
      </c>
      <c r="DG57" s="637"/>
      <c r="DH57" s="637"/>
      <c r="DI57" s="637"/>
      <c r="DJ57" s="637"/>
      <c r="DK57" s="637"/>
      <c r="DL57" s="637"/>
      <c r="DM57" s="637"/>
      <c r="DN57" s="637"/>
      <c r="DO57" s="637"/>
      <c r="DP57" s="637"/>
      <c r="DQ57" s="637"/>
      <c r="DR57" s="638"/>
      <c r="DS57" s="636">
        <v>0</v>
      </c>
      <c r="DT57" s="637"/>
      <c r="DU57" s="637"/>
      <c r="DV57" s="637"/>
      <c r="DW57" s="637"/>
      <c r="DX57" s="637"/>
      <c r="DY57" s="637"/>
      <c r="DZ57" s="637"/>
      <c r="EA57" s="637"/>
      <c r="EB57" s="637"/>
      <c r="EC57" s="637"/>
      <c r="ED57" s="637"/>
      <c r="EE57" s="638"/>
      <c r="EF57" s="636">
        <f>DS57</f>
        <v>0</v>
      </c>
      <c r="EG57" s="637"/>
      <c r="EH57" s="637"/>
      <c r="EI57" s="637"/>
      <c r="EJ57" s="637"/>
      <c r="EK57" s="637"/>
      <c r="EL57" s="637"/>
      <c r="EM57" s="637"/>
      <c r="EN57" s="637"/>
      <c r="EO57" s="637"/>
      <c r="EP57" s="637"/>
      <c r="EQ57" s="637"/>
      <c r="ER57" s="638"/>
      <c r="ES57" s="680" t="s">
        <v>115</v>
      </c>
      <c r="ET57" s="681"/>
      <c r="EU57" s="681"/>
      <c r="EV57" s="681"/>
      <c r="EW57" s="681"/>
      <c r="EX57" s="681"/>
      <c r="EY57" s="681"/>
      <c r="EZ57" s="681"/>
      <c r="FA57" s="681"/>
      <c r="FB57" s="681"/>
      <c r="FC57" s="681"/>
      <c r="FD57" s="681"/>
      <c r="FE57" s="682"/>
    </row>
    <row r="58" spans="1:161" ht="11.1" customHeight="1" x14ac:dyDescent="0.2">
      <c r="A58" s="659" t="s">
        <v>165</v>
      </c>
      <c r="B58" s="660"/>
      <c r="C58" s="660"/>
      <c r="D58" s="660"/>
      <c r="E58" s="660"/>
      <c r="F58" s="660"/>
      <c r="G58" s="660"/>
      <c r="H58" s="660"/>
      <c r="I58" s="660"/>
      <c r="J58" s="660"/>
      <c r="K58" s="660"/>
      <c r="L58" s="660"/>
      <c r="M58" s="660"/>
      <c r="N58" s="660"/>
      <c r="O58" s="660"/>
      <c r="P58" s="660"/>
      <c r="Q58" s="660"/>
      <c r="R58" s="660"/>
      <c r="S58" s="660"/>
      <c r="T58" s="660"/>
      <c r="U58" s="660"/>
      <c r="V58" s="660"/>
      <c r="W58" s="660"/>
      <c r="X58" s="660"/>
      <c r="Y58" s="660"/>
      <c r="Z58" s="660"/>
      <c r="AA58" s="660"/>
      <c r="AB58" s="660"/>
      <c r="AC58" s="660"/>
      <c r="AD58" s="660"/>
      <c r="AE58" s="660"/>
      <c r="AF58" s="660"/>
      <c r="AG58" s="660"/>
      <c r="AH58" s="660"/>
      <c r="AI58" s="660"/>
      <c r="AJ58" s="660"/>
      <c r="AK58" s="660"/>
      <c r="AL58" s="660"/>
      <c r="AM58" s="660"/>
      <c r="AN58" s="660"/>
      <c r="AO58" s="660"/>
      <c r="AP58" s="660"/>
      <c r="AQ58" s="660"/>
      <c r="AR58" s="660"/>
      <c r="AS58" s="660"/>
      <c r="AT58" s="660"/>
      <c r="AU58" s="660"/>
      <c r="AV58" s="660"/>
      <c r="AW58" s="660"/>
      <c r="AX58" s="660"/>
      <c r="AY58" s="660"/>
      <c r="AZ58" s="660"/>
      <c r="BA58" s="660"/>
      <c r="BB58" s="660"/>
      <c r="BC58" s="660"/>
      <c r="BD58" s="660"/>
      <c r="BE58" s="660"/>
      <c r="BF58" s="660"/>
      <c r="BG58" s="660"/>
      <c r="BH58" s="660"/>
      <c r="BI58" s="660"/>
      <c r="BJ58" s="660"/>
      <c r="BK58" s="660"/>
      <c r="BL58" s="660"/>
      <c r="BM58" s="660"/>
      <c r="BN58" s="660"/>
      <c r="BO58" s="660"/>
      <c r="BP58" s="660"/>
      <c r="BQ58" s="660"/>
      <c r="BR58" s="660"/>
      <c r="BS58" s="660"/>
      <c r="BT58" s="660"/>
      <c r="BU58" s="660"/>
      <c r="BV58" s="660"/>
      <c r="BW58" s="661"/>
      <c r="BX58" s="615" t="s">
        <v>166</v>
      </c>
      <c r="BY58" s="616"/>
      <c r="BZ58" s="616"/>
      <c r="CA58" s="616"/>
      <c r="CB58" s="616"/>
      <c r="CC58" s="616"/>
      <c r="CD58" s="616"/>
      <c r="CE58" s="617"/>
      <c r="CF58" s="618" t="s">
        <v>167</v>
      </c>
      <c r="CG58" s="616"/>
      <c r="CH58" s="616"/>
      <c r="CI58" s="616"/>
      <c r="CJ58" s="616"/>
      <c r="CK58" s="616"/>
      <c r="CL58" s="616"/>
      <c r="CM58" s="616"/>
      <c r="CN58" s="616"/>
      <c r="CO58" s="616"/>
      <c r="CP58" s="616"/>
      <c r="CQ58" s="616"/>
      <c r="CR58" s="617"/>
      <c r="CS58" s="699"/>
      <c r="CT58" s="700"/>
      <c r="CU58" s="700"/>
      <c r="CV58" s="700"/>
      <c r="CW58" s="700"/>
      <c r="CX58" s="700"/>
      <c r="CY58" s="700"/>
      <c r="CZ58" s="700"/>
      <c r="DA58" s="700"/>
      <c r="DB58" s="700"/>
      <c r="DC58" s="700"/>
      <c r="DD58" s="700"/>
      <c r="DE58" s="701"/>
      <c r="DF58" s="636"/>
      <c r="DG58" s="637"/>
      <c r="DH58" s="637"/>
      <c r="DI58" s="637"/>
      <c r="DJ58" s="637"/>
      <c r="DK58" s="637"/>
      <c r="DL58" s="637"/>
      <c r="DM58" s="637"/>
      <c r="DN58" s="637"/>
      <c r="DO58" s="637"/>
      <c r="DP58" s="637"/>
      <c r="DQ58" s="637"/>
      <c r="DR58" s="638"/>
      <c r="DS58" s="636"/>
      <c r="DT58" s="637"/>
      <c r="DU58" s="637"/>
      <c r="DV58" s="637"/>
      <c r="DW58" s="637"/>
      <c r="DX58" s="637"/>
      <c r="DY58" s="637"/>
      <c r="DZ58" s="637"/>
      <c r="EA58" s="637"/>
      <c r="EB58" s="637"/>
      <c r="EC58" s="637"/>
      <c r="ED58" s="637"/>
      <c r="EE58" s="638"/>
      <c r="EF58" s="636"/>
      <c r="EG58" s="637"/>
      <c r="EH58" s="637"/>
      <c r="EI58" s="637"/>
      <c r="EJ58" s="637"/>
      <c r="EK58" s="637"/>
      <c r="EL58" s="637"/>
      <c r="EM58" s="637"/>
      <c r="EN58" s="637"/>
      <c r="EO58" s="637"/>
      <c r="EP58" s="637"/>
      <c r="EQ58" s="637"/>
      <c r="ER58" s="638"/>
      <c r="ES58" s="680" t="s">
        <v>115</v>
      </c>
      <c r="ET58" s="681"/>
      <c r="EU58" s="681"/>
      <c r="EV58" s="681"/>
      <c r="EW58" s="681"/>
      <c r="EX58" s="681"/>
      <c r="EY58" s="681"/>
      <c r="EZ58" s="681"/>
      <c r="FA58" s="681"/>
      <c r="FB58" s="681"/>
      <c r="FC58" s="681"/>
      <c r="FD58" s="681"/>
      <c r="FE58" s="682"/>
    </row>
    <row r="59" spans="1:161" ht="22.5" customHeight="1" x14ac:dyDescent="0.2">
      <c r="A59" s="613" t="s">
        <v>168</v>
      </c>
      <c r="B59" s="614"/>
      <c r="C59" s="614"/>
      <c r="D59" s="614"/>
      <c r="E59" s="614"/>
      <c r="F59" s="614"/>
      <c r="G59" s="614"/>
      <c r="H59" s="614"/>
      <c r="I59" s="614"/>
      <c r="J59" s="614"/>
      <c r="K59" s="614"/>
      <c r="L59" s="614"/>
      <c r="M59" s="614"/>
      <c r="N59" s="614"/>
      <c r="O59" s="614"/>
      <c r="P59" s="614"/>
      <c r="Q59" s="614"/>
      <c r="R59" s="614"/>
      <c r="S59" s="614"/>
      <c r="T59" s="614"/>
      <c r="U59" s="614"/>
      <c r="V59" s="614"/>
      <c r="W59" s="614"/>
      <c r="X59" s="614"/>
      <c r="Y59" s="614"/>
      <c r="Z59" s="614"/>
      <c r="AA59" s="614"/>
      <c r="AB59" s="614"/>
      <c r="AC59" s="614"/>
      <c r="AD59" s="614"/>
      <c r="AE59" s="614"/>
      <c r="AF59" s="614"/>
      <c r="AG59" s="614"/>
      <c r="AH59" s="614"/>
      <c r="AI59" s="614"/>
      <c r="AJ59" s="614"/>
      <c r="AK59" s="614"/>
      <c r="AL59" s="614"/>
      <c r="AM59" s="614"/>
      <c r="AN59" s="614"/>
      <c r="AO59" s="614"/>
      <c r="AP59" s="614"/>
      <c r="AQ59" s="614"/>
      <c r="AR59" s="614"/>
      <c r="AS59" s="614"/>
      <c r="AT59" s="614"/>
      <c r="AU59" s="614"/>
      <c r="AV59" s="614"/>
      <c r="AW59" s="614"/>
      <c r="AX59" s="614"/>
      <c r="AY59" s="614"/>
      <c r="AZ59" s="614"/>
      <c r="BA59" s="614"/>
      <c r="BB59" s="614"/>
      <c r="BC59" s="614"/>
      <c r="BD59" s="614"/>
      <c r="BE59" s="614"/>
      <c r="BF59" s="614"/>
      <c r="BG59" s="614"/>
      <c r="BH59" s="614"/>
      <c r="BI59" s="614"/>
      <c r="BJ59" s="614"/>
      <c r="BK59" s="614"/>
      <c r="BL59" s="614"/>
      <c r="BM59" s="614"/>
      <c r="BN59" s="614"/>
      <c r="BO59" s="614"/>
      <c r="BP59" s="614"/>
      <c r="BQ59" s="614"/>
      <c r="BR59" s="614"/>
      <c r="BS59" s="614"/>
      <c r="BT59" s="614"/>
      <c r="BU59" s="614"/>
      <c r="BV59" s="614"/>
      <c r="BW59" s="614"/>
      <c r="BX59" s="615" t="s">
        <v>169</v>
      </c>
      <c r="BY59" s="616"/>
      <c r="BZ59" s="616"/>
      <c r="CA59" s="616"/>
      <c r="CB59" s="616"/>
      <c r="CC59" s="616"/>
      <c r="CD59" s="616"/>
      <c r="CE59" s="617"/>
      <c r="CF59" s="618" t="s">
        <v>170</v>
      </c>
      <c r="CG59" s="616"/>
      <c r="CH59" s="616"/>
      <c r="CI59" s="616"/>
      <c r="CJ59" s="616"/>
      <c r="CK59" s="616"/>
      <c r="CL59" s="616"/>
      <c r="CM59" s="616"/>
      <c r="CN59" s="616"/>
      <c r="CO59" s="616"/>
      <c r="CP59" s="616"/>
      <c r="CQ59" s="616"/>
      <c r="CR59" s="617"/>
      <c r="CS59" s="669"/>
      <c r="CT59" s="670"/>
      <c r="CU59" s="670"/>
      <c r="CV59" s="670"/>
      <c r="CW59" s="670"/>
      <c r="CX59" s="670"/>
      <c r="CY59" s="670"/>
      <c r="CZ59" s="670"/>
      <c r="DA59" s="670"/>
      <c r="DB59" s="670"/>
      <c r="DC59" s="670"/>
      <c r="DD59" s="670"/>
      <c r="DE59" s="671"/>
      <c r="DF59" s="669"/>
      <c r="DG59" s="670"/>
      <c r="DH59" s="670"/>
      <c r="DI59" s="670"/>
      <c r="DJ59" s="670"/>
      <c r="DK59" s="670"/>
      <c r="DL59" s="670"/>
      <c r="DM59" s="670"/>
      <c r="DN59" s="670"/>
      <c r="DO59" s="670"/>
      <c r="DP59" s="670"/>
      <c r="DQ59" s="670"/>
      <c r="DR59" s="671"/>
      <c r="DS59" s="669"/>
      <c r="DT59" s="670"/>
      <c r="DU59" s="670"/>
      <c r="DV59" s="670"/>
      <c r="DW59" s="670"/>
      <c r="DX59" s="670"/>
      <c r="DY59" s="670"/>
      <c r="DZ59" s="670"/>
      <c r="EA59" s="670"/>
      <c r="EB59" s="670"/>
      <c r="EC59" s="670"/>
      <c r="ED59" s="670"/>
      <c r="EE59" s="671"/>
      <c r="EF59" s="669"/>
      <c r="EG59" s="670"/>
      <c r="EH59" s="670"/>
      <c r="EI59" s="670"/>
      <c r="EJ59" s="670"/>
      <c r="EK59" s="670"/>
      <c r="EL59" s="670"/>
      <c r="EM59" s="670"/>
      <c r="EN59" s="670"/>
      <c r="EO59" s="670"/>
      <c r="EP59" s="670"/>
      <c r="EQ59" s="670"/>
      <c r="ER59" s="671"/>
      <c r="ES59" s="680" t="s">
        <v>115</v>
      </c>
      <c r="ET59" s="681"/>
      <c r="EU59" s="681"/>
      <c r="EV59" s="681"/>
      <c r="EW59" s="681"/>
      <c r="EX59" s="681"/>
      <c r="EY59" s="681"/>
      <c r="EZ59" s="681"/>
      <c r="FA59" s="681"/>
      <c r="FB59" s="681"/>
      <c r="FC59" s="681"/>
      <c r="FD59" s="681"/>
      <c r="FE59" s="682"/>
    </row>
    <row r="60" spans="1:161" ht="22.5" customHeight="1" x14ac:dyDescent="0.2">
      <c r="A60" s="613" t="s">
        <v>171</v>
      </c>
      <c r="B60" s="614"/>
      <c r="C60" s="614"/>
      <c r="D60" s="614"/>
      <c r="E60" s="614"/>
      <c r="F60" s="614"/>
      <c r="G60" s="614"/>
      <c r="H60" s="614"/>
      <c r="I60" s="614"/>
      <c r="J60" s="614"/>
      <c r="K60" s="614"/>
      <c r="L60" s="614"/>
      <c r="M60" s="614"/>
      <c r="N60" s="614"/>
      <c r="O60" s="614"/>
      <c r="P60" s="614"/>
      <c r="Q60" s="614"/>
      <c r="R60" s="614"/>
      <c r="S60" s="614"/>
      <c r="T60" s="614"/>
      <c r="U60" s="614"/>
      <c r="V60" s="614"/>
      <c r="W60" s="614"/>
      <c r="X60" s="614"/>
      <c r="Y60" s="614"/>
      <c r="Z60" s="614"/>
      <c r="AA60" s="614"/>
      <c r="AB60" s="614"/>
      <c r="AC60" s="614"/>
      <c r="AD60" s="614"/>
      <c r="AE60" s="614"/>
      <c r="AF60" s="614"/>
      <c r="AG60" s="614"/>
      <c r="AH60" s="614"/>
      <c r="AI60" s="614"/>
      <c r="AJ60" s="614"/>
      <c r="AK60" s="614"/>
      <c r="AL60" s="614"/>
      <c r="AM60" s="614"/>
      <c r="AN60" s="614"/>
      <c r="AO60" s="614"/>
      <c r="AP60" s="614"/>
      <c r="AQ60" s="614"/>
      <c r="AR60" s="614"/>
      <c r="AS60" s="614"/>
      <c r="AT60" s="614"/>
      <c r="AU60" s="614"/>
      <c r="AV60" s="614"/>
      <c r="AW60" s="614"/>
      <c r="AX60" s="614"/>
      <c r="AY60" s="614"/>
      <c r="AZ60" s="614"/>
      <c r="BA60" s="614"/>
      <c r="BB60" s="614"/>
      <c r="BC60" s="614"/>
      <c r="BD60" s="614"/>
      <c r="BE60" s="614"/>
      <c r="BF60" s="614"/>
      <c r="BG60" s="614"/>
      <c r="BH60" s="614"/>
      <c r="BI60" s="614"/>
      <c r="BJ60" s="614"/>
      <c r="BK60" s="614"/>
      <c r="BL60" s="614"/>
      <c r="BM60" s="614"/>
      <c r="BN60" s="614"/>
      <c r="BO60" s="614"/>
      <c r="BP60" s="614"/>
      <c r="BQ60" s="614"/>
      <c r="BR60" s="614"/>
      <c r="BS60" s="614"/>
      <c r="BT60" s="614"/>
      <c r="BU60" s="614"/>
      <c r="BV60" s="614"/>
      <c r="BW60" s="614"/>
      <c r="BX60" s="615" t="s">
        <v>172</v>
      </c>
      <c r="BY60" s="616"/>
      <c r="BZ60" s="616"/>
      <c r="CA60" s="616"/>
      <c r="CB60" s="616"/>
      <c r="CC60" s="616"/>
      <c r="CD60" s="616"/>
      <c r="CE60" s="617"/>
      <c r="CF60" s="618" t="s">
        <v>173</v>
      </c>
      <c r="CG60" s="616"/>
      <c r="CH60" s="616"/>
      <c r="CI60" s="616"/>
      <c r="CJ60" s="616"/>
      <c r="CK60" s="616"/>
      <c r="CL60" s="616"/>
      <c r="CM60" s="616"/>
      <c r="CN60" s="616"/>
      <c r="CO60" s="616"/>
      <c r="CP60" s="616"/>
      <c r="CQ60" s="616"/>
      <c r="CR60" s="617"/>
      <c r="CS60" s="646"/>
      <c r="CT60" s="647"/>
      <c r="CU60" s="647"/>
      <c r="CV60" s="647"/>
      <c r="CW60" s="647"/>
      <c r="CX60" s="647"/>
      <c r="CY60" s="647"/>
      <c r="CZ60" s="647"/>
      <c r="DA60" s="647"/>
      <c r="DB60" s="647"/>
      <c r="DC60" s="647"/>
      <c r="DD60" s="647"/>
      <c r="DE60" s="648"/>
      <c r="DF60" s="702">
        <f>SUM(DF61:DR66)</f>
        <v>925566.06</v>
      </c>
      <c r="DG60" s="703"/>
      <c r="DH60" s="703"/>
      <c r="DI60" s="703"/>
      <c r="DJ60" s="703"/>
      <c r="DK60" s="703"/>
      <c r="DL60" s="703"/>
      <c r="DM60" s="703"/>
      <c r="DN60" s="703"/>
      <c r="DO60" s="703"/>
      <c r="DP60" s="703"/>
      <c r="DQ60" s="703"/>
      <c r="DR60" s="704"/>
      <c r="DS60" s="702">
        <f>SUM(DS62:EE66)</f>
        <v>0</v>
      </c>
      <c r="DT60" s="703"/>
      <c r="DU60" s="703"/>
      <c r="DV60" s="703"/>
      <c r="DW60" s="703"/>
      <c r="DX60" s="703"/>
      <c r="DY60" s="703"/>
      <c r="DZ60" s="703"/>
      <c r="EA60" s="703"/>
      <c r="EB60" s="703"/>
      <c r="EC60" s="703"/>
      <c r="ED60" s="703"/>
      <c r="EE60" s="704"/>
      <c r="EF60" s="702">
        <f>SUM(EF62:ER66)</f>
        <v>0</v>
      </c>
      <c r="EG60" s="703"/>
      <c r="EH60" s="703"/>
      <c r="EI60" s="703"/>
      <c r="EJ60" s="703"/>
      <c r="EK60" s="703"/>
      <c r="EL60" s="703"/>
      <c r="EM60" s="703"/>
      <c r="EN60" s="703"/>
      <c r="EO60" s="703"/>
      <c r="EP60" s="703"/>
      <c r="EQ60" s="703"/>
      <c r="ER60" s="704"/>
      <c r="ES60" s="680" t="s">
        <v>115</v>
      </c>
      <c r="ET60" s="681"/>
      <c r="EU60" s="681"/>
      <c r="EV60" s="681"/>
      <c r="EW60" s="681"/>
      <c r="EX60" s="681"/>
      <c r="EY60" s="681"/>
      <c r="EZ60" s="681"/>
      <c r="FA60" s="681"/>
      <c r="FB60" s="681"/>
      <c r="FC60" s="681"/>
      <c r="FD60" s="681"/>
      <c r="FE60" s="682"/>
    </row>
    <row r="61" spans="1:161" ht="22.5" customHeight="1" x14ac:dyDescent="0.2">
      <c r="A61" s="613" t="s">
        <v>174</v>
      </c>
      <c r="B61" s="614"/>
      <c r="C61" s="614"/>
      <c r="D61" s="614"/>
      <c r="E61" s="614"/>
      <c r="F61" s="614"/>
      <c r="G61" s="614"/>
      <c r="H61" s="614"/>
      <c r="I61" s="614"/>
      <c r="J61" s="614"/>
      <c r="K61" s="614"/>
      <c r="L61" s="614"/>
      <c r="M61" s="614"/>
      <c r="N61" s="614"/>
      <c r="O61" s="614"/>
      <c r="P61" s="614"/>
      <c r="Q61" s="614"/>
      <c r="R61" s="614"/>
      <c r="S61" s="614"/>
      <c r="T61" s="614"/>
      <c r="U61" s="614"/>
      <c r="V61" s="614"/>
      <c r="W61" s="614"/>
      <c r="X61" s="614"/>
      <c r="Y61" s="614"/>
      <c r="Z61" s="614"/>
      <c r="AA61" s="614"/>
      <c r="AB61" s="614"/>
      <c r="AC61" s="614"/>
      <c r="AD61" s="614"/>
      <c r="AE61" s="614"/>
      <c r="AF61" s="614"/>
      <c r="AG61" s="614"/>
      <c r="AH61" s="614"/>
      <c r="AI61" s="614"/>
      <c r="AJ61" s="614"/>
      <c r="AK61" s="614"/>
      <c r="AL61" s="614"/>
      <c r="AM61" s="614"/>
      <c r="AN61" s="614"/>
      <c r="AO61" s="614"/>
      <c r="AP61" s="614"/>
      <c r="AQ61" s="614"/>
      <c r="AR61" s="614"/>
      <c r="AS61" s="614"/>
      <c r="AT61" s="614"/>
      <c r="AU61" s="614"/>
      <c r="AV61" s="614"/>
      <c r="AW61" s="614"/>
      <c r="AX61" s="614"/>
      <c r="AY61" s="614"/>
      <c r="AZ61" s="614"/>
      <c r="BA61" s="614"/>
      <c r="BB61" s="614"/>
      <c r="BC61" s="614"/>
      <c r="BD61" s="614"/>
      <c r="BE61" s="614"/>
      <c r="BF61" s="614"/>
      <c r="BG61" s="614"/>
      <c r="BH61" s="614"/>
      <c r="BI61" s="614"/>
      <c r="BJ61" s="614"/>
      <c r="BK61" s="614"/>
      <c r="BL61" s="614"/>
      <c r="BM61" s="614"/>
      <c r="BN61" s="614"/>
      <c r="BO61" s="614"/>
      <c r="BP61" s="614"/>
      <c r="BQ61" s="614"/>
      <c r="BR61" s="614"/>
      <c r="BS61" s="614"/>
      <c r="BT61" s="614"/>
      <c r="BU61" s="614"/>
      <c r="BV61" s="614"/>
      <c r="BW61" s="614"/>
      <c r="BX61" s="615" t="s">
        <v>401</v>
      </c>
      <c r="BY61" s="616"/>
      <c r="BZ61" s="616"/>
      <c r="CA61" s="616"/>
      <c r="CB61" s="616"/>
      <c r="CC61" s="616"/>
      <c r="CD61" s="616"/>
      <c r="CE61" s="617"/>
      <c r="CF61" s="618" t="s">
        <v>173</v>
      </c>
      <c r="CG61" s="616"/>
      <c r="CH61" s="616"/>
      <c r="CI61" s="616"/>
      <c r="CJ61" s="616"/>
      <c r="CK61" s="616"/>
      <c r="CL61" s="616"/>
      <c r="CM61" s="616"/>
      <c r="CN61" s="616"/>
      <c r="CO61" s="616"/>
      <c r="CP61" s="616"/>
      <c r="CQ61" s="616"/>
      <c r="CR61" s="617"/>
      <c r="CS61" s="699"/>
      <c r="CT61" s="700"/>
      <c r="CU61" s="700"/>
      <c r="CV61" s="700"/>
      <c r="CW61" s="700"/>
      <c r="CX61" s="700"/>
      <c r="CY61" s="700"/>
      <c r="CZ61" s="700"/>
      <c r="DA61" s="700"/>
      <c r="DB61" s="700"/>
      <c r="DC61" s="700"/>
      <c r="DD61" s="700"/>
      <c r="DE61" s="701"/>
      <c r="DF61" s="636"/>
      <c r="DG61" s="637"/>
      <c r="DH61" s="637"/>
      <c r="DI61" s="637"/>
      <c r="DJ61" s="637"/>
      <c r="DK61" s="637"/>
      <c r="DL61" s="637"/>
      <c r="DM61" s="637"/>
      <c r="DN61" s="637"/>
      <c r="DO61" s="637"/>
      <c r="DP61" s="637"/>
      <c r="DQ61" s="637"/>
      <c r="DR61" s="638"/>
      <c r="DS61" s="636"/>
      <c r="DT61" s="637"/>
      <c r="DU61" s="637"/>
      <c r="DV61" s="637"/>
      <c r="DW61" s="637"/>
      <c r="DX61" s="637"/>
      <c r="DY61" s="637"/>
      <c r="DZ61" s="637"/>
      <c r="EA61" s="637"/>
      <c r="EB61" s="637"/>
      <c r="EC61" s="637"/>
      <c r="ED61" s="637"/>
      <c r="EE61" s="638"/>
      <c r="EF61" s="636"/>
      <c r="EG61" s="637"/>
      <c r="EH61" s="637"/>
      <c r="EI61" s="637"/>
      <c r="EJ61" s="637"/>
      <c r="EK61" s="637"/>
      <c r="EL61" s="637"/>
      <c r="EM61" s="637"/>
      <c r="EN61" s="637"/>
      <c r="EO61" s="637"/>
      <c r="EP61" s="637"/>
      <c r="EQ61" s="637"/>
      <c r="ER61" s="638"/>
      <c r="ES61" s="680" t="s">
        <v>115</v>
      </c>
      <c r="ET61" s="681"/>
      <c r="EU61" s="681"/>
      <c r="EV61" s="681"/>
      <c r="EW61" s="681"/>
      <c r="EX61" s="681"/>
      <c r="EY61" s="681"/>
      <c r="EZ61" s="681"/>
      <c r="FA61" s="681"/>
      <c r="FB61" s="681"/>
      <c r="FC61" s="681"/>
      <c r="FD61" s="681"/>
      <c r="FE61" s="682"/>
    </row>
    <row r="62" spans="1:161" ht="22.5" customHeight="1" x14ac:dyDescent="0.2">
      <c r="A62" s="613" t="s">
        <v>174</v>
      </c>
      <c r="B62" s="614"/>
      <c r="C62" s="614"/>
      <c r="D62" s="614"/>
      <c r="E62" s="614"/>
      <c r="F62" s="614"/>
      <c r="G62" s="614"/>
      <c r="H62" s="614"/>
      <c r="I62" s="614"/>
      <c r="J62" s="614"/>
      <c r="K62" s="614"/>
      <c r="L62" s="614"/>
      <c r="M62" s="614"/>
      <c r="N62" s="614"/>
      <c r="O62" s="614"/>
      <c r="P62" s="614"/>
      <c r="Q62" s="614"/>
      <c r="R62" s="614"/>
      <c r="S62" s="614"/>
      <c r="T62" s="614"/>
      <c r="U62" s="614"/>
      <c r="V62" s="614"/>
      <c r="W62" s="614"/>
      <c r="X62" s="614"/>
      <c r="Y62" s="614"/>
      <c r="Z62" s="614"/>
      <c r="AA62" s="614"/>
      <c r="AB62" s="614"/>
      <c r="AC62" s="614"/>
      <c r="AD62" s="614"/>
      <c r="AE62" s="614"/>
      <c r="AF62" s="614"/>
      <c r="AG62" s="614"/>
      <c r="AH62" s="614"/>
      <c r="AI62" s="614"/>
      <c r="AJ62" s="614"/>
      <c r="AK62" s="614"/>
      <c r="AL62" s="614"/>
      <c r="AM62" s="614"/>
      <c r="AN62" s="614"/>
      <c r="AO62" s="614"/>
      <c r="AP62" s="614"/>
      <c r="AQ62" s="614"/>
      <c r="AR62" s="614"/>
      <c r="AS62" s="614"/>
      <c r="AT62" s="614"/>
      <c r="AU62" s="614"/>
      <c r="AV62" s="614"/>
      <c r="AW62" s="614"/>
      <c r="AX62" s="614"/>
      <c r="AY62" s="614"/>
      <c r="AZ62" s="614"/>
      <c r="BA62" s="614"/>
      <c r="BB62" s="614"/>
      <c r="BC62" s="614"/>
      <c r="BD62" s="614"/>
      <c r="BE62" s="614"/>
      <c r="BF62" s="614"/>
      <c r="BG62" s="614"/>
      <c r="BH62" s="614"/>
      <c r="BI62" s="614"/>
      <c r="BJ62" s="614"/>
      <c r="BK62" s="614"/>
      <c r="BL62" s="614"/>
      <c r="BM62" s="614"/>
      <c r="BN62" s="614"/>
      <c r="BO62" s="614"/>
      <c r="BP62" s="614"/>
      <c r="BQ62" s="614"/>
      <c r="BR62" s="614"/>
      <c r="BS62" s="614"/>
      <c r="BT62" s="614"/>
      <c r="BU62" s="614"/>
      <c r="BV62" s="614"/>
      <c r="BW62" s="614"/>
      <c r="BX62" s="615" t="s">
        <v>401</v>
      </c>
      <c r="BY62" s="616"/>
      <c r="BZ62" s="616"/>
      <c r="CA62" s="616"/>
      <c r="CB62" s="616"/>
      <c r="CC62" s="616"/>
      <c r="CD62" s="616"/>
      <c r="CE62" s="617"/>
      <c r="CF62" s="618" t="s">
        <v>173</v>
      </c>
      <c r="CG62" s="616"/>
      <c r="CH62" s="616"/>
      <c r="CI62" s="616"/>
      <c r="CJ62" s="616"/>
      <c r="CK62" s="616"/>
      <c r="CL62" s="616"/>
      <c r="CM62" s="616"/>
      <c r="CN62" s="616"/>
      <c r="CO62" s="616"/>
      <c r="CP62" s="616"/>
      <c r="CQ62" s="616"/>
      <c r="CR62" s="617"/>
      <c r="CS62" s="699"/>
      <c r="CT62" s="700"/>
      <c r="CU62" s="700"/>
      <c r="CV62" s="700"/>
      <c r="CW62" s="700"/>
      <c r="CX62" s="700"/>
      <c r="CY62" s="700"/>
      <c r="CZ62" s="700"/>
      <c r="DA62" s="700"/>
      <c r="DB62" s="700"/>
      <c r="DC62" s="700"/>
      <c r="DD62" s="700"/>
      <c r="DE62" s="701"/>
      <c r="DF62" s="636"/>
      <c r="DG62" s="637"/>
      <c r="DH62" s="637"/>
      <c r="DI62" s="637"/>
      <c r="DJ62" s="637"/>
      <c r="DK62" s="637"/>
      <c r="DL62" s="637"/>
      <c r="DM62" s="637"/>
      <c r="DN62" s="637"/>
      <c r="DO62" s="637"/>
      <c r="DP62" s="637"/>
      <c r="DQ62" s="637"/>
      <c r="DR62" s="638"/>
      <c r="DS62" s="636">
        <f>DS53*30.2%</f>
        <v>0</v>
      </c>
      <c r="DT62" s="637"/>
      <c r="DU62" s="637"/>
      <c r="DV62" s="637"/>
      <c r="DW62" s="637"/>
      <c r="DX62" s="637"/>
      <c r="DY62" s="637"/>
      <c r="DZ62" s="637"/>
      <c r="EA62" s="637"/>
      <c r="EB62" s="637"/>
      <c r="EC62" s="637"/>
      <c r="ED62" s="637"/>
      <c r="EE62" s="638"/>
      <c r="EF62" s="636">
        <f>DS62</f>
        <v>0</v>
      </c>
      <c r="EG62" s="637"/>
      <c r="EH62" s="637"/>
      <c r="EI62" s="637"/>
      <c r="EJ62" s="637"/>
      <c r="EK62" s="637"/>
      <c r="EL62" s="637"/>
      <c r="EM62" s="637"/>
      <c r="EN62" s="637"/>
      <c r="EO62" s="637"/>
      <c r="EP62" s="637"/>
      <c r="EQ62" s="637"/>
      <c r="ER62" s="638"/>
      <c r="ES62" s="680" t="s">
        <v>115</v>
      </c>
      <c r="ET62" s="681"/>
      <c r="EU62" s="681"/>
      <c r="EV62" s="681"/>
      <c r="EW62" s="681"/>
      <c r="EX62" s="681"/>
      <c r="EY62" s="681"/>
      <c r="EZ62" s="681"/>
      <c r="FA62" s="681"/>
      <c r="FB62" s="681"/>
      <c r="FC62" s="681"/>
      <c r="FD62" s="681"/>
      <c r="FE62" s="682"/>
    </row>
    <row r="63" spans="1:161" ht="22.5" customHeight="1" x14ac:dyDescent="0.2">
      <c r="A63" s="613" t="s">
        <v>174</v>
      </c>
      <c r="B63" s="614"/>
      <c r="C63" s="614"/>
      <c r="D63" s="614"/>
      <c r="E63" s="614"/>
      <c r="F63" s="614"/>
      <c r="G63" s="614"/>
      <c r="H63" s="614"/>
      <c r="I63" s="614"/>
      <c r="J63" s="614"/>
      <c r="K63" s="614"/>
      <c r="L63" s="614"/>
      <c r="M63" s="614"/>
      <c r="N63" s="614"/>
      <c r="O63" s="614"/>
      <c r="P63" s="614"/>
      <c r="Q63" s="614"/>
      <c r="R63" s="614"/>
      <c r="S63" s="614"/>
      <c r="T63" s="614"/>
      <c r="U63" s="614"/>
      <c r="V63" s="614"/>
      <c r="W63" s="614"/>
      <c r="X63" s="614"/>
      <c r="Y63" s="614"/>
      <c r="Z63" s="614"/>
      <c r="AA63" s="614"/>
      <c r="AB63" s="614"/>
      <c r="AC63" s="614"/>
      <c r="AD63" s="614"/>
      <c r="AE63" s="614"/>
      <c r="AF63" s="614"/>
      <c r="AG63" s="614"/>
      <c r="AH63" s="614"/>
      <c r="AI63" s="614"/>
      <c r="AJ63" s="614"/>
      <c r="AK63" s="614"/>
      <c r="AL63" s="614"/>
      <c r="AM63" s="614"/>
      <c r="AN63" s="614"/>
      <c r="AO63" s="614"/>
      <c r="AP63" s="614"/>
      <c r="AQ63" s="614"/>
      <c r="AR63" s="614"/>
      <c r="AS63" s="614"/>
      <c r="AT63" s="614"/>
      <c r="AU63" s="614"/>
      <c r="AV63" s="614"/>
      <c r="AW63" s="614"/>
      <c r="AX63" s="614"/>
      <c r="AY63" s="614"/>
      <c r="AZ63" s="614"/>
      <c r="BA63" s="614"/>
      <c r="BB63" s="614"/>
      <c r="BC63" s="614"/>
      <c r="BD63" s="614"/>
      <c r="BE63" s="614"/>
      <c r="BF63" s="614"/>
      <c r="BG63" s="614"/>
      <c r="BH63" s="614"/>
      <c r="BI63" s="614"/>
      <c r="BJ63" s="614"/>
      <c r="BK63" s="614"/>
      <c r="BL63" s="614"/>
      <c r="BM63" s="614"/>
      <c r="BN63" s="614"/>
      <c r="BO63" s="614"/>
      <c r="BP63" s="614"/>
      <c r="BQ63" s="614"/>
      <c r="BR63" s="614"/>
      <c r="BS63" s="614"/>
      <c r="BT63" s="614"/>
      <c r="BU63" s="614"/>
      <c r="BV63" s="614"/>
      <c r="BW63" s="614"/>
      <c r="BX63" s="615" t="s">
        <v>176</v>
      </c>
      <c r="BY63" s="616"/>
      <c r="BZ63" s="616"/>
      <c r="CA63" s="616"/>
      <c r="CB63" s="616"/>
      <c r="CC63" s="616"/>
      <c r="CD63" s="616"/>
      <c r="CE63" s="617"/>
      <c r="CF63" s="618" t="s">
        <v>173</v>
      </c>
      <c r="CG63" s="616"/>
      <c r="CH63" s="616"/>
      <c r="CI63" s="616"/>
      <c r="CJ63" s="616"/>
      <c r="CK63" s="616"/>
      <c r="CL63" s="616"/>
      <c r="CM63" s="616"/>
      <c r="CN63" s="616"/>
      <c r="CO63" s="616"/>
      <c r="CP63" s="616"/>
      <c r="CQ63" s="616"/>
      <c r="CR63" s="617"/>
      <c r="CS63" s="699" t="s">
        <v>832</v>
      </c>
      <c r="CT63" s="700"/>
      <c r="CU63" s="700"/>
      <c r="CV63" s="700"/>
      <c r="CW63" s="700"/>
      <c r="CX63" s="700"/>
      <c r="CY63" s="700"/>
      <c r="CZ63" s="700"/>
      <c r="DA63" s="700"/>
      <c r="DB63" s="700"/>
      <c r="DC63" s="700"/>
      <c r="DD63" s="700"/>
      <c r="DE63" s="701"/>
      <c r="DF63" s="636">
        <f>DF54*30.2/100</f>
        <v>18120</v>
      </c>
      <c r="DG63" s="637"/>
      <c r="DH63" s="637"/>
      <c r="DI63" s="637"/>
      <c r="DJ63" s="637"/>
      <c r="DK63" s="637"/>
      <c r="DL63" s="637"/>
      <c r="DM63" s="637"/>
      <c r="DN63" s="637"/>
      <c r="DO63" s="637"/>
      <c r="DP63" s="637"/>
      <c r="DQ63" s="637"/>
      <c r="DR63" s="638"/>
      <c r="DS63" s="636">
        <f>DS54*30.2%</f>
        <v>0</v>
      </c>
      <c r="DT63" s="637"/>
      <c r="DU63" s="637"/>
      <c r="DV63" s="637"/>
      <c r="DW63" s="637"/>
      <c r="DX63" s="637"/>
      <c r="DY63" s="637"/>
      <c r="DZ63" s="637"/>
      <c r="EA63" s="637"/>
      <c r="EB63" s="637"/>
      <c r="EC63" s="637"/>
      <c r="ED63" s="637"/>
      <c r="EE63" s="638"/>
      <c r="EF63" s="636">
        <f t="shared" ref="EF63:EF64" si="8">DS63</f>
        <v>0</v>
      </c>
      <c r="EG63" s="637"/>
      <c r="EH63" s="637"/>
      <c r="EI63" s="637"/>
      <c r="EJ63" s="637"/>
      <c r="EK63" s="637"/>
      <c r="EL63" s="637"/>
      <c r="EM63" s="637"/>
      <c r="EN63" s="637"/>
      <c r="EO63" s="637"/>
      <c r="EP63" s="637"/>
      <c r="EQ63" s="637"/>
      <c r="ER63" s="638"/>
      <c r="ES63" s="680" t="s">
        <v>115</v>
      </c>
      <c r="ET63" s="681"/>
      <c r="EU63" s="681"/>
      <c r="EV63" s="681"/>
      <c r="EW63" s="681"/>
      <c r="EX63" s="681"/>
      <c r="EY63" s="681"/>
      <c r="EZ63" s="681"/>
      <c r="FA63" s="681"/>
      <c r="FB63" s="681"/>
      <c r="FC63" s="681"/>
      <c r="FD63" s="681"/>
      <c r="FE63" s="682"/>
    </row>
    <row r="64" spans="1:161" ht="22.5" customHeight="1" x14ac:dyDescent="0.2">
      <c r="A64" s="613" t="s">
        <v>174</v>
      </c>
      <c r="B64" s="614"/>
      <c r="C64" s="614"/>
      <c r="D64" s="614"/>
      <c r="E64" s="614"/>
      <c r="F64" s="614"/>
      <c r="G64" s="614"/>
      <c r="H64" s="614"/>
      <c r="I64" s="614"/>
      <c r="J64" s="614"/>
      <c r="K64" s="614"/>
      <c r="L64" s="614"/>
      <c r="M64" s="614"/>
      <c r="N64" s="614"/>
      <c r="O64" s="614"/>
      <c r="P64" s="614"/>
      <c r="Q64" s="614"/>
      <c r="R64" s="614"/>
      <c r="S64" s="614"/>
      <c r="T64" s="614"/>
      <c r="U64" s="614"/>
      <c r="V64" s="614"/>
      <c r="W64" s="614"/>
      <c r="X64" s="614"/>
      <c r="Y64" s="614"/>
      <c r="Z64" s="614"/>
      <c r="AA64" s="614"/>
      <c r="AB64" s="614"/>
      <c r="AC64" s="614"/>
      <c r="AD64" s="614"/>
      <c r="AE64" s="614"/>
      <c r="AF64" s="614"/>
      <c r="AG64" s="614"/>
      <c r="AH64" s="614"/>
      <c r="AI64" s="614"/>
      <c r="AJ64" s="614"/>
      <c r="AK64" s="614"/>
      <c r="AL64" s="614"/>
      <c r="AM64" s="614"/>
      <c r="AN64" s="614"/>
      <c r="AO64" s="614"/>
      <c r="AP64" s="614"/>
      <c r="AQ64" s="614"/>
      <c r="AR64" s="614"/>
      <c r="AS64" s="614"/>
      <c r="AT64" s="614"/>
      <c r="AU64" s="614"/>
      <c r="AV64" s="614"/>
      <c r="AW64" s="614"/>
      <c r="AX64" s="614"/>
      <c r="AY64" s="614"/>
      <c r="AZ64" s="614"/>
      <c r="BA64" s="614"/>
      <c r="BB64" s="614"/>
      <c r="BC64" s="614"/>
      <c r="BD64" s="614"/>
      <c r="BE64" s="614"/>
      <c r="BF64" s="614"/>
      <c r="BG64" s="614"/>
      <c r="BH64" s="614"/>
      <c r="BI64" s="614"/>
      <c r="BJ64" s="614"/>
      <c r="BK64" s="614"/>
      <c r="BL64" s="614"/>
      <c r="BM64" s="614"/>
      <c r="BN64" s="614"/>
      <c r="BO64" s="614"/>
      <c r="BP64" s="614"/>
      <c r="BQ64" s="614"/>
      <c r="BR64" s="614"/>
      <c r="BS64" s="614"/>
      <c r="BT64" s="614"/>
      <c r="BU64" s="614"/>
      <c r="BV64" s="614"/>
      <c r="BW64" s="614"/>
      <c r="BX64" s="615" t="s">
        <v>402</v>
      </c>
      <c r="BY64" s="616"/>
      <c r="BZ64" s="616"/>
      <c r="CA64" s="616"/>
      <c r="CB64" s="616"/>
      <c r="CC64" s="616"/>
      <c r="CD64" s="616"/>
      <c r="CE64" s="617"/>
      <c r="CF64" s="618" t="s">
        <v>173</v>
      </c>
      <c r="CG64" s="616"/>
      <c r="CH64" s="616"/>
      <c r="CI64" s="616"/>
      <c r="CJ64" s="616"/>
      <c r="CK64" s="616"/>
      <c r="CL64" s="616"/>
      <c r="CM64" s="616"/>
      <c r="CN64" s="616"/>
      <c r="CO64" s="616"/>
      <c r="CP64" s="616"/>
      <c r="CQ64" s="616"/>
      <c r="CR64" s="617"/>
      <c r="CS64" s="699" t="s">
        <v>829</v>
      </c>
      <c r="CT64" s="700"/>
      <c r="CU64" s="700"/>
      <c r="CV64" s="700"/>
      <c r="CW64" s="700"/>
      <c r="CX64" s="700"/>
      <c r="CY64" s="700"/>
      <c r="CZ64" s="700"/>
      <c r="DA64" s="700"/>
      <c r="DB64" s="700"/>
      <c r="DC64" s="700"/>
      <c r="DD64" s="700"/>
      <c r="DE64" s="701"/>
      <c r="DF64" s="636">
        <f>обоснования!H91+обоснования!H97</f>
        <v>36491.89</v>
      </c>
      <c r="DG64" s="637"/>
      <c r="DH64" s="637"/>
      <c r="DI64" s="637"/>
      <c r="DJ64" s="637"/>
      <c r="DK64" s="637"/>
      <c r="DL64" s="637"/>
      <c r="DM64" s="637"/>
      <c r="DN64" s="637"/>
      <c r="DO64" s="637"/>
      <c r="DP64" s="637"/>
      <c r="DQ64" s="637"/>
      <c r="DR64" s="638"/>
      <c r="DS64" s="636">
        <v>0</v>
      </c>
      <c r="DT64" s="637"/>
      <c r="DU64" s="637"/>
      <c r="DV64" s="637"/>
      <c r="DW64" s="637"/>
      <c r="DX64" s="637"/>
      <c r="DY64" s="637"/>
      <c r="DZ64" s="637"/>
      <c r="EA64" s="637"/>
      <c r="EB64" s="637"/>
      <c r="EC64" s="637"/>
      <c r="ED64" s="637"/>
      <c r="EE64" s="638"/>
      <c r="EF64" s="636">
        <f t="shared" si="8"/>
        <v>0</v>
      </c>
      <c r="EG64" s="637"/>
      <c r="EH64" s="637"/>
      <c r="EI64" s="637"/>
      <c r="EJ64" s="637"/>
      <c r="EK64" s="637"/>
      <c r="EL64" s="637"/>
      <c r="EM64" s="637"/>
      <c r="EN64" s="637"/>
      <c r="EO64" s="637"/>
      <c r="EP64" s="637"/>
      <c r="EQ64" s="637"/>
      <c r="ER64" s="638"/>
      <c r="ES64" s="680" t="s">
        <v>115</v>
      </c>
      <c r="ET64" s="681"/>
      <c r="EU64" s="681"/>
      <c r="EV64" s="681"/>
      <c r="EW64" s="681"/>
      <c r="EX64" s="681"/>
      <c r="EY64" s="681"/>
      <c r="EZ64" s="681"/>
      <c r="FA64" s="681"/>
      <c r="FB64" s="681"/>
      <c r="FC64" s="681"/>
      <c r="FD64" s="681"/>
      <c r="FE64" s="682"/>
    </row>
    <row r="65" spans="1:161" ht="22.5" customHeight="1" x14ac:dyDescent="0.2">
      <c r="A65" s="613" t="s">
        <v>174</v>
      </c>
      <c r="B65" s="614"/>
      <c r="C65" s="614"/>
      <c r="D65" s="614"/>
      <c r="E65" s="614"/>
      <c r="F65" s="614"/>
      <c r="G65" s="614"/>
      <c r="H65" s="614"/>
      <c r="I65" s="614"/>
      <c r="J65" s="614"/>
      <c r="K65" s="614"/>
      <c r="L65" s="614"/>
      <c r="M65" s="614"/>
      <c r="N65" s="614"/>
      <c r="O65" s="614"/>
      <c r="P65" s="614"/>
      <c r="Q65" s="614"/>
      <c r="R65" s="614"/>
      <c r="S65" s="614"/>
      <c r="T65" s="614"/>
      <c r="U65" s="614"/>
      <c r="V65" s="614"/>
      <c r="W65" s="614"/>
      <c r="X65" s="614"/>
      <c r="Y65" s="614"/>
      <c r="Z65" s="614"/>
      <c r="AA65" s="614"/>
      <c r="AB65" s="614"/>
      <c r="AC65" s="614"/>
      <c r="AD65" s="614"/>
      <c r="AE65" s="614"/>
      <c r="AF65" s="614"/>
      <c r="AG65" s="614"/>
      <c r="AH65" s="614"/>
      <c r="AI65" s="614"/>
      <c r="AJ65" s="614"/>
      <c r="AK65" s="614"/>
      <c r="AL65" s="614"/>
      <c r="AM65" s="614"/>
      <c r="AN65" s="614"/>
      <c r="AO65" s="614"/>
      <c r="AP65" s="614"/>
      <c r="AQ65" s="614"/>
      <c r="AR65" s="614"/>
      <c r="AS65" s="614"/>
      <c r="AT65" s="614"/>
      <c r="AU65" s="614"/>
      <c r="AV65" s="614"/>
      <c r="AW65" s="614"/>
      <c r="AX65" s="614"/>
      <c r="AY65" s="614"/>
      <c r="AZ65" s="614"/>
      <c r="BA65" s="614"/>
      <c r="BB65" s="614"/>
      <c r="BC65" s="614"/>
      <c r="BD65" s="614"/>
      <c r="BE65" s="614"/>
      <c r="BF65" s="614"/>
      <c r="BG65" s="614"/>
      <c r="BH65" s="614"/>
      <c r="BI65" s="614"/>
      <c r="BJ65" s="614"/>
      <c r="BK65" s="614"/>
      <c r="BL65" s="614"/>
      <c r="BM65" s="614"/>
      <c r="BN65" s="614"/>
      <c r="BO65" s="614"/>
      <c r="BP65" s="614"/>
      <c r="BQ65" s="614"/>
      <c r="BR65" s="614"/>
      <c r="BS65" s="614"/>
      <c r="BT65" s="614"/>
      <c r="BU65" s="614"/>
      <c r="BV65" s="614"/>
      <c r="BW65" s="614"/>
      <c r="BX65" s="615" t="s">
        <v>403</v>
      </c>
      <c r="BY65" s="616"/>
      <c r="BZ65" s="616"/>
      <c r="CA65" s="616"/>
      <c r="CB65" s="616"/>
      <c r="CC65" s="616"/>
      <c r="CD65" s="616"/>
      <c r="CE65" s="617"/>
      <c r="CF65" s="618" t="s">
        <v>173</v>
      </c>
      <c r="CG65" s="616"/>
      <c r="CH65" s="616"/>
      <c r="CI65" s="616"/>
      <c r="CJ65" s="616"/>
      <c r="CK65" s="616"/>
      <c r="CL65" s="616"/>
      <c r="CM65" s="616"/>
      <c r="CN65" s="616"/>
      <c r="CO65" s="616"/>
      <c r="CP65" s="616"/>
      <c r="CQ65" s="616"/>
      <c r="CR65" s="617"/>
      <c r="CS65" s="699" t="s">
        <v>827</v>
      </c>
      <c r="CT65" s="700"/>
      <c r="CU65" s="700"/>
      <c r="CV65" s="700"/>
      <c r="CW65" s="700"/>
      <c r="CX65" s="700"/>
      <c r="CY65" s="700"/>
      <c r="CZ65" s="700"/>
      <c r="DA65" s="700"/>
      <c r="DB65" s="700"/>
      <c r="DC65" s="700"/>
      <c r="DD65" s="700"/>
      <c r="DE65" s="701"/>
      <c r="DF65" s="636">
        <f>DF56*30.2/100</f>
        <v>55554.17</v>
      </c>
      <c r="DG65" s="637"/>
      <c r="DH65" s="637"/>
      <c r="DI65" s="637"/>
      <c r="DJ65" s="637"/>
      <c r="DK65" s="637"/>
      <c r="DL65" s="637"/>
      <c r="DM65" s="637"/>
      <c r="DN65" s="637"/>
      <c r="DO65" s="637"/>
      <c r="DP65" s="637"/>
      <c r="DQ65" s="637"/>
      <c r="DR65" s="638"/>
      <c r="DS65" s="636">
        <v>0</v>
      </c>
      <c r="DT65" s="637"/>
      <c r="DU65" s="637"/>
      <c r="DV65" s="637"/>
      <c r="DW65" s="637"/>
      <c r="DX65" s="637"/>
      <c r="DY65" s="637"/>
      <c r="DZ65" s="637"/>
      <c r="EA65" s="637"/>
      <c r="EB65" s="637"/>
      <c r="EC65" s="637"/>
      <c r="ED65" s="637"/>
      <c r="EE65" s="638"/>
      <c r="EF65" s="636">
        <v>0</v>
      </c>
      <c r="EG65" s="637"/>
      <c r="EH65" s="637"/>
      <c r="EI65" s="637"/>
      <c r="EJ65" s="637"/>
      <c r="EK65" s="637"/>
      <c r="EL65" s="637"/>
      <c r="EM65" s="637"/>
      <c r="EN65" s="637"/>
      <c r="EO65" s="637"/>
      <c r="EP65" s="637"/>
      <c r="EQ65" s="637"/>
      <c r="ER65" s="638"/>
      <c r="ES65" s="680" t="s">
        <v>115</v>
      </c>
      <c r="ET65" s="681"/>
      <c r="EU65" s="681"/>
      <c r="EV65" s="681"/>
      <c r="EW65" s="681"/>
      <c r="EX65" s="681"/>
      <c r="EY65" s="681"/>
      <c r="EZ65" s="681"/>
      <c r="FA65" s="681"/>
      <c r="FB65" s="681"/>
      <c r="FC65" s="681"/>
      <c r="FD65" s="681"/>
      <c r="FE65" s="682"/>
    </row>
    <row r="66" spans="1:161" ht="22.5" customHeight="1" x14ac:dyDescent="0.2">
      <c r="A66" s="613" t="s">
        <v>174</v>
      </c>
      <c r="B66" s="614"/>
      <c r="C66" s="614"/>
      <c r="D66" s="614"/>
      <c r="E66" s="614"/>
      <c r="F66" s="614"/>
      <c r="G66" s="614"/>
      <c r="H66" s="614"/>
      <c r="I66" s="614"/>
      <c r="J66" s="614"/>
      <c r="K66" s="614"/>
      <c r="L66" s="614"/>
      <c r="M66" s="614"/>
      <c r="N66" s="614"/>
      <c r="O66" s="614"/>
      <c r="P66" s="614"/>
      <c r="Q66" s="614"/>
      <c r="R66" s="614"/>
      <c r="S66" s="614"/>
      <c r="T66" s="614"/>
      <c r="U66" s="614"/>
      <c r="V66" s="614"/>
      <c r="W66" s="614"/>
      <c r="X66" s="614"/>
      <c r="Y66" s="614"/>
      <c r="Z66" s="614"/>
      <c r="AA66" s="614"/>
      <c r="AB66" s="614"/>
      <c r="AC66" s="614"/>
      <c r="AD66" s="614"/>
      <c r="AE66" s="614"/>
      <c r="AF66" s="614"/>
      <c r="AG66" s="614"/>
      <c r="AH66" s="614"/>
      <c r="AI66" s="614"/>
      <c r="AJ66" s="614"/>
      <c r="AK66" s="614"/>
      <c r="AL66" s="614"/>
      <c r="AM66" s="614"/>
      <c r="AN66" s="614"/>
      <c r="AO66" s="614"/>
      <c r="AP66" s="614"/>
      <c r="AQ66" s="614"/>
      <c r="AR66" s="614"/>
      <c r="AS66" s="614"/>
      <c r="AT66" s="614"/>
      <c r="AU66" s="614"/>
      <c r="AV66" s="614"/>
      <c r="AW66" s="614"/>
      <c r="AX66" s="614"/>
      <c r="AY66" s="614"/>
      <c r="AZ66" s="614"/>
      <c r="BA66" s="614"/>
      <c r="BB66" s="614"/>
      <c r="BC66" s="614"/>
      <c r="BD66" s="614"/>
      <c r="BE66" s="614"/>
      <c r="BF66" s="614"/>
      <c r="BG66" s="614"/>
      <c r="BH66" s="614"/>
      <c r="BI66" s="614"/>
      <c r="BJ66" s="614"/>
      <c r="BK66" s="614"/>
      <c r="BL66" s="614"/>
      <c r="BM66" s="614"/>
      <c r="BN66" s="614"/>
      <c r="BO66" s="614"/>
      <c r="BP66" s="614"/>
      <c r="BQ66" s="614"/>
      <c r="BR66" s="614"/>
      <c r="BS66" s="614"/>
      <c r="BT66" s="614"/>
      <c r="BU66" s="614"/>
      <c r="BV66" s="614"/>
      <c r="BW66" s="614"/>
      <c r="BX66" s="615" t="s">
        <v>404</v>
      </c>
      <c r="BY66" s="616"/>
      <c r="BZ66" s="616"/>
      <c r="CA66" s="616"/>
      <c r="CB66" s="616"/>
      <c r="CC66" s="616"/>
      <c r="CD66" s="616"/>
      <c r="CE66" s="617"/>
      <c r="CF66" s="618" t="s">
        <v>173</v>
      </c>
      <c r="CG66" s="616"/>
      <c r="CH66" s="616"/>
      <c r="CI66" s="616"/>
      <c r="CJ66" s="616"/>
      <c r="CK66" s="616"/>
      <c r="CL66" s="616"/>
      <c r="CM66" s="616"/>
      <c r="CN66" s="616"/>
      <c r="CO66" s="616"/>
      <c r="CP66" s="616"/>
      <c r="CQ66" s="616"/>
      <c r="CR66" s="617"/>
      <c r="CS66" s="705" t="s">
        <v>816</v>
      </c>
      <c r="CT66" s="706"/>
      <c r="CU66" s="706"/>
      <c r="CV66" s="706"/>
      <c r="CW66" s="706"/>
      <c r="CX66" s="706"/>
      <c r="CY66" s="706"/>
      <c r="CZ66" s="706"/>
      <c r="DA66" s="706"/>
      <c r="DB66" s="706"/>
      <c r="DC66" s="706"/>
      <c r="DD66" s="706"/>
      <c r="DE66" s="707"/>
      <c r="DF66" s="636">
        <f>'КФО 5'!DF57:DR57*30.2/100</f>
        <v>815400</v>
      </c>
      <c r="DG66" s="637"/>
      <c r="DH66" s="637"/>
      <c r="DI66" s="637"/>
      <c r="DJ66" s="637"/>
      <c r="DK66" s="637"/>
      <c r="DL66" s="637"/>
      <c r="DM66" s="637"/>
      <c r="DN66" s="637"/>
      <c r="DO66" s="637"/>
      <c r="DP66" s="637"/>
      <c r="DQ66" s="637"/>
      <c r="DR66" s="638"/>
      <c r="DS66" s="636">
        <v>0</v>
      </c>
      <c r="DT66" s="637"/>
      <c r="DU66" s="637"/>
      <c r="DV66" s="637"/>
      <c r="DW66" s="637"/>
      <c r="DX66" s="637"/>
      <c r="DY66" s="637"/>
      <c r="DZ66" s="637"/>
      <c r="EA66" s="637"/>
      <c r="EB66" s="637"/>
      <c r="EC66" s="637"/>
      <c r="ED66" s="637"/>
      <c r="EE66" s="638"/>
      <c r="EF66" s="636">
        <v>0</v>
      </c>
      <c r="EG66" s="637"/>
      <c r="EH66" s="637"/>
      <c r="EI66" s="637"/>
      <c r="EJ66" s="637"/>
      <c r="EK66" s="637"/>
      <c r="EL66" s="637"/>
      <c r="EM66" s="637"/>
      <c r="EN66" s="637"/>
      <c r="EO66" s="637"/>
      <c r="EP66" s="637"/>
      <c r="EQ66" s="637"/>
      <c r="ER66" s="638"/>
      <c r="ES66" s="680" t="s">
        <v>115</v>
      </c>
      <c r="ET66" s="681"/>
      <c r="EU66" s="681"/>
      <c r="EV66" s="681"/>
      <c r="EW66" s="681"/>
      <c r="EX66" s="681"/>
      <c r="EY66" s="681"/>
      <c r="EZ66" s="681"/>
      <c r="FA66" s="681"/>
      <c r="FB66" s="681"/>
      <c r="FC66" s="681"/>
      <c r="FD66" s="681"/>
      <c r="FE66" s="682"/>
    </row>
    <row r="67" spans="1:161" ht="11.1" customHeight="1" x14ac:dyDescent="0.2">
      <c r="A67" s="710" t="s">
        <v>175</v>
      </c>
      <c r="B67" s="711"/>
      <c r="C67" s="711"/>
      <c r="D67" s="711"/>
      <c r="E67" s="711"/>
      <c r="F67" s="711"/>
      <c r="G67" s="711"/>
      <c r="H67" s="711"/>
      <c r="I67" s="711"/>
      <c r="J67" s="711"/>
      <c r="K67" s="711"/>
      <c r="L67" s="711"/>
      <c r="M67" s="711"/>
      <c r="N67" s="711"/>
      <c r="O67" s="711"/>
      <c r="P67" s="711"/>
      <c r="Q67" s="711"/>
      <c r="R67" s="711"/>
      <c r="S67" s="711"/>
      <c r="T67" s="711"/>
      <c r="U67" s="711"/>
      <c r="V67" s="711"/>
      <c r="W67" s="711"/>
      <c r="X67" s="711"/>
      <c r="Y67" s="711"/>
      <c r="Z67" s="711"/>
      <c r="AA67" s="711"/>
      <c r="AB67" s="711"/>
      <c r="AC67" s="711"/>
      <c r="AD67" s="711"/>
      <c r="AE67" s="711"/>
      <c r="AF67" s="711"/>
      <c r="AG67" s="711"/>
      <c r="AH67" s="711"/>
      <c r="AI67" s="711"/>
      <c r="AJ67" s="711"/>
      <c r="AK67" s="711"/>
      <c r="AL67" s="711"/>
      <c r="AM67" s="711"/>
      <c r="AN67" s="711"/>
      <c r="AO67" s="711"/>
      <c r="AP67" s="711"/>
      <c r="AQ67" s="711"/>
      <c r="AR67" s="711"/>
      <c r="AS67" s="711"/>
      <c r="AT67" s="711"/>
      <c r="AU67" s="711"/>
      <c r="AV67" s="711"/>
      <c r="AW67" s="711"/>
      <c r="AX67" s="711"/>
      <c r="AY67" s="711"/>
      <c r="AZ67" s="711"/>
      <c r="BA67" s="711"/>
      <c r="BB67" s="711"/>
      <c r="BC67" s="711"/>
      <c r="BD67" s="711"/>
      <c r="BE67" s="711"/>
      <c r="BF67" s="711"/>
      <c r="BG67" s="711"/>
      <c r="BH67" s="711"/>
      <c r="BI67" s="711"/>
      <c r="BJ67" s="711"/>
      <c r="BK67" s="711"/>
      <c r="BL67" s="711"/>
      <c r="BM67" s="711"/>
      <c r="BN67" s="711"/>
      <c r="BO67" s="711"/>
      <c r="BP67" s="711"/>
      <c r="BQ67" s="711"/>
      <c r="BR67" s="711"/>
      <c r="BS67" s="711"/>
      <c r="BT67" s="711"/>
      <c r="BU67" s="711"/>
      <c r="BV67" s="711"/>
      <c r="BW67" s="711"/>
      <c r="BX67" s="712" t="s">
        <v>542</v>
      </c>
      <c r="BY67" s="712"/>
      <c r="BZ67" s="712"/>
      <c r="CA67" s="712"/>
      <c r="CB67" s="712"/>
      <c r="CC67" s="712"/>
      <c r="CD67" s="712"/>
      <c r="CE67" s="712"/>
      <c r="CF67" s="712" t="s">
        <v>173</v>
      </c>
      <c r="CG67" s="712"/>
      <c r="CH67" s="712"/>
      <c r="CI67" s="712"/>
      <c r="CJ67" s="712"/>
      <c r="CK67" s="712"/>
      <c r="CL67" s="712"/>
      <c r="CM67" s="712"/>
      <c r="CN67" s="712"/>
      <c r="CO67" s="712"/>
      <c r="CP67" s="712"/>
      <c r="CQ67" s="712"/>
      <c r="CR67" s="712"/>
      <c r="CS67" s="708"/>
      <c r="CT67" s="708"/>
      <c r="CU67" s="708"/>
      <c r="CV67" s="708"/>
      <c r="CW67" s="708"/>
      <c r="CX67" s="708"/>
      <c r="CY67" s="708"/>
      <c r="CZ67" s="708"/>
      <c r="DA67" s="708"/>
      <c r="DB67" s="708"/>
      <c r="DC67" s="708"/>
      <c r="DD67" s="708"/>
      <c r="DE67" s="708"/>
      <c r="DF67" s="708"/>
      <c r="DG67" s="708"/>
      <c r="DH67" s="708"/>
      <c r="DI67" s="708"/>
      <c r="DJ67" s="708"/>
      <c r="DK67" s="708"/>
      <c r="DL67" s="708"/>
      <c r="DM67" s="708"/>
      <c r="DN67" s="708"/>
      <c r="DO67" s="708"/>
      <c r="DP67" s="708"/>
      <c r="DQ67" s="708"/>
      <c r="DR67" s="708"/>
      <c r="DS67" s="708"/>
      <c r="DT67" s="708"/>
      <c r="DU67" s="708"/>
      <c r="DV67" s="708"/>
      <c r="DW67" s="708"/>
      <c r="DX67" s="708"/>
      <c r="DY67" s="708"/>
      <c r="DZ67" s="708"/>
      <c r="EA67" s="708"/>
      <c r="EB67" s="708"/>
      <c r="EC67" s="708"/>
      <c r="ED67" s="708"/>
      <c r="EE67" s="708"/>
      <c r="EF67" s="708"/>
      <c r="EG67" s="708"/>
      <c r="EH67" s="708"/>
      <c r="EI67" s="708"/>
      <c r="EJ67" s="708"/>
      <c r="EK67" s="708"/>
      <c r="EL67" s="708"/>
      <c r="EM67" s="708"/>
      <c r="EN67" s="708"/>
      <c r="EO67" s="708"/>
      <c r="EP67" s="708"/>
      <c r="EQ67" s="708"/>
      <c r="ER67" s="708"/>
      <c r="ES67" s="709" t="s">
        <v>115</v>
      </c>
      <c r="ET67" s="709"/>
      <c r="EU67" s="709"/>
      <c r="EV67" s="709"/>
      <c r="EW67" s="709"/>
      <c r="EX67" s="709"/>
      <c r="EY67" s="709"/>
      <c r="EZ67" s="709"/>
      <c r="FA67" s="709"/>
      <c r="FB67" s="709"/>
      <c r="FC67" s="709"/>
      <c r="FD67" s="709"/>
      <c r="FE67" s="709"/>
    </row>
    <row r="68" spans="1:161" ht="11.1" customHeight="1" x14ac:dyDescent="0.2">
      <c r="A68" s="710" t="s">
        <v>177</v>
      </c>
      <c r="B68" s="711"/>
      <c r="C68" s="711"/>
      <c r="D68" s="711"/>
      <c r="E68" s="711"/>
      <c r="F68" s="711"/>
      <c r="G68" s="711"/>
      <c r="H68" s="711"/>
      <c r="I68" s="711"/>
      <c r="J68" s="711"/>
      <c r="K68" s="711"/>
      <c r="L68" s="711"/>
      <c r="M68" s="711"/>
      <c r="N68" s="711"/>
      <c r="O68" s="711"/>
      <c r="P68" s="711"/>
      <c r="Q68" s="711"/>
      <c r="R68" s="711"/>
      <c r="S68" s="711"/>
      <c r="T68" s="711"/>
      <c r="U68" s="711"/>
      <c r="V68" s="711"/>
      <c r="W68" s="711"/>
      <c r="X68" s="711"/>
      <c r="Y68" s="711"/>
      <c r="Z68" s="711"/>
      <c r="AA68" s="711"/>
      <c r="AB68" s="711"/>
      <c r="AC68" s="711"/>
      <c r="AD68" s="711"/>
      <c r="AE68" s="711"/>
      <c r="AF68" s="711"/>
      <c r="AG68" s="711"/>
      <c r="AH68" s="711"/>
      <c r="AI68" s="711"/>
      <c r="AJ68" s="711"/>
      <c r="AK68" s="711"/>
      <c r="AL68" s="711"/>
      <c r="AM68" s="711"/>
      <c r="AN68" s="711"/>
      <c r="AO68" s="711"/>
      <c r="AP68" s="711"/>
      <c r="AQ68" s="711"/>
      <c r="AR68" s="711"/>
      <c r="AS68" s="711"/>
      <c r="AT68" s="711"/>
      <c r="AU68" s="711"/>
      <c r="AV68" s="711"/>
      <c r="AW68" s="711"/>
      <c r="AX68" s="711"/>
      <c r="AY68" s="711"/>
      <c r="AZ68" s="711"/>
      <c r="BA68" s="711"/>
      <c r="BB68" s="711"/>
      <c r="BC68" s="711"/>
      <c r="BD68" s="711"/>
      <c r="BE68" s="711"/>
      <c r="BF68" s="711"/>
      <c r="BG68" s="711"/>
      <c r="BH68" s="711"/>
      <c r="BI68" s="711"/>
      <c r="BJ68" s="711"/>
      <c r="BK68" s="711"/>
      <c r="BL68" s="711"/>
      <c r="BM68" s="711"/>
      <c r="BN68" s="711"/>
      <c r="BO68" s="711"/>
      <c r="BP68" s="711"/>
      <c r="BQ68" s="711"/>
      <c r="BR68" s="711"/>
      <c r="BS68" s="711"/>
      <c r="BT68" s="711"/>
      <c r="BU68" s="711"/>
      <c r="BV68" s="711"/>
      <c r="BW68" s="711"/>
      <c r="BX68" s="712" t="s">
        <v>178</v>
      </c>
      <c r="BY68" s="712"/>
      <c r="BZ68" s="712"/>
      <c r="CA68" s="712"/>
      <c r="CB68" s="712"/>
      <c r="CC68" s="712"/>
      <c r="CD68" s="712"/>
      <c r="CE68" s="712"/>
      <c r="CF68" s="712" t="s">
        <v>179</v>
      </c>
      <c r="CG68" s="712"/>
      <c r="CH68" s="712"/>
      <c r="CI68" s="712"/>
      <c r="CJ68" s="712"/>
      <c r="CK68" s="712"/>
      <c r="CL68" s="712"/>
      <c r="CM68" s="712"/>
      <c r="CN68" s="712"/>
      <c r="CO68" s="712"/>
      <c r="CP68" s="712"/>
      <c r="CQ68" s="712"/>
      <c r="CR68" s="712"/>
      <c r="CS68" s="713"/>
      <c r="CT68" s="713"/>
      <c r="CU68" s="713"/>
      <c r="CV68" s="713"/>
      <c r="CW68" s="713"/>
      <c r="CX68" s="713"/>
      <c r="CY68" s="713"/>
      <c r="CZ68" s="713"/>
      <c r="DA68" s="713"/>
      <c r="DB68" s="713"/>
      <c r="DC68" s="713"/>
      <c r="DD68" s="713"/>
      <c r="DE68" s="713"/>
      <c r="DF68" s="713"/>
      <c r="DG68" s="713"/>
      <c r="DH68" s="713"/>
      <c r="DI68" s="713"/>
      <c r="DJ68" s="713"/>
      <c r="DK68" s="713"/>
      <c r="DL68" s="713"/>
      <c r="DM68" s="713"/>
      <c r="DN68" s="713"/>
      <c r="DO68" s="713"/>
      <c r="DP68" s="713"/>
      <c r="DQ68" s="713"/>
      <c r="DR68" s="713"/>
      <c r="DS68" s="713"/>
      <c r="DT68" s="713"/>
      <c r="DU68" s="713"/>
      <c r="DV68" s="713"/>
      <c r="DW68" s="713"/>
      <c r="DX68" s="713"/>
      <c r="DY68" s="713"/>
      <c r="DZ68" s="713"/>
      <c r="EA68" s="713"/>
      <c r="EB68" s="713"/>
      <c r="EC68" s="713"/>
      <c r="ED68" s="713"/>
      <c r="EE68" s="713"/>
      <c r="EF68" s="713"/>
      <c r="EG68" s="713"/>
      <c r="EH68" s="713"/>
      <c r="EI68" s="713"/>
      <c r="EJ68" s="713"/>
      <c r="EK68" s="713"/>
      <c r="EL68" s="713"/>
      <c r="EM68" s="713"/>
      <c r="EN68" s="713"/>
      <c r="EO68" s="713"/>
      <c r="EP68" s="713"/>
      <c r="EQ68" s="713"/>
      <c r="ER68" s="713"/>
      <c r="ES68" s="709" t="s">
        <v>115</v>
      </c>
      <c r="ET68" s="709"/>
      <c r="EU68" s="709"/>
      <c r="EV68" s="709"/>
      <c r="EW68" s="709"/>
      <c r="EX68" s="709"/>
      <c r="EY68" s="709"/>
      <c r="EZ68" s="709"/>
      <c r="FA68" s="709"/>
      <c r="FB68" s="709"/>
      <c r="FC68" s="709"/>
      <c r="FD68" s="709"/>
      <c r="FE68" s="709"/>
    </row>
    <row r="69" spans="1:161" ht="11.1" customHeight="1" x14ac:dyDescent="0.2">
      <c r="A69" s="613" t="s">
        <v>180</v>
      </c>
      <c r="B69" s="614"/>
      <c r="C69" s="614"/>
      <c r="D69" s="614"/>
      <c r="E69" s="614"/>
      <c r="F69" s="614"/>
      <c r="G69" s="614"/>
      <c r="H69" s="614"/>
      <c r="I69" s="614"/>
      <c r="J69" s="614"/>
      <c r="K69" s="614"/>
      <c r="L69" s="614"/>
      <c r="M69" s="614"/>
      <c r="N69" s="614"/>
      <c r="O69" s="614"/>
      <c r="P69" s="614"/>
      <c r="Q69" s="614"/>
      <c r="R69" s="614"/>
      <c r="S69" s="614"/>
      <c r="T69" s="614"/>
      <c r="U69" s="614"/>
      <c r="V69" s="614"/>
      <c r="W69" s="614"/>
      <c r="X69" s="614"/>
      <c r="Y69" s="614"/>
      <c r="Z69" s="614"/>
      <c r="AA69" s="614"/>
      <c r="AB69" s="614"/>
      <c r="AC69" s="614"/>
      <c r="AD69" s="614"/>
      <c r="AE69" s="614"/>
      <c r="AF69" s="614"/>
      <c r="AG69" s="614"/>
      <c r="AH69" s="614"/>
      <c r="AI69" s="614"/>
      <c r="AJ69" s="614"/>
      <c r="AK69" s="614"/>
      <c r="AL69" s="614"/>
      <c r="AM69" s="614"/>
      <c r="AN69" s="614"/>
      <c r="AO69" s="614"/>
      <c r="AP69" s="614"/>
      <c r="AQ69" s="614"/>
      <c r="AR69" s="614"/>
      <c r="AS69" s="614"/>
      <c r="AT69" s="614"/>
      <c r="AU69" s="614"/>
      <c r="AV69" s="614"/>
      <c r="AW69" s="614"/>
      <c r="AX69" s="614"/>
      <c r="AY69" s="614"/>
      <c r="AZ69" s="614"/>
      <c r="BA69" s="614"/>
      <c r="BB69" s="614"/>
      <c r="BC69" s="614"/>
      <c r="BD69" s="614"/>
      <c r="BE69" s="614"/>
      <c r="BF69" s="614"/>
      <c r="BG69" s="614"/>
      <c r="BH69" s="614"/>
      <c r="BI69" s="614"/>
      <c r="BJ69" s="614"/>
      <c r="BK69" s="614"/>
      <c r="BL69" s="614"/>
      <c r="BM69" s="614"/>
      <c r="BN69" s="614"/>
      <c r="BO69" s="614"/>
      <c r="BP69" s="614"/>
      <c r="BQ69" s="614"/>
      <c r="BR69" s="614"/>
      <c r="BS69" s="614"/>
      <c r="BT69" s="614"/>
      <c r="BU69" s="614"/>
      <c r="BV69" s="614"/>
      <c r="BW69" s="614"/>
      <c r="BX69" s="615" t="s">
        <v>181</v>
      </c>
      <c r="BY69" s="616"/>
      <c r="BZ69" s="616"/>
      <c r="CA69" s="616"/>
      <c r="CB69" s="616"/>
      <c r="CC69" s="616"/>
      <c r="CD69" s="616"/>
      <c r="CE69" s="617"/>
      <c r="CF69" s="618" t="s">
        <v>182</v>
      </c>
      <c r="CG69" s="616"/>
      <c r="CH69" s="616"/>
      <c r="CI69" s="616"/>
      <c r="CJ69" s="616"/>
      <c r="CK69" s="616"/>
      <c r="CL69" s="616"/>
      <c r="CM69" s="616"/>
      <c r="CN69" s="616"/>
      <c r="CO69" s="616"/>
      <c r="CP69" s="616"/>
      <c r="CQ69" s="616"/>
      <c r="CR69" s="617"/>
      <c r="CS69" s="669"/>
      <c r="CT69" s="670"/>
      <c r="CU69" s="670"/>
      <c r="CV69" s="670"/>
      <c r="CW69" s="670"/>
      <c r="CX69" s="670"/>
      <c r="CY69" s="670"/>
      <c r="CZ69" s="670"/>
      <c r="DA69" s="670"/>
      <c r="DB69" s="670"/>
      <c r="DC69" s="670"/>
      <c r="DD69" s="670"/>
      <c r="DE69" s="671"/>
      <c r="DF69" s="669"/>
      <c r="DG69" s="670"/>
      <c r="DH69" s="670"/>
      <c r="DI69" s="670"/>
      <c r="DJ69" s="670"/>
      <c r="DK69" s="670"/>
      <c r="DL69" s="670"/>
      <c r="DM69" s="670"/>
      <c r="DN69" s="670"/>
      <c r="DO69" s="670"/>
      <c r="DP69" s="670"/>
      <c r="DQ69" s="670"/>
      <c r="DR69" s="671"/>
      <c r="DS69" s="669"/>
      <c r="DT69" s="670"/>
      <c r="DU69" s="670"/>
      <c r="DV69" s="670"/>
      <c r="DW69" s="670"/>
      <c r="DX69" s="670"/>
      <c r="DY69" s="670"/>
      <c r="DZ69" s="670"/>
      <c r="EA69" s="670"/>
      <c r="EB69" s="670"/>
      <c r="EC69" s="670"/>
      <c r="ED69" s="670"/>
      <c r="EE69" s="671"/>
      <c r="EF69" s="669"/>
      <c r="EG69" s="670"/>
      <c r="EH69" s="670"/>
      <c r="EI69" s="670"/>
      <c r="EJ69" s="670"/>
      <c r="EK69" s="670"/>
      <c r="EL69" s="670"/>
      <c r="EM69" s="670"/>
      <c r="EN69" s="670"/>
      <c r="EO69" s="670"/>
      <c r="EP69" s="670"/>
      <c r="EQ69" s="670"/>
      <c r="ER69" s="671"/>
      <c r="ES69" s="680" t="s">
        <v>115</v>
      </c>
      <c r="ET69" s="681"/>
      <c r="EU69" s="681"/>
      <c r="EV69" s="681"/>
      <c r="EW69" s="681"/>
      <c r="EX69" s="681"/>
      <c r="EY69" s="681"/>
      <c r="EZ69" s="681"/>
      <c r="FA69" s="681"/>
      <c r="FB69" s="681"/>
      <c r="FC69" s="681"/>
      <c r="FD69" s="681"/>
      <c r="FE69" s="682"/>
    </row>
    <row r="70" spans="1:161" ht="21" customHeight="1" x14ac:dyDescent="0.2">
      <c r="A70" s="613" t="s">
        <v>183</v>
      </c>
      <c r="B70" s="614"/>
      <c r="C70" s="614"/>
      <c r="D70" s="614"/>
      <c r="E70" s="614"/>
      <c r="F70" s="614"/>
      <c r="G70" s="614"/>
      <c r="H70" s="614"/>
      <c r="I70" s="614"/>
      <c r="J70" s="614"/>
      <c r="K70" s="614"/>
      <c r="L70" s="614"/>
      <c r="M70" s="614"/>
      <c r="N70" s="614"/>
      <c r="O70" s="614"/>
      <c r="P70" s="614"/>
      <c r="Q70" s="614"/>
      <c r="R70" s="614"/>
      <c r="S70" s="614"/>
      <c r="T70" s="614"/>
      <c r="U70" s="614"/>
      <c r="V70" s="614"/>
      <c r="W70" s="614"/>
      <c r="X70" s="614"/>
      <c r="Y70" s="614"/>
      <c r="Z70" s="614"/>
      <c r="AA70" s="614"/>
      <c r="AB70" s="614"/>
      <c r="AC70" s="614"/>
      <c r="AD70" s="614"/>
      <c r="AE70" s="614"/>
      <c r="AF70" s="614"/>
      <c r="AG70" s="614"/>
      <c r="AH70" s="614"/>
      <c r="AI70" s="614"/>
      <c r="AJ70" s="614"/>
      <c r="AK70" s="614"/>
      <c r="AL70" s="614"/>
      <c r="AM70" s="614"/>
      <c r="AN70" s="614"/>
      <c r="AO70" s="614"/>
      <c r="AP70" s="614"/>
      <c r="AQ70" s="614"/>
      <c r="AR70" s="614"/>
      <c r="AS70" s="614"/>
      <c r="AT70" s="614"/>
      <c r="AU70" s="614"/>
      <c r="AV70" s="614"/>
      <c r="AW70" s="614"/>
      <c r="AX70" s="614"/>
      <c r="AY70" s="614"/>
      <c r="AZ70" s="614"/>
      <c r="BA70" s="614"/>
      <c r="BB70" s="614"/>
      <c r="BC70" s="614"/>
      <c r="BD70" s="614"/>
      <c r="BE70" s="614"/>
      <c r="BF70" s="614"/>
      <c r="BG70" s="614"/>
      <c r="BH70" s="614"/>
      <c r="BI70" s="614"/>
      <c r="BJ70" s="614"/>
      <c r="BK70" s="614"/>
      <c r="BL70" s="614"/>
      <c r="BM70" s="614"/>
      <c r="BN70" s="614"/>
      <c r="BO70" s="614"/>
      <c r="BP70" s="614"/>
      <c r="BQ70" s="614"/>
      <c r="BR70" s="614"/>
      <c r="BS70" s="614"/>
      <c r="BT70" s="614"/>
      <c r="BU70" s="614"/>
      <c r="BV70" s="614"/>
      <c r="BW70" s="614"/>
      <c r="BX70" s="615" t="s">
        <v>184</v>
      </c>
      <c r="BY70" s="616"/>
      <c r="BZ70" s="616"/>
      <c r="CA70" s="616"/>
      <c r="CB70" s="616"/>
      <c r="CC70" s="616"/>
      <c r="CD70" s="616"/>
      <c r="CE70" s="617"/>
      <c r="CF70" s="618" t="s">
        <v>185</v>
      </c>
      <c r="CG70" s="616"/>
      <c r="CH70" s="616"/>
      <c r="CI70" s="616"/>
      <c r="CJ70" s="616"/>
      <c r="CK70" s="616"/>
      <c r="CL70" s="616"/>
      <c r="CM70" s="616"/>
      <c r="CN70" s="616"/>
      <c r="CO70" s="616"/>
      <c r="CP70" s="616"/>
      <c r="CQ70" s="616"/>
      <c r="CR70" s="617"/>
      <c r="CS70" s="669"/>
      <c r="CT70" s="670"/>
      <c r="CU70" s="670"/>
      <c r="CV70" s="670"/>
      <c r="CW70" s="670"/>
      <c r="CX70" s="670"/>
      <c r="CY70" s="670"/>
      <c r="CZ70" s="670"/>
      <c r="DA70" s="670"/>
      <c r="DB70" s="670"/>
      <c r="DC70" s="670"/>
      <c r="DD70" s="670"/>
      <c r="DE70" s="671"/>
      <c r="DF70" s="669"/>
      <c r="DG70" s="670"/>
      <c r="DH70" s="670"/>
      <c r="DI70" s="670"/>
      <c r="DJ70" s="670"/>
      <c r="DK70" s="670"/>
      <c r="DL70" s="670"/>
      <c r="DM70" s="670"/>
      <c r="DN70" s="670"/>
      <c r="DO70" s="670"/>
      <c r="DP70" s="670"/>
      <c r="DQ70" s="670"/>
      <c r="DR70" s="671"/>
      <c r="DS70" s="669"/>
      <c r="DT70" s="670"/>
      <c r="DU70" s="670"/>
      <c r="DV70" s="670"/>
      <c r="DW70" s="670"/>
      <c r="DX70" s="670"/>
      <c r="DY70" s="670"/>
      <c r="DZ70" s="670"/>
      <c r="EA70" s="670"/>
      <c r="EB70" s="670"/>
      <c r="EC70" s="670"/>
      <c r="ED70" s="670"/>
      <c r="EE70" s="671"/>
      <c r="EF70" s="669"/>
      <c r="EG70" s="670"/>
      <c r="EH70" s="670"/>
      <c r="EI70" s="670"/>
      <c r="EJ70" s="670"/>
      <c r="EK70" s="670"/>
      <c r="EL70" s="670"/>
      <c r="EM70" s="670"/>
      <c r="EN70" s="670"/>
      <c r="EO70" s="670"/>
      <c r="EP70" s="670"/>
      <c r="EQ70" s="670"/>
      <c r="ER70" s="671"/>
      <c r="ES70" s="680" t="s">
        <v>115</v>
      </c>
      <c r="ET70" s="681"/>
      <c r="EU70" s="681"/>
      <c r="EV70" s="681"/>
      <c r="EW70" s="681"/>
      <c r="EX70" s="681"/>
      <c r="EY70" s="681"/>
      <c r="EZ70" s="681"/>
      <c r="FA70" s="681"/>
      <c r="FB70" s="681"/>
      <c r="FC70" s="681"/>
      <c r="FD70" s="681"/>
      <c r="FE70" s="682"/>
    </row>
    <row r="71" spans="1:161" ht="21.75" customHeight="1" x14ac:dyDescent="0.2">
      <c r="A71" s="613" t="s">
        <v>186</v>
      </c>
      <c r="B71" s="614"/>
      <c r="C71" s="614"/>
      <c r="D71" s="614"/>
      <c r="E71" s="614"/>
      <c r="F71" s="614"/>
      <c r="G71" s="614"/>
      <c r="H71" s="614"/>
      <c r="I71" s="614"/>
      <c r="J71" s="614"/>
      <c r="K71" s="614"/>
      <c r="L71" s="614"/>
      <c r="M71" s="614"/>
      <c r="N71" s="614"/>
      <c r="O71" s="614"/>
      <c r="P71" s="614"/>
      <c r="Q71" s="614"/>
      <c r="R71" s="614"/>
      <c r="S71" s="614"/>
      <c r="T71" s="614"/>
      <c r="U71" s="614"/>
      <c r="V71" s="614"/>
      <c r="W71" s="614"/>
      <c r="X71" s="614"/>
      <c r="Y71" s="614"/>
      <c r="Z71" s="614"/>
      <c r="AA71" s="614"/>
      <c r="AB71" s="614"/>
      <c r="AC71" s="614"/>
      <c r="AD71" s="614"/>
      <c r="AE71" s="614"/>
      <c r="AF71" s="614"/>
      <c r="AG71" s="614"/>
      <c r="AH71" s="614"/>
      <c r="AI71" s="614"/>
      <c r="AJ71" s="614"/>
      <c r="AK71" s="614"/>
      <c r="AL71" s="614"/>
      <c r="AM71" s="614"/>
      <c r="AN71" s="614"/>
      <c r="AO71" s="614"/>
      <c r="AP71" s="614"/>
      <c r="AQ71" s="614"/>
      <c r="AR71" s="614"/>
      <c r="AS71" s="614"/>
      <c r="AT71" s="614"/>
      <c r="AU71" s="614"/>
      <c r="AV71" s="614"/>
      <c r="AW71" s="614"/>
      <c r="AX71" s="614"/>
      <c r="AY71" s="614"/>
      <c r="AZ71" s="614"/>
      <c r="BA71" s="614"/>
      <c r="BB71" s="614"/>
      <c r="BC71" s="614"/>
      <c r="BD71" s="614"/>
      <c r="BE71" s="614"/>
      <c r="BF71" s="614"/>
      <c r="BG71" s="614"/>
      <c r="BH71" s="614"/>
      <c r="BI71" s="614"/>
      <c r="BJ71" s="614"/>
      <c r="BK71" s="614"/>
      <c r="BL71" s="614"/>
      <c r="BM71" s="614"/>
      <c r="BN71" s="614"/>
      <c r="BO71" s="614"/>
      <c r="BP71" s="614"/>
      <c r="BQ71" s="614"/>
      <c r="BR71" s="614"/>
      <c r="BS71" s="614"/>
      <c r="BT71" s="614"/>
      <c r="BU71" s="614"/>
      <c r="BV71" s="614"/>
      <c r="BW71" s="614"/>
      <c r="BX71" s="615" t="s">
        <v>187</v>
      </c>
      <c r="BY71" s="616"/>
      <c r="BZ71" s="616"/>
      <c r="CA71" s="616"/>
      <c r="CB71" s="616"/>
      <c r="CC71" s="616"/>
      <c r="CD71" s="616"/>
      <c r="CE71" s="617"/>
      <c r="CF71" s="618" t="s">
        <v>185</v>
      </c>
      <c r="CG71" s="616"/>
      <c r="CH71" s="616"/>
      <c r="CI71" s="616"/>
      <c r="CJ71" s="616"/>
      <c r="CK71" s="616"/>
      <c r="CL71" s="616"/>
      <c r="CM71" s="616"/>
      <c r="CN71" s="616"/>
      <c r="CO71" s="616"/>
      <c r="CP71" s="616"/>
      <c r="CQ71" s="616"/>
      <c r="CR71" s="617"/>
      <c r="CS71" s="669"/>
      <c r="CT71" s="670"/>
      <c r="CU71" s="670"/>
      <c r="CV71" s="670"/>
      <c r="CW71" s="670"/>
      <c r="CX71" s="670"/>
      <c r="CY71" s="670"/>
      <c r="CZ71" s="670"/>
      <c r="DA71" s="670"/>
      <c r="DB71" s="670"/>
      <c r="DC71" s="670"/>
      <c r="DD71" s="670"/>
      <c r="DE71" s="671"/>
      <c r="DF71" s="669"/>
      <c r="DG71" s="670"/>
      <c r="DH71" s="670"/>
      <c r="DI71" s="670"/>
      <c r="DJ71" s="670"/>
      <c r="DK71" s="670"/>
      <c r="DL71" s="670"/>
      <c r="DM71" s="670"/>
      <c r="DN71" s="670"/>
      <c r="DO71" s="670"/>
      <c r="DP71" s="670"/>
      <c r="DQ71" s="670"/>
      <c r="DR71" s="671"/>
      <c r="DS71" s="669"/>
      <c r="DT71" s="670"/>
      <c r="DU71" s="670"/>
      <c r="DV71" s="670"/>
      <c r="DW71" s="670"/>
      <c r="DX71" s="670"/>
      <c r="DY71" s="670"/>
      <c r="DZ71" s="670"/>
      <c r="EA71" s="670"/>
      <c r="EB71" s="670"/>
      <c r="EC71" s="670"/>
      <c r="ED71" s="670"/>
      <c r="EE71" s="671"/>
      <c r="EF71" s="669"/>
      <c r="EG71" s="670"/>
      <c r="EH71" s="670"/>
      <c r="EI71" s="670"/>
      <c r="EJ71" s="670"/>
      <c r="EK71" s="670"/>
      <c r="EL71" s="670"/>
      <c r="EM71" s="670"/>
      <c r="EN71" s="670"/>
      <c r="EO71" s="670"/>
      <c r="EP71" s="670"/>
      <c r="EQ71" s="670"/>
      <c r="ER71" s="671"/>
      <c r="ES71" s="680" t="s">
        <v>115</v>
      </c>
      <c r="ET71" s="681"/>
      <c r="EU71" s="681"/>
      <c r="EV71" s="681"/>
      <c r="EW71" s="681"/>
      <c r="EX71" s="681"/>
      <c r="EY71" s="681"/>
      <c r="EZ71" s="681"/>
      <c r="FA71" s="681"/>
      <c r="FB71" s="681"/>
      <c r="FC71" s="681"/>
      <c r="FD71" s="681"/>
      <c r="FE71" s="682"/>
    </row>
    <row r="72" spans="1:161" ht="11.1" customHeight="1" x14ac:dyDescent="0.2">
      <c r="A72" s="613" t="s">
        <v>188</v>
      </c>
      <c r="B72" s="614"/>
      <c r="C72" s="614"/>
      <c r="D72" s="614"/>
      <c r="E72" s="614"/>
      <c r="F72" s="614"/>
      <c r="G72" s="614"/>
      <c r="H72" s="614"/>
      <c r="I72" s="614"/>
      <c r="J72" s="614"/>
      <c r="K72" s="614"/>
      <c r="L72" s="614"/>
      <c r="M72" s="614"/>
      <c r="N72" s="614"/>
      <c r="O72" s="614"/>
      <c r="P72" s="614"/>
      <c r="Q72" s="614"/>
      <c r="R72" s="614"/>
      <c r="S72" s="614"/>
      <c r="T72" s="614"/>
      <c r="U72" s="614"/>
      <c r="V72" s="614"/>
      <c r="W72" s="614"/>
      <c r="X72" s="614"/>
      <c r="Y72" s="614"/>
      <c r="Z72" s="614"/>
      <c r="AA72" s="614"/>
      <c r="AB72" s="614"/>
      <c r="AC72" s="614"/>
      <c r="AD72" s="614"/>
      <c r="AE72" s="614"/>
      <c r="AF72" s="614"/>
      <c r="AG72" s="614"/>
      <c r="AH72" s="614"/>
      <c r="AI72" s="614"/>
      <c r="AJ72" s="614"/>
      <c r="AK72" s="614"/>
      <c r="AL72" s="614"/>
      <c r="AM72" s="614"/>
      <c r="AN72" s="614"/>
      <c r="AO72" s="614"/>
      <c r="AP72" s="614"/>
      <c r="AQ72" s="614"/>
      <c r="AR72" s="614"/>
      <c r="AS72" s="614"/>
      <c r="AT72" s="614"/>
      <c r="AU72" s="614"/>
      <c r="AV72" s="614"/>
      <c r="AW72" s="614"/>
      <c r="AX72" s="614"/>
      <c r="AY72" s="614"/>
      <c r="AZ72" s="614"/>
      <c r="BA72" s="614"/>
      <c r="BB72" s="614"/>
      <c r="BC72" s="614"/>
      <c r="BD72" s="614"/>
      <c r="BE72" s="614"/>
      <c r="BF72" s="614"/>
      <c r="BG72" s="614"/>
      <c r="BH72" s="614"/>
      <c r="BI72" s="614"/>
      <c r="BJ72" s="614"/>
      <c r="BK72" s="614"/>
      <c r="BL72" s="614"/>
      <c r="BM72" s="614"/>
      <c r="BN72" s="614"/>
      <c r="BO72" s="614"/>
      <c r="BP72" s="614"/>
      <c r="BQ72" s="614"/>
      <c r="BR72" s="614"/>
      <c r="BS72" s="614"/>
      <c r="BT72" s="614"/>
      <c r="BU72" s="614"/>
      <c r="BV72" s="614"/>
      <c r="BW72" s="614"/>
      <c r="BX72" s="615" t="s">
        <v>189</v>
      </c>
      <c r="BY72" s="616"/>
      <c r="BZ72" s="616"/>
      <c r="CA72" s="616"/>
      <c r="CB72" s="616"/>
      <c r="CC72" s="616"/>
      <c r="CD72" s="616"/>
      <c r="CE72" s="617"/>
      <c r="CF72" s="618" t="s">
        <v>185</v>
      </c>
      <c r="CG72" s="616"/>
      <c r="CH72" s="616"/>
      <c r="CI72" s="616"/>
      <c r="CJ72" s="616"/>
      <c r="CK72" s="616"/>
      <c r="CL72" s="616"/>
      <c r="CM72" s="616"/>
      <c r="CN72" s="616"/>
      <c r="CO72" s="616"/>
      <c r="CP72" s="616"/>
      <c r="CQ72" s="616"/>
      <c r="CR72" s="617"/>
      <c r="CS72" s="669"/>
      <c r="CT72" s="670"/>
      <c r="CU72" s="670"/>
      <c r="CV72" s="670"/>
      <c r="CW72" s="670"/>
      <c r="CX72" s="670"/>
      <c r="CY72" s="670"/>
      <c r="CZ72" s="670"/>
      <c r="DA72" s="670"/>
      <c r="DB72" s="670"/>
      <c r="DC72" s="670"/>
      <c r="DD72" s="670"/>
      <c r="DE72" s="671"/>
      <c r="DF72" s="669"/>
      <c r="DG72" s="670"/>
      <c r="DH72" s="670"/>
      <c r="DI72" s="670"/>
      <c r="DJ72" s="670"/>
      <c r="DK72" s="670"/>
      <c r="DL72" s="670"/>
      <c r="DM72" s="670"/>
      <c r="DN72" s="670"/>
      <c r="DO72" s="670"/>
      <c r="DP72" s="670"/>
      <c r="DQ72" s="670"/>
      <c r="DR72" s="671"/>
      <c r="DS72" s="669"/>
      <c r="DT72" s="670"/>
      <c r="DU72" s="670"/>
      <c r="DV72" s="670"/>
      <c r="DW72" s="670"/>
      <c r="DX72" s="670"/>
      <c r="DY72" s="670"/>
      <c r="DZ72" s="670"/>
      <c r="EA72" s="670"/>
      <c r="EB72" s="670"/>
      <c r="EC72" s="670"/>
      <c r="ED72" s="670"/>
      <c r="EE72" s="671"/>
      <c r="EF72" s="669"/>
      <c r="EG72" s="670"/>
      <c r="EH72" s="670"/>
      <c r="EI72" s="670"/>
      <c r="EJ72" s="670"/>
      <c r="EK72" s="670"/>
      <c r="EL72" s="670"/>
      <c r="EM72" s="670"/>
      <c r="EN72" s="670"/>
      <c r="EO72" s="670"/>
      <c r="EP72" s="670"/>
      <c r="EQ72" s="670"/>
      <c r="ER72" s="671"/>
      <c r="ES72" s="680" t="s">
        <v>115</v>
      </c>
      <c r="ET72" s="681"/>
      <c r="EU72" s="681"/>
      <c r="EV72" s="681"/>
      <c r="EW72" s="681"/>
      <c r="EX72" s="681"/>
      <c r="EY72" s="681"/>
      <c r="EZ72" s="681"/>
      <c r="FA72" s="681"/>
      <c r="FB72" s="681"/>
      <c r="FC72" s="681"/>
      <c r="FD72" s="681"/>
      <c r="FE72" s="682"/>
    </row>
    <row r="73" spans="1:161" ht="11.1" customHeight="1" x14ac:dyDescent="0.2">
      <c r="A73" s="613" t="s">
        <v>9</v>
      </c>
      <c r="B73" s="614"/>
      <c r="C73" s="614"/>
      <c r="D73" s="614"/>
      <c r="E73" s="614"/>
      <c r="F73" s="614"/>
      <c r="G73" s="614"/>
      <c r="H73" s="614"/>
      <c r="I73" s="614"/>
      <c r="J73" s="614"/>
      <c r="K73" s="614"/>
      <c r="L73" s="614"/>
      <c r="M73" s="614"/>
      <c r="N73" s="614"/>
      <c r="O73" s="614"/>
      <c r="P73" s="614"/>
      <c r="Q73" s="614"/>
      <c r="R73" s="614"/>
      <c r="S73" s="614"/>
      <c r="T73" s="614"/>
      <c r="U73" s="614"/>
      <c r="V73" s="614"/>
      <c r="W73" s="614"/>
      <c r="X73" s="614"/>
      <c r="Y73" s="614"/>
      <c r="Z73" s="614"/>
      <c r="AA73" s="614"/>
      <c r="AB73" s="614"/>
      <c r="AC73" s="614"/>
      <c r="AD73" s="614"/>
      <c r="AE73" s="614"/>
      <c r="AF73" s="614"/>
      <c r="AG73" s="614"/>
      <c r="AH73" s="614"/>
      <c r="AI73" s="614"/>
      <c r="AJ73" s="614"/>
      <c r="AK73" s="614"/>
      <c r="AL73" s="614"/>
      <c r="AM73" s="614"/>
      <c r="AN73" s="614"/>
      <c r="AO73" s="614"/>
      <c r="AP73" s="614"/>
      <c r="AQ73" s="614"/>
      <c r="AR73" s="614"/>
      <c r="AS73" s="614"/>
      <c r="AT73" s="614"/>
      <c r="AU73" s="614"/>
      <c r="AV73" s="614"/>
      <c r="AW73" s="614"/>
      <c r="AX73" s="614"/>
      <c r="AY73" s="614"/>
      <c r="AZ73" s="614"/>
      <c r="BA73" s="614"/>
      <c r="BB73" s="614"/>
      <c r="BC73" s="614"/>
      <c r="BD73" s="614"/>
      <c r="BE73" s="614"/>
      <c r="BF73" s="614"/>
      <c r="BG73" s="614"/>
      <c r="BH73" s="614"/>
      <c r="BI73" s="614"/>
      <c r="BJ73" s="614"/>
      <c r="BK73" s="614"/>
      <c r="BL73" s="614"/>
      <c r="BM73" s="614"/>
      <c r="BN73" s="614"/>
      <c r="BO73" s="614"/>
      <c r="BP73" s="614"/>
      <c r="BQ73" s="614"/>
      <c r="BR73" s="614"/>
      <c r="BS73" s="614"/>
      <c r="BT73" s="614"/>
      <c r="BU73" s="614"/>
      <c r="BV73" s="614"/>
      <c r="BW73" s="614"/>
      <c r="BX73" s="615" t="s">
        <v>190</v>
      </c>
      <c r="BY73" s="616"/>
      <c r="BZ73" s="616"/>
      <c r="CA73" s="616"/>
      <c r="CB73" s="616"/>
      <c r="CC73" s="616"/>
      <c r="CD73" s="616"/>
      <c r="CE73" s="617"/>
      <c r="CF73" s="618" t="s">
        <v>191</v>
      </c>
      <c r="CG73" s="616"/>
      <c r="CH73" s="616"/>
      <c r="CI73" s="616"/>
      <c r="CJ73" s="616"/>
      <c r="CK73" s="616"/>
      <c r="CL73" s="616"/>
      <c r="CM73" s="616"/>
      <c r="CN73" s="616"/>
      <c r="CO73" s="616"/>
      <c r="CP73" s="616"/>
      <c r="CQ73" s="616"/>
      <c r="CR73" s="617"/>
      <c r="CS73" s="669"/>
      <c r="CT73" s="670"/>
      <c r="CU73" s="670"/>
      <c r="CV73" s="670"/>
      <c r="CW73" s="670"/>
      <c r="CX73" s="670"/>
      <c r="CY73" s="670"/>
      <c r="CZ73" s="670"/>
      <c r="DA73" s="670"/>
      <c r="DB73" s="670"/>
      <c r="DC73" s="670"/>
      <c r="DD73" s="670"/>
      <c r="DE73" s="671"/>
      <c r="DF73" s="781">
        <f>DF75</f>
        <v>0</v>
      </c>
      <c r="DG73" s="782"/>
      <c r="DH73" s="782"/>
      <c r="DI73" s="782"/>
      <c r="DJ73" s="782"/>
      <c r="DK73" s="782"/>
      <c r="DL73" s="782"/>
      <c r="DM73" s="782"/>
      <c r="DN73" s="782"/>
      <c r="DO73" s="782"/>
      <c r="DP73" s="782"/>
      <c r="DQ73" s="782"/>
      <c r="DR73" s="783"/>
      <c r="DS73" s="669"/>
      <c r="DT73" s="670"/>
      <c r="DU73" s="670"/>
      <c r="DV73" s="670"/>
      <c r="DW73" s="670"/>
      <c r="DX73" s="670"/>
      <c r="DY73" s="670"/>
      <c r="DZ73" s="670"/>
      <c r="EA73" s="670"/>
      <c r="EB73" s="670"/>
      <c r="EC73" s="670"/>
      <c r="ED73" s="670"/>
      <c r="EE73" s="671"/>
      <c r="EF73" s="669"/>
      <c r="EG73" s="670"/>
      <c r="EH73" s="670"/>
      <c r="EI73" s="670"/>
      <c r="EJ73" s="670"/>
      <c r="EK73" s="670"/>
      <c r="EL73" s="670"/>
      <c r="EM73" s="670"/>
      <c r="EN73" s="670"/>
      <c r="EO73" s="670"/>
      <c r="EP73" s="670"/>
      <c r="EQ73" s="670"/>
      <c r="ER73" s="671"/>
      <c r="ES73" s="680" t="s">
        <v>115</v>
      </c>
      <c r="ET73" s="681"/>
      <c r="EU73" s="681"/>
      <c r="EV73" s="681"/>
      <c r="EW73" s="681"/>
      <c r="EX73" s="681"/>
      <c r="EY73" s="681"/>
      <c r="EZ73" s="681"/>
      <c r="FA73" s="681"/>
      <c r="FB73" s="681"/>
      <c r="FC73" s="681"/>
      <c r="FD73" s="681"/>
      <c r="FE73" s="682"/>
    </row>
    <row r="74" spans="1:161" ht="21.75" customHeight="1" x14ac:dyDescent="0.2">
      <c r="A74" s="613" t="s">
        <v>192</v>
      </c>
      <c r="B74" s="614"/>
      <c r="C74" s="614"/>
      <c r="D74" s="614"/>
      <c r="E74" s="614"/>
      <c r="F74" s="614"/>
      <c r="G74" s="614"/>
      <c r="H74" s="614"/>
      <c r="I74" s="614"/>
      <c r="J74" s="614"/>
      <c r="K74" s="614"/>
      <c r="L74" s="614"/>
      <c r="M74" s="614"/>
      <c r="N74" s="614"/>
      <c r="O74" s="614"/>
      <c r="P74" s="614"/>
      <c r="Q74" s="614"/>
      <c r="R74" s="614"/>
      <c r="S74" s="614"/>
      <c r="T74" s="614"/>
      <c r="U74" s="614"/>
      <c r="V74" s="614"/>
      <c r="W74" s="614"/>
      <c r="X74" s="614"/>
      <c r="Y74" s="614"/>
      <c r="Z74" s="614"/>
      <c r="AA74" s="614"/>
      <c r="AB74" s="614"/>
      <c r="AC74" s="614"/>
      <c r="AD74" s="614"/>
      <c r="AE74" s="614"/>
      <c r="AF74" s="614"/>
      <c r="AG74" s="614"/>
      <c r="AH74" s="614"/>
      <c r="AI74" s="614"/>
      <c r="AJ74" s="614"/>
      <c r="AK74" s="614"/>
      <c r="AL74" s="614"/>
      <c r="AM74" s="614"/>
      <c r="AN74" s="614"/>
      <c r="AO74" s="614"/>
      <c r="AP74" s="614"/>
      <c r="AQ74" s="614"/>
      <c r="AR74" s="614"/>
      <c r="AS74" s="614"/>
      <c r="AT74" s="614"/>
      <c r="AU74" s="614"/>
      <c r="AV74" s="614"/>
      <c r="AW74" s="614"/>
      <c r="AX74" s="614"/>
      <c r="AY74" s="614"/>
      <c r="AZ74" s="614"/>
      <c r="BA74" s="614"/>
      <c r="BB74" s="614"/>
      <c r="BC74" s="614"/>
      <c r="BD74" s="614"/>
      <c r="BE74" s="614"/>
      <c r="BF74" s="614"/>
      <c r="BG74" s="614"/>
      <c r="BH74" s="614"/>
      <c r="BI74" s="614"/>
      <c r="BJ74" s="614"/>
      <c r="BK74" s="614"/>
      <c r="BL74" s="614"/>
      <c r="BM74" s="614"/>
      <c r="BN74" s="614"/>
      <c r="BO74" s="614"/>
      <c r="BP74" s="614"/>
      <c r="BQ74" s="614"/>
      <c r="BR74" s="614"/>
      <c r="BS74" s="614"/>
      <c r="BT74" s="614"/>
      <c r="BU74" s="614"/>
      <c r="BV74" s="614"/>
      <c r="BW74" s="614"/>
      <c r="BX74" s="615" t="s">
        <v>193</v>
      </c>
      <c r="BY74" s="616"/>
      <c r="BZ74" s="616"/>
      <c r="CA74" s="616"/>
      <c r="CB74" s="616"/>
      <c r="CC74" s="616"/>
      <c r="CD74" s="616"/>
      <c r="CE74" s="617"/>
      <c r="CF74" s="618" t="s">
        <v>194</v>
      </c>
      <c r="CG74" s="616"/>
      <c r="CH74" s="616"/>
      <c r="CI74" s="616"/>
      <c r="CJ74" s="616"/>
      <c r="CK74" s="616"/>
      <c r="CL74" s="616"/>
      <c r="CM74" s="616"/>
      <c r="CN74" s="616"/>
      <c r="CO74" s="616"/>
      <c r="CP74" s="616"/>
      <c r="CQ74" s="616"/>
      <c r="CR74" s="617"/>
      <c r="CS74" s="669"/>
      <c r="CT74" s="670"/>
      <c r="CU74" s="670"/>
      <c r="CV74" s="670"/>
      <c r="CW74" s="670"/>
      <c r="CX74" s="670"/>
      <c r="CY74" s="670"/>
      <c r="CZ74" s="670"/>
      <c r="DA74" s="670"/>
      <c r="DB74" s="670"/>
      <c r="DC74" s="670"/>
      <c r="DD74" s="670"/>
      <c r="DE74" s="671"/>
      <c r="DF74" s="669"/>
      <c r="DG74" s="670"/>
      <c r="DH74" s="670"/>
      <c r="DI74" s="670"/>
      <c r="DJ74" s="670"/>
      <c r="DK74" s="670"/>
      <c r="DL74" s="670"/>
      <c r="DM74" s="670"/>
      <c r="DN74" s="670"/>
      <c r="DO74" s="670"/>
      <c r="DP74" s="670"/>
      <c r="DQ74" s="670"/>
      <c r="DR74" s="671"/>
      <c r="DS74" s="669"/>
      <c r="DT74" s="670"/>
      <c r="DU74" s="670"/>
      <c r="DV74" s="670"/>
      <c r="DW74" s="670"/>
      <c r="DX74" s="670"/>
      <c r="DY74" s="670"/>
      <c r="DZ74" s="670"/>
      <c r="EA74" s="670"/>
      <c r="EB74" s="670"/>
      <c r="EC74" s="670"/>
      <c r="ED74" s="670"/>
      <c r="EE74" s="671"/>
      <c r="EF74" s="669"/>
      <c r="EG74" s="670"/>
      <c r="EH74" s="670"/>
      <c r="EI74" s="670"/>
      <c r="EJ74" s="670"/>
      <c r="EK74" s="670"/>
      <c r="EL74" s="670"/>
      <c r="EM74" s="670"/>
      <c r="EN74" s="670"/>
      <c r="EO74" s="670"/>
      <c r="EP74" s="670"/>
      <c r="EQ74" s="670"/>
      <c r="ER74" s="671"/>
      <c r="ES74" s="680" t="s">
        <v>115</v>
      </c>
      <c r="ET74" s="681"/>
      <c r="EU74" s="681"/>
      <c r="EV74" s="681"/>
      <c r="EW74" s="681"/>
      <c r="EX74" s="681"/>
      <c r="EY74" s="681"/>
      <c r="EZ74" s="681"/>
      <c r="FA74" s="681"/>
      <c r="FB74" s="681"/>
      <c r="FC74" s="681"/>
      <c r="FD74" s="681"/>
      <c r="FE74" s="682"/>
    </row>
    <row r="75" spans="1:161" ht="33.75" customHeight="1" x14ac:dyDescent="0.2">
      <c r="A75" s="613" t="s">
        <v>656</v>
      </c>
      <c r="B75" s="614"/>
      <c r="C75" s="614"/>
      <c r="D75" s="614"/>
      <c r="E75" s="614"/>
      <c r="F75" s="614"/>
      <c r="G75" s="614"/>
      <c r="H75" s="614"/>
      <c r="I75" s="614"/>
      <c r="J75" s="614"/>
      <c r="K75" s="614"/>
      <c r="L75" s="614"/>
      <c r="M75" s="614"/>
      <c r="N75" s="614"/>
      <c r="O75" s="614"/>
      <c r="P75" s="614"/>
      <c r="Q75" s="614"/>
      <c r="R75" s="614"/>
      <c r="S75" s="614"/>
      <c r="T75" s="614"/>
      <c r="U75" s="614"/>
      <c r="V75" s="614"/>
      <c r="W75" s="614"/>
      <c r="X75" s="614"/>
      <c r="Y75" s="614"/>
      <c r="Z75" s="614"/>
      <c r="AA75" s="614"/>
      <c r="AB75" s="614"/>
      <c r="AC75" s="614"/>
      <c r="AD75" s="614"/>
      <c r="AE75" s="614"/>
      <c r="AF75" s="614"/>
      <c r="AG75" s="614"/>
      <c r="AH75" s="614"/>
      <c r="AI75" s="614"/>
      <c r="AJ75" s="614"/>
      <c r="AK75" s="614"/>
      <c r="AL75" s="614"/>
      <c r="AM75" s="614"/>
      <c r="AN75" s="614"/>
      <c r="AO75" s="614"/>
      <c r="AP75" s="614"/>
      <c r="AQ75" s="614"/>
      <c r="AR75" s="614"/>
      <c r="AS75" s="614"/>
      <c r="AT75" s="614"/>
      <c r="AU75" s="614"/>
      <c r="AV75" s="614"/>
      <c r="AW75" s="614"/>
      <c r="AX75" s="614"/>
      <c r="AY75" s="614"/>
      <c r="AZ75" s="614"/>
      <c r="BA75" s="614"/>
      <c r="BB75" s="614"/>
      <c r="BC75" s="614"/>
      <c r="BD75" s="614"/>
      <c r="BE75" s="614"/>
      <c r="BF75" s="614"/>
      <c r="BG75" s="614"/>
      <c r="BH75" s="614"/>
      <c r="BI75" s="614"/>
      <c r="BJ75" s="614"/>
      <c r="BK75" s="614"/>
      <c r="BL75" s="614"/>
      <c r="BM75" s="614"/>
      <c r="BN75" s="614"/>
      <c r="BO75" s="614"/>
      <c r="BP75" s="614"/>
      <c r="BQ75" s="614"/>
      <c r="BR75" s="614"/>
      <c r="BS75" s="614"/>
      <c r="BT75" s="614"/>
      <c r="BU75" s="614"/>
      <c r="BV75" s="614"/>
      <c r="BW75" s="614"/>
      <c r="BX75" s="615" t="s">
        <v>196</v>
      </c>
      <c r="BY75" s="616"/>
      <c r="BZ75" s="616"/>
      <c r="CA75" s="616"/>
      <c r="CB75" s="616"/>
      <c r="CC75" s="616"/>
      <c r="CD75" s="616"/>
      <c r="CE75" s="617"/>
      <c r="CF75" s="618" t="s">
        <v>657</v>
      </c>
      <c r="CG75" s="616"/>
      <c r="CH75" s="616"/>
      <c r="CI75" s="616"/>
      <c r="CJ75" s="616"/>
      <c r="CK75" s="616"/>
      <c r="CL75" s="616"/>
      <c r="CM75" s="616"/>
      <c r="CN75" s="616"/>
      <c r="CO75" s="616"/>
      <c r="CP75" s="616"/>
      <c r="CQ75" s="616"/>
      <c r="CR75" s="617"/>
      <c r="CS75" s="699" t="s">
        <v>658</v>
      </c>
      <c r="CT75" s="700"/>
      <c r="CU75" s="700"/>
      <c r="CV75" s="700"/>
      <c r="CW75" s="700"/>
      <c r="CX75" s="700"/>
      <c r="CY75" s="700"/>
      <c r="CZ75" s="700"/>
      <c r="DA75" s="700"/>
      <c r="DB75" s="700"/>
      <c r="DC75" s="700"/>
      <c r="DD75" s="700"/>
      <c r="DE75" s="701"/>
      <c r="DF75" s="669">
        <v>0</v>
      </c>
      <c r="DG75" s="670"/>
      <c r="DH75" s="670"/>
      <c r="DI75" s="670"/>
      <c r="DJ75" s="670"/>
      <c r="DK75" s="670"/>
      <c r="DL75" s="670"/>
      <c r="DM75" s="670"/>
      <c r="DN75" s="670"/>
      <c r="DO75" s="670"/>
      <c r="DP75" s="670"/>
      <c r="DQ75" s="670"/>
      <c r="DR75" s="671"/>
      <c r="DS75" s="669"/>
      <c r="DT75" s="670"/>
      <c r="DU75" s="670"/>
      <c r="DV75" s="670"/>
      <c r="DW75" s="670"/>
      <c r="DX75" s="670"/>
      <c r="DY75" s="670"/>
      <c r="DZ75" s="670"/>
      <c r="EA75" s="670"/>
      <c r="EB75" s="670"/>
      <c r="EC75" s="670"/>
      <c r="ED75" s="670"/>
      <c r="EE75" s="671"/>
      <c r="EF75" s="669"/>
      <c r="EG75" s="670"/>
      <c r="EH75" s="670"/>
      <c r="EI75" s="670"/>
      <c r="EJ75" s="670"/>
      <c r="EK75" s="670"/>
      <c r="EL75" s="670"/>
      <c r="EM75" s="670"/>
      <c r="EN75" s="670"/>
      <c r="EO75" s="670"/>
      <c r="EP75" s="670"/>
      <c r="EQ75" s="670"/>
      <c r="ER75" s="671"/>
      <c r="ES75" s="680" t="s">
        <v>115</v>
      </c>
      <c r="ET75" s="681"/>
      <c r="EU75" s="681"/>
      <c r="EV75" s="681"/>
      <c r="EW75" s="681"/>
      <c r="EX75" s="681"/>
      <c r="EY75" s="681"/>
      <c r="EZ75" s="681"/>
      <c r="FA75" s="681"/>
      <c r="FB75" s="681"/>
      <c r="FC75" s="681"/>
      <c r="FD75" s="681"/>
      <c r="FE75" s="682"/>
    </row>
    <row r="76" spans="1:161" ht="21.75" customHeight="1" x14ac:dyDescent="0.2">
      <c r="A76" s="613" t="s">
        <v>198</v>
      </c>
      <c r="B76" s="614"/>
      <c r="C76" s="614"/>
      <c r="D76" s="614"/>
      <c r="E76" s="614"/>
      <c r="F76" s="614"/>
      <c r="G76" s="614"/>
      <c r="H76" s="614"/>
      <c r="I76" s="614"/>
      <c r="J76" s="614"/>
      <c r="K76" s="614"/>
      <c r="L76" s="614"/>
      <c r="M76" s="614"/>
      <c r="N76" s="614"/>
      <c r="O76" s="614"/>
      <c r="P76" s="614"/>
      <c r="Q76" s="614"/>
      <c r="R76" s="614"/>
      <c r="S76" s="614"/>
      <c r="T76" s="614"/>
      <c r="U76" s="614"/>
      <c r="V76" s="614"/>
      <c r="W76" s="614"/>
      <c r="X76" s="614"/>
      <c r="Y76" s="614"/>
      <c r="Z76" s="614"/>
      <c r="AA76" s="614"/>
      <c r="AB76" s="614"/>
      <c r="AC76" s="614"/>
      <c r="AD76" s="614"/>
      <c r="AE76" s="614"/>
      <c r="AF76" s="614"/>
      <c r="AG76" s="614"/>
      <c r="AH76" s="614"/>
      <c r="AI76" s="614"/>
      <c r="AJ76" s="614"/>
      <c r="AK76" s="614"/>
      <c r="AL76" s="614"/>
      <c r="AM76" s="614"/>
      <c r="AN76" s="614"/>
      <c r="AO76" s="614"/>
      <c r="AP76" s="614"/>
      <c r="AQ76" s="614"/>
      <c r="AR76" s="614"/>
      <c r="AS76" s="614"/>
      <c r="AT76" s="614"/>
      <c r="AU76" s="614"/>
      <c r="AV76" s="614"/>
      <c r="AW76" s="614"/>
      <c r="AX76" s="614"/>
      <c r="AY76" s="614"/>
      <c r="AZ76" s="614"/>
      <c r="BA76" s="614"/>
      <c r="BB76" s="614"/>
      <c r="BC76" s="614"/>
      <c r="BD76" s="614"/>
      <c r="BE76" s="614"/>
      <c r="BF76" s="614"/>
      <c r="BG76" s="614"/>
      <c r="BH76" s="614"/>
      <c r="BI76" s="614"/>
      <c r="BJ76" s="614"/>
      <c r="BK76" s="614"/>
      <c r="BL76" s="614"/>
      <c r="BM76" s="614"/>
      <c r="BN76" s="614"/>
      <c r="BO76" s="614"/>
      <c r="BP76" s="614"/>
      <c r="BQ76" s="614"/>
      <c r="BR76" s="614"/>
      <c r="BS76" s="614"/>
      <c r="BT76" s="614"/>
      <c r="BU76" s="614"/>
      <c r="BV76" s="614"/>
      <c r="BW76" s="614"/>
      <c r="BX76" s="615" t="s">
        <v>199</v>
      </c>
      <c r="BY76" s="616"/>
      <c r="BZ76" s="616"/>
      <c r="CA76" s="616"/>
      <c r="CB76" s="616"/>
      <c r="CC76" s="616"/>
      <c r="CD76" s="616"/>
      <c r="CE76" s="617"/>
      <c r="CF76" s="618" t="s">
        <v>200</v>
      </c>
      <c r="CG76" s="616"/>
      <c r="CH76" s="616"/>
      <c r="CI76" s="616"/>
      <c r="CJ76" s="616"/>
      <c r="CK76" s="616"/>
      <c r="CL76" s="616"/>
      <c r="CM76" s="616"/>
      <c r="CN76" s="616"/>
      <c r="CO76" s="616"/>
      <c r="CP76" s="616"/>
      <c r="CQ76" s="616"/>
      <c r="CR76" s="617"/>
      <c r="CS76" s="669"/>
      <c r="CT76" s="670"/>
      <c r="CU76" s="670"/>
      <c r="CV76" s="670"/>
      <c r="CW76" s="670"/>
      <c r="CX76" s="670"/>
      <c r="CY76" s="670"/>
      <c r="CZ76" s="670"/>
      <c r="DA76" s="670"/>
      <c r="DB76" s="670"/>
      <c r="DC76" s="670"/>
      <c r="DD76" s="670"/>
      <c r="DE76" s="671"/>
      <c r="DF76" s="669"/>
      <c r="DG76" s="670"/>
      <c r="DH76" s="670"/>
      <c r="DI76" s="670"/>
      <c r="DJ76" s="670"/>
      <c r="DK76" s="670"/>
      <c r="DL76" s="670"/>
      <c r="DM76" s="670"/>
      <c r="DN76" s="670"/>
      <c r="DO76" s="670"/>
      <c r="DP76" s="670"/>
      <c r="DQ76" s="670"/>
      <c r="DR76" s="671"/>
      <c r="DS76" s="669"/>
      <c r="DT76" s="670"/>
      <c r="DU76" s="670"/>
      <c r="DV76" s="670"/>
      <c r="DW76" s="670"/>
      <c r="DX76" s="670"/>
      <c r="DY76" s="670"/>
      <c r="DZ76" s="670"/>
      <c r="EA76" s="670"/>
      <c r="EB76" s="670"/>
      <c r="EC76" s="670"/>
      <c r="ED76" s="670"/>
      <c r="EE76" s="671"/>
      <c r="EF76" s="669"/>
      <c r="EG76" s="670"/>
      <c r="EH76" s="670"/>
      <c r="EI76" s="670"/>
      <c r="EJ76" s="670"/>
      <c r="EK76" s="670"/>
      <c r="EL76" s="670"/>
      <c r="EM76" s="670"/>
      <c r="EN76" s="670"/>
      <c r="EO76" s="670"/>
      <c r="EP76" s="670"/>
      <c r="EQ76" s="670"/>
      <c r="ER76" s="671"/>
      <c r="ES76" s="680" t="s">
        <v>115</v>
      </c>
      <c r="ET76" s="681"/>
      <c r="EU76" s="681"/>
      <c r="EV76" s="681"/>
      <c r="EW76" s="681"/>
      <c r="EX76" s="681"/>
      <c r="EY76" s="681"/>
      <c r="EZ76" s="681"/>
      <c r="FA76" s="681"/>
      <c r="FB76" s="681"/>
      <c r="FC76" s="681"/>
      <c r="FD76" s="681"/>
      <c r="FE76" s="682"/>
    </row>
    <row r="77" spans="1:161" ht="33.75" customHeight="1" x14ac:dyDescent="0.2">
      <c r="A77" s="613" t="s">
        <v>201</v>
      </c>
      <c r="B77" s="614"/>
      <c r="C77" s="614"/>
      <c r="D77" s="614"/>
      <c r="E77" s="614"/>
      <c r="F77" s="614"/>
      <c r="G77" s="614"/>
      <c r="H77" s="614"/>
      <c r="I77" s="614"/>
      <c r="J77" s="614"/>
      <c r="K77" s="614"/>
      <c r="L77" s="614"/>
      <c r="M77" s="614"/>
      <c r="N77" s="614"/>
      <c r="O77" s="614"/>
      <c r="P77" s="614"/>
      <c r="Q77" s="614"/>
      <c r="R77" s="614"/>
      <c r="S77" s="614"/>
      <c r="T77" s="614"/>
      <c r="U77" s="614"/>
      <c r="V77" s="614"/>
      <c r="W77" s="614"/>
      <c r="X77" s="614"/>
      <c r="Y77" s="614"/>
      <c r="Z77" s="614"/>
      <c r="AA77" s="614"/>
      <c r="AB77" s="614"/>
      <c r="AC77" s="614"/>
      <c r="AD77" s="614"/>
      <c r="AE77" s="614"/>
      <c r="AF77" s="614"/>
      <c r="AG77" s="614"/>
      <c r="AH77" s="614"/>
      <c r="AI77" s="614"/>
      <c r="AJ77" s="614"/>
      <c r="AK77" s="614"/>
      <c r="AL77" s="614"/>
      <c r="AM77" s="614"/>
      <c r="AN77" s="614"/>
      <c r="AO77" s="614"/>
      <c r="AP77" s="614"/>
      <c r="AQ77" s="614"/>
      <c r="AR77" s="614"/>
      <c r="AS77" s="614"/>
      <c r="AT77" s="614"/>
      <c r="AU77" s="614"/>
      <c r="AV77" s="614"/>
      <c r="AW77" s="614"/>
      <c r="AX77" s="614"/>
      <c r="AY77" s="614"/>
      <c r="AZ77" s="614"/>
      <c r="BA77" s="614"/>
      <c r="BB77" s="614"/>
      <c r="BC77" s="614"/>
      <c r="BD77" s="614"/>
      <c r="BE77" s="614"/>
      <c r="BF77" s="614"/>
      <c r="BG77" s="614"/>
      <c r="BH77" s="614"/>
      <c r="BI77" s="614"/>
      <c r="BJ77" s="614"/>
      <c r="BK77" s="614"/>
      <c r="BL77" s="614"/>
      <c r="BM77" s="614"/>
      <c r="BN77" s="614"/>
      <c r="BO77" s="614"/>
      <c r="BP77" s="614"/>
      <c r="BQ77" s="614"/>
      <c r="BR77" s="614"/>
      <c r="BS77" s="614"/>
      <c r="BT77" s="614"/>
      <c r="BU77" s="614"/>
      <c r="BV77" s="614"/>
      <c r="BW77" s="614"/>
      <c r="BX77" s="615" t="s">
        <v>202</v>
      </c>
      <c r="BY77" s="616"/>
      <c r="BZ77" s="616"/>
      <c r="CA77" s="616"/>
      <c r="CB77" s="616"/>
      <c r="CC77" s="616"/>
      <c r="CD77" s="616"/>
      <c r="CE77" s="617"/>
      <c r="CF77" s="618" t="s">
        <v>203</v>
      </c>
      <c r="CG77" s="616"/>
      <c r="CH77" s="616"/>
      <c r="CI77" s="616"/>
      <c r="CJ77" s="616"/>
      <c r="CK77" s="616"/>
      <c r="CL77" s="616"/>
      <c r="CM77" s="616"/>
      <c r="CN77" s="616"/>
      <c r="CO77" s="616"/>
      <c r="CP77" s="616"/>
      <c r="CQ77" s="616"/>
      <c r="CR77" s="617"/>
      <c r="CS77" s="669"/>
      <c r="CT77" s="670"/>
      <c r="CU77" s="670"/>
      <c r="CV77" s="670"/>
      <c r="CW77" s="670"/>
      <c r="CX77" s="670"/>
      <c r="CY77" s="670"/>
      <c r="CZ77" s="670"/>
      <c r="DA77" s="670"/>
      <c r="DB77" s="670"/>
      <c r="DC77" s="670"/>
      <c r="DD77" s="670"/>
      <c r="DE77" s="671"/>
      <c r="DF77" s="669"/>
      <c r="DG77" s="670"/>
      <c r="DH77" s="670"/>
      <c r="DI77" s="670"/>
      <c r="DJ77" s="670"/>
      <c r="DK77" s="670"/>
      <c r="DL77" s="670"/>
      <c r="DM77" s="670"/>
      <c r="DN77" s="670"/>
      <c r="DO77" s="670"/>
      <c r="DP77" s="670"/>
      <c r="DQ77" s="670"/>
      <c r="DR77" s="671"/>
      <c r="DS77" s="669"/>
      <c r="DT77" s="670"/>
      <c r="DU77" s="670"/>
      <c r="DV77" s="670"/>
      <c r="DW77" s="670"/>
      <c r="DX77" s="670"/>
      <c r="DY77" s="670"/>
      <c r="DZ77" s="670"/>
      <c r="EA77" s="670"/>
      <c r="EB77" s="670"/>
      <c r="EC77" s="670"/>
      <c r="ED77" s="670"/>
      <c r="EE77" s="671"/>
      <c r="EF77" s="669"/>
      <c r="EG77" s="670"/>
      <c r="EH77" s="670"/>
      <c r="EI77" s="670"/>
      <c r="EJ77" s="670"/>
      <c r="EK77" s="670"/>
      <c r="EL77" s="670"/>
      <c r="EM77" s="670"/>
      <c r="EN77" s="670"/>
      <c r="EO77" s="670"/>
      <c r="EP77" s="670"/>
      <c r="EQ77" s="670"/>
      <c r="ER77" s="671"/>
      <c r="ES77" s="680" t="s">
        <v>115</v>
      </c>
      <c r="ET77" s="681"/>
      <c r="EU77" s="681"/>
      <c r="EV77" s="681"/>
      <c r="EW77" s="681"/>
      <c r="EX77" s="681"/>
      <c r="EY77" s="681"/>
      <c r="EZ77" s="681"/>
      <c r="FA77" s="681"/>
      <c r="FB77" s="681"/>
      <c r="FC77" s="681"/>
      <c r="FD77" s="681"/>
      <c r="FE77" s="682"/>
    </row>
    <row r="78" spans="1:161" ht="11.1" customHeight="1" x14ac:dyDescent="0.2">
      <c r="A78" s="613" t="s">
        <v>204</v>
      </c>
      <c r="B78" s="614"/>
      <c r="C78" s="614"/>
      <c r="D78" s="614"/>
      <c r="E78" s="614"/>
      <c r="F78" s="614"/>
      <c r="G78" s="614"/>
      <c r="H78" s="614"/>
      <c r="I78" s="614"/>
      <c r="J78" s="614"/>
      <c r="K78" s="614"/>
      <c r="L78" s="614"/>
      <c r="M78" s="614"/>
      <c r="N78" s="614"/>
      <c r="O78" s="614"/>
      <c r="P78" s="614"/>
      <c r="Q78" s="614"/>
      <c r="R78" s="614"/>
      <c r="S78" s="614"/>
      <c r="T78" s="614"/>
      <c r="U78" s="614"/>
      <c r="V78" s="614"/>
      <c r="W78" s="614"/>
      <c r="X78" s="614"/>
      <c r="Y78" s="614"/>
      <c r="Z78" s="614"/>
      <c r="AA78" s="614"/>
      <c r="AB78" s="614"/>
      <c r="AC78" s="614"/>
      <c r="AD78" s="614"/>
      <c r="AE78" s="614"/>
      <c r="AF78" s="614"/>
      <c r="AG78" s="614"/>
      <c r="AH78" s="614"/>
      <c r="AI78" s="614"/>
      <c r="AJ78" s="614"/>
      <c r="AK78" s="614"/>
      <c r="AL78" s="614"/>
      <c r="AM78" s="614"/>
      <c r="AN78" s="614"/>
      <c r="AO78" s="614"/>
      <c r="AP78" s="614"/>
      <c r="AQ78" s="614"/>
      <c r="AR78" s="614"/>
      <c r="AS78" s="614"/>
      <c r="AT78" s="614"/>
      <c r="AU78" s="614"/>
      <c r="AV78" s="614"/>
      <c r="AW78" s="614"/>
      <c r="AX78" s="614"/>
      <c r="AY78" s="614"/>
      <c r="AZ78" s="614"/>
      <c r="BA78" s="614"/>
      <c r="BB78" s="614"/>
      <c r="BC78" s="614"/>
      <c r="BD78" s="614"/>
      <c r="BE78" s="614"/>
      <c r="BF78" s="614"/>
      <c r="BG78" s="614"/>
      <c r="BH78" s="614"/>
      <c r="BI78" s="614"/>
      <c r="BJ78" s="614"/>
      <c r="BK78" s="614"/>
      <c r="BL78" s="614"/>
      <c r="BM78" s="614"/>
      <c r="BN78" s="614"/>
      <c r="BO78" s="614"/>
      <c r="BP78" s="614"/>
      <c r="BQ78" s="614"/>
      <c r="BR78" s="614"/>
      <c r="BS78" s="614"/>
      <c r="BT78" s="614"/>
      <c r="BU78" s="614"/>
      <c r="BV78" s="614"/>
      <c r="BW78" s="614"/>
      <c r="BX78" s="615" t="s">
        <v>205</v>
      </c>
      <c r="BY78" s="616"/>
      <c r="BZ78" s="616"/>
      <c r="CA78" s="616"/>
      <c r="CB78" s="616"/>
      <c r="CC78" s="616"/>
      <c r="CD78" s="616"/>
      <c r="CE78" s="617"/>
      <c r="CF78" s="618" t="s">
        <v>206</v>
      </c>
      <c r="CG78" s="616"/>
      <c r="CH78" s="616"/>
      <c r="CI78" s="616"/>
      <c r="CJ78" s="616"/>
      <c r="CK78" s="616"/>
      <c r="CL78" s="616"/>
      <c r="CM78" s="616"/>
      <c r="CN78" s="616"/>
      <c r="CO78" s="616"/>
      <c r="CP78" s="616"/>
      <c r="CQ78" s="616"/>
      <c r="CR78" s="617"/>
      <c r="CS78" s="669"/>
      <c r="CT78" s="670"/>
      <c r="CU78" s="670"/>
      <c r="CV78" s="670"/>
      <c r="CW78" s="670"/>
      <c r="CX78" s="670"/>
      <c r="CY78" s="670"/>
      <c r="CZ78" s="670"/>
      <c r="DA78" s="670"/>
      <c r="DB78" s="670"/>
      <c r="DC78" s="670"/>
      <c r="DD78" s="670"/>
      <c r="DE78" s="671"/>
      <c r="DF78" s="669"/>
      <c r="DG78" s="670"/>
      <c r="DH78" s="670"/>
      <c r="DI78" s="670"/>
      <c r="DJ78" s="670"/>
      <c r="DK78" s="670"/>
      <c r="DL78" s="670"/>
      <c r="DM78" s="670"/>
      <c r="DN78" s="670"/>
      <c r="DO78" s="670"/>
      <c r="DP78" s="670"/>
      <c r="DQ78" s="670"/>
      <c r="DR78" s="671"/>
      <c r="DS78" s="669"/>
      <c r="DT78" s="670"/>
      <c r="DU78" s="670"/>
      <c r="DV78" s="670"/>
      <c r="DW78" s="670"/>
      <c r="DX78" s="670"/>
      <c r="DY78" s="670"/>
      <c r="DZ78" s="670"/>
      <c r="EA78" s="670"/>
      <c r="EB78" s="670"/>
      <c r="EC78" s="670"/>
      <c r="ED78" s="670"/>
      <c r="EE78" s="671"/>
      <c r="EF78" s="669"/>
      <c r="EG78" s="670"/>
      <c r="EH78" s="670"/>
      <c r="EI78" s="670"/>
      <c r="EJ78" s="670"/>
      <c r="EK78" s="670"/>
      <c r="EL78" s="670"/>
      <c r="EM78" s="670"/>
      <c r="EN78" s="670"/>
      <c r="EO78" s="670"/>
      <c r="EP78" s="670"/>
      <c r="EQ78" s="670"/>
      <c r="ER78" s="671"/>
      <c r="ES78" s="680" t="s">
        <v>115</v>
      </c>
      <c r="ET78" s="681"/>
      <c r="EU78" s="681"/>
      <c r="EV78" s="681"/>
      <c r="EW78" s="681"/>
      <c r="EX78" s="681"/>
      <c r="EY78" s="681"/>
      <c r="EZ78" s="681"/>
      <c r="FA78" s="681"/>
      <c r="FB78" s="681"/>
      <c r="FC78" s="681"/>
      <c r="FD78" s="681"/>
      <c r="FE78" s="682"/>
    </row>
    <row r="79" spans="1:161" ht="11.1" customHeight="1" x14ac:dyDescent="0.2">
      <c r="A79" s="613" t="s">
        <v>207</v>
      </c>
      <c r="B79" s="614"/>
      <c r="C79" s="614"/>
      <c r="D79" s="614"/>
      <c r="E79" s="614"/>
      <c r="F79" s="614"/>
      <c r="G79" s="614"/>
      <c r="H79" s="614"/>
      <c r="I79" s="614"/>
      <c r="J79" s="614"/>
      <c r="K79" s="614"/>
      <c r="L79" s="614"/>
      <c r="M79" s="614"/>
      <c r="N79" s="614"/>
      <c r="O79" s="614"/>
      <c r="P79" s="614"/>
      <c r="Q79" s="614"/>
      <c r="R79" s="614"/>
      <c r="S79" s="614"/>
      <c r="T79" s="614"/>
      <c r="U79" s="614"/>
      <c r="V79" s="614"/>
      <c r="W79" s="614"/>
      <c r="X79" s="614"/>
      <c r="Y79" s="614"/>
      <c r="Z79" s="614"/>
      <c r="AA79" s="614"/>
      <c r="AB79" s="614"/>
      <c r="AC79" s="614"/>
      <c r="AD79" s="614"/>
      <c r="AE79" s="614"/>
      <c r="AF79" s="614"/>
      <c r="AG79" s="614"/>
      <c r="AH79" s="614"/>
      <c r="AI79" s="614"/>
      <c r="AJ79" s="614"/>
      <c r="AK79" s="614"/>
      <c r="AL79" s="614"/>
      <c r="AM79" s="614"/>
      <c r="AN79" s="614"/>
      <c r="AO79" s="614"/>
      <c r="AP79" s="614"/>
      <c r="AQ79" s="614"/>
      <c r="AR79" s="614"/>
      <c r="AS79" s="614"/>
      <c r="AT79" s="614"/>
      <c r="AU79" s="614"/>
      <c r="AV79" s="614"/>
      <c r="AW79" s="614"/>
      <c r="AX79" s="614"/>
      <c r="AY79" s="614"/>
      <c r="AZ79" s="614"/>
      <c r="BA79" s="614"/>
      <c r="BB79" s="614"/>
      <c r="BC79" s="614"/>
      <c r="BD79" s="614"/>
      <c r="BE79" s="614"/>
      <c r="BF79" s="614"/>
      <c r="BG79" s="614"/>
      <c r="BH79" s="614"/>
      <c r="BI79" s="614"/>
      <c r="BJ79" s="614"/>
      <c r="BK79" s="614"/>
      <c r="BL79" s="614"/>
      <c r="BM79" s="614"/>
      <c r="BN79" s="614"/>
      <c r="BO79" s="614"/>
      <c r="BP79" s="614"/>
      <c r="BQ79" s="614"/>
      <c r="BR79" s="614"/>
      <c r="BS79" s="614"/>
      <c r="BT79" s="614"/>
      <c r="BU79" s="614"/>
      <c r="BV79" s="614"/>
      <c r="BW79" s="614"/>
      <c r="BX79" s="615" t="s">
        <v>208</v>
      </c>
      <c r="BY79" s="616"/>
      <c r="BZ79" s="616"/>
      <c r="CA79" s="616"/>
      <c r="CB79" s="616"/>
      <c r="CC79" s="616"/>
      <c r="CD79" s="616"/>
      <c r="CE79" s="617"/>
      <c r="CF79" s="618" t="s">
        <v>209</v>
      </c>
      <c r="CG79" s="616"/>
      <c r="CH79" s="616"/>
      <c r="CI79" s="616"/>
      <c r="CJ79" s="616"/>
      <c r="CK79" s="616"/>
      <c r="CL79" s="616"/>
      <c r="CM79" s="616"/>
      <c r="CN79" s="616"/>
      <c r="CO79" s="616"/>
      <c r="CP79" s="616"/>
      <c r="CQ79" s="616"/>
      <c r="CR79" s="617"/>
      <c r="CS79" s="646"/>
      <c r="CT79" s="647"/>
      <c r="CU79" s="647"/>
      <c r="CV79" s="647"/>
      <c r="CW79" s="647"/>
      <c r="CX79" s="647"/>
      <c r="CY79" s="647"/>
      <c r="CZ79" s="647"/>
      <c r="DA79" s="647"/>
      <c r="DB79" s="647"/>
      <c r="DC79" s="647"/>
      <c r="DD79" s="647"/>
      <c r="DE79" s="648"/>
      <c r="DF79" s="623">
        <f>DF80+DF88+DF93+DF85</f>
        <v>0</v>
      </c>
      <c r="DG79" s="624"/>
      <c r="DH79" s="624"/>
      <c r="DI79" s="624"/>
      <c r="DJ79" s="624"/>
      <c r="DK79" s="624"/>
      <c r="DL79" s="624"/>
      <c r="DM79" s="624"/>
      <c r="DN79" s="624"/>
      <c r="DO79" s="624"/>
      <c r="DP79" s="624"/>
      <c r="DQ79" s="624"/>
      <c r="DR79" s="625"/>
      <c r="DS79" s="623">
        <f>DS80+DS88+DS93+DS85</f>
        <v>0</v>
      </c>
      <c r="DT79" s="624"/>
      <c r="DU79" s="624"/>
      <c r="DV79" s="624"/>
      <c r="DW79" s="624"/>
      <c r="DX79" s="624"/>
      <c r="DY79" s="624"/>
      <c r="DZ79" s="624"/>
      <c r="EA79" s="624"/>
      <c r="EB79" s="624"/>
      <c r="EC79" s="624"/>
      <c r="ED79" s="624"/>
      <c r="EE79" s="625"/>
      <c r="EF79" s="623">
        <f>EF80+EF88+EF93+EF85</f>
        <v>0</v>
      </c>
      <c r="EG79" s="624"/>
      <c r="EH79" s="624"/>
      <c r="EI79" s="624"/>
      <c r="EJ79" s="624"/>
      <c r="EK79" s="624"/>
      <c r="EL79" s="624"/>
      <c r="EM79" s="624"/>
      <c r="EN79" s="624"/>
      <c r="EO79" s="624"/>
      <c r="EP79" s="624"/>
      <c r="EQ79" s="624"/>
      <c r="ER79" s="625"/>
      <c r="ES79" s="680" t="s">
        <v>115</v>
      </c>
      <c r="ET79" s="681"/>
      <c r="EU79" s="681"/>
      <c r="EV79" s="681"/>
      <c r="EW79" s="681"/>
      <c r="EX79" s="681"/>
      <c r="EY79" s="681"/>
      <c r="EZ79" s="681"/>
      <c r="FA79" s="681"/>
      <c r="FB79" s="681"/>
      <c r="FC79" s="681"/>
      <c r="FD79" s="681"/>
      <c r="FE79" s="682"/>
    </row>
    <row r="80" spans="1:161" ht="23.25" customHeight="1" x14ac:dyDescent="0.2">
      <c r="A80" s="613" t="s">
        <v>210</v>
      </c>
      <c r="B80" s="614"/>
      <c r="C80" s="614"/>
      <c r="D80" s="614"/>
      <c r="E80" s="614"/>
      <c r="F80" s="614"/>
      <c r="G80" s="614"/>
      <c r="H80" s="614"/>
      <c r="I80" s="614"/>
      <c r="J80" s="614"/>
      <c r="K80" s="614"/>
      <c r="L80" s="614"/>
      <c r="M80" s="614"/>
      <c r="N80" s="614"/>
      <c r="O80" s="614"/>
      <c r="P80" s="614"/>
      <c r="Q80" s="614"/>
      <c r="R80" s="614"/>
      <c r="S80" s="614"/>
      <c r="T80" s="614"/>
      <c r="U80" s="614"/>
      <c r="V80" s="614"/>
      <c r="W80" s="614"/>
      <c r="X80" s="614"/>
      <c r="Y80" s="614"/>
      <c r="Z80" s="614"/>
      <c r="AA80" s="614"/>
      <c r="AB80" s="614"/>
      <c r="AC80" s="614"/>
      <c r="AD80" s="614"/>
      <c r="AE80" s="614"/>
      <c r="AF80" s="614"/>
      <c r="AG80" s="614"/>
      <c r="AH80" s="614"/>
      <c r="AI80" s="614"/>
      <c r="AJ80" s="614"/>
      <c r="AK80" s="614"/>
      <c r="AL80" s="614"/>
      <c r="AM80" s="614"/>
      <c r="AN80" s="614"/>
      <c r="AO80" s="614"/>
      <c r="AP80" s="614"/>
      <c r="AQ80" s="614"/>
      <c r="AR80" s="614"/>
      <c r="AS80" s="614"/>
      <c r="AT80" s="614"/>
      <c r="AU80" s="614"/>
      <c r="AV80" s="614"/>
      <c r="AW80" s="614"/>
      <c r="AX80" s="614"/>
      <c r="AY80" s="614"/>
      <c r="AZ80" s="614"/>
      <c r="BA80" s="614"/>
      <c r="BB80" s="614"/>
      <c r="BC80" s="614"/>
      <c r="BD80" s="614"/>
      <c r="BE80" s="614"/>
      <c r="BF80" s="614"/>
      <c r="BG80" s="614"/>
      <c r="BH80" s="614"/>
      <c r="BI80" s="614"/>
      <c r="BJ80" s="614"/>
      <c r="BK80" s="614"/>
      <c r="BL80" s="614"/>
      <c r="BM80" s="614"/>
      <c r="BN80" s="614"/>
      <c r="BO80" s="614"/>
      <c r="BP80" s="614"/>
      <c r="BQ80" s="614"/>
      <c r="BR80" s="614"/>
      <c r="BS80" s="614"/>
      <c r="BT80" s="614"/>
      <c r="BU80" s="614"/>
      <c r="BV80" s="614"/>
      <c r="BW80" s="614"/>
      <c r="BX80" s="615" t="s">
        <v>211</v>
      </c>
      <c r="BY80" s="616"/>
      <c r="BZ80" s="616"/>
      <c r="CA80" s="616"/>
      <c r="CB80" s="616"/>
      <c r="CC80" s="616"/>
      <c r="CD80" s="616"/>
      <c r="CE80" s="617"/>
      <c r="CF80" s="618" t="s">
        <v>212</v>
      </c>
      <c r="CG80" s="616"/>
      <c r="CH80" s="616"/>
      <c r="CI80" s="616"/>
      <c r="CJ80" s="616"/>
      <c r="CK80" s="616"/>
      <c r="CL80" s="616"/>
      <c r="CM80" s="616"/>
      <c r="CN80" s="616"/>
      <c r="CO80" s="616"/>
      <c r="CP80" s="616"/>
      <c r="CQ80" s="616"/>
      <c r="CR80" s="617"/>
      <c r="CS80" s="646"/>
      <c r="CT80" s="647"/>
      <c r="CU80" s="647"/>
      <c r="CV80" s="647"/>
      <c r="CW80" s="647"/>
      <c r="CX80" s="647"/>
      <c r="CY80" s="647"/>
      <c r="CZ80" s="647"/>
      <c r="DA80" s="647"/>
      <c r="DB80" s="647"/>
      <c r="DC80" s="647"/>
      <c r="DD80" s="647"/>
      <c r="DE80" s="648"/>
      <c r="DF80" s="636"/>
      <c r="DG80" s="637"/>
      <c r="DH80" s="637"/>
      <c r="DI80" s="637"/>
      <c r="DJ80" s="637"/>
      <c r="DK80" s="637"/>
      <c r="DL80" s="637"/>
      <c r="DM80" s="637"/>
      <c r="DN80" s="637"/>
      <c r="DO80" s="637"/>
      <c r="DP80" s="637"/>
      <c r="DQ80" s="637"/>
      <c r="DR80" s="638"/>
      <c r="DS80" s="636"/>
      <c r="DT80" s="637"/>
      <c r="DU80" s="637"/>
      <c r="DV80" s="637"/>
      <c r="DW80" s="637"/>
      <c r="DX80" s="637"/>
      <c r="DY80" s="637"/>
      <c r="DZ80" s="637"/>
      <c r="EA80" s="637"/>
      <c r="EB80" s="637"/>
      <c r="EC80" s="637"/>
      <c r="ED80" s="637"/>
      <c r="EE80" s="638"/>
      <c r="EF80" s="636"/>
      <c r="EG80" s="637"/>
      <c r="EH80" s="637"/>
      <c r="EI80" s="637"/>
      <c r="EJ80" s="637"/>
      <c r="EK80" s="637"/>
      <c r="EL80" s="637"/>
      <c r="EM80" s="637"/>
      <c r="EN80" s="637"/>
      <c r="EO80" s="637"/>
      <c r="EP80" s="637"/>
      <c r="EQ80" s="637"/>
      <c r="ER80" s="638"/>
      <c r="ES80" s="680" t="s">
        <v>115</v>
      </c>
      <c r="ET80" s="681"/>
      <c r="EU80" s="681"/>
      <c r="EV80" s="681"/>
      <c r="EW80" s="681"/>
      <c r="EX80" s="681"/>
      <c r="EY80" s="681"/>
      <c r="EZ80" s="681"/>
      <c r="FA80" s="681"/>
      <c r="FB80" s="681"/>
      <c r="FC80" s="681"/>
      <c r="FD80" s="681"/>
      <c r="FE80" s="682"/>
    </row>
    <row r="81" spans="1:165" hidden="1" x14ac:dyDescent="0.2">
      <c r="A81" s="613" t="s">
        <v>380</v>
      </c>
      <c r="B81" s="614"/>
      <c r="C81" s="614"/>
      <c r="D81" s="614"/>
      <c r="E81" s="614"/>
      <c r="F81" s="614"/>
      <c r="G81" s="614"/>
      <c r="H81" s="614"/>
      <c r="I81" s="614"/>
      <c r="J81" s="614"/>
      <c r="K81" s="614"/>
      <c r="L81" s="614"/>
      <c r="M81" s="614"/>
      <c r="N81" s="614"/>
      <c r="O81" s="614"/>
      <c r="P81" s="614"/>
      <c r="Q81" s="614"/>
      <c r="R81" s="614"/>
      <c r="S81" s="614"/>
      <c r="T81" s="614"/>
      <c r="U81" s="614"/>
      <c r="V81" s="614"/>
      <c r="W81" s="614"/>
      <c r="X81" s="614"/>
      <c r="Y81" s="614"/>
      <c r="Z81" s="614"/>
      <c r="AA81" s="614"/>
      <c r="AB81" s="614"/>
      <c r="AC81" s="614"/>
      <c r="AD81" s="614"/>
      <c r="AE81" s="614"/>
      <c r="AF81" s="614"/>
      <c r="AG81" s="614"/>
      <c r="AH81" s="614"/>
      <c r="AI81" s="614"/>
      <c r="AJ81" s="614"/>
      <c r="AK81" s="614"/>
      <c r="AL81" s="614"/>
      <c r="AM81" s="614"/>
      <c r="AN81" s="614"/>
      <c r="AO81" s="614"/>
      <c r="AP81" s="614"/>
      <c r="AQ81" s="614"/>
      <c r="AR81" s="614"/>
      <c r="AS81" s="614"/>
      <c r="AT81" s="614"/>
      <c r="AU81" s="614"/>
      <c r="AV81" s="614"/>
      <c r="AW81" s="614"/>
      <c r="AX81" s="614"/>
      <c r="AY81" s="614"/>
      <c r="AZ81" s="614"/>
      <c r="BA81" s="614"/>
      <c r="BB81" s="614"/>
      <c r="BC81" s="614"/>
      <c r="BD81" s="614"/>
      <c r="BE81" s="614"/>
      <c r="BF81" s="614"/>
      <c r="BG81" s="614"/>
      <c r="BH81" s="614"/>
      <c r="BI81" s="614"/>
      <c r="BJ81" s="614"/>
      <c r="BK81" s="614"/>
      <c r="BL81" s="614"/>
      <c r="BM81" s="614"/>
      <c r="BN81" s="614"/>
      <c r="BO81" s="614"/>
      <c r="BP81" s="614"/>
      <c r="BQ81" s="614"/>
      <c r="BR81" s="614"/>
      <c r="BS81" s="614"/>
      <c r="BT81" s="614"/>
      <c r="BU81" s="614"/>
      <c r="BV81" s="614"/>
      <c r="BW81" s="614"/>
      <c r="BX81" s="615" t="s">
        <v>357</v>
      </c>
      <c r="BY81" s="616"/>
      <c r="BZ81" s="616"/>
      <c r="CA81" s="616"/>
      <c r="CB81" s="616"/>
      <c r="CC81" s="616"/>
      <c r="CD81" s="616"/>
      <c r="CE81" s="617"/>
      <c r="CF81" s="618" t="s">
        <v>212</v>
      </c>
      <c r="CG81" s="616"/>
      <c r="CH81" s="616"/>
      <c r="CI81" s="616"/>
      <c r="CJ81" s="616"/>
      <c r="CK81" s="616"/>
      <c r="CL81" s="616"/>
      <c r="CM81" s="616"/>
      <c r="CN81" s="616"/>
      <c r="CO81" s="616"/>
      <c r="CP81" s="616"/>
      <c r="CQ81" s="616"/>
      <c r="CR81" s="617"/>
      <c r="CS81" s="699" t="s">
        <v>386</v>
      </c>
      <c r="CT81" s="700"/>
      <c r="CU81" s="700"/>
      <c r="CV81" s="700"/>
      <c r="CW81" s="700"/>
      <c r="CX81" s="700"/>
      <c r="CY81" s="700"/>
      <c r="CZ81" s="700"/>
      <c r="DA81" s="700"/>
      <c r="DB81" s="700"/>
      <c r="DC81" s="700"/>
      <c r="DD81" s="700"/>
      <c r="DE81" s="701"/>
      <c r="DF81" s="636"/>
      <c r="DG81" s="637"/>
      <c r="DH81" s="637"/>
      <c r="DI81" s="637"/>
      <c r="DJ81" s="637"/>
      <c r="DK81" s="637"/>
      <c r="DL81" s="637"/>
      <c r="DM81" s="637"/>
      <c r="DN81" s="637"/>
      <c r="DO81" s="637"/>
      <c r="DP81" s="637"/>
      <c r="DQ81" s="637"/>
      <c r="DR81" s="638"/>
      <c r="DS81" s="636"/>
      <c r="DT81" s="637"/>
      <c r="DU81" s="637"/>
      <c r="DV81" s="637"/>
      <c r="DW81" s="637"/>
      <c r="DX81" s="637"/>
      <c r="DY81" s="637"/>
      <c r="DZ81" s="637"/>
      <c r="EA81" s="637"/>
      <c r="EB81" s="637"/>
      <c r="EC81" s="637"/>
      <c r="ED81" s="637"/>
      <c r="EE81" s="638"/>
      <c r="EF81" s="646"/>
      <c r="EG81" s="647"/>
      <c r="EH81" s="647"/>
      <c r="EI81" s="647"/>
      <c r="EJ81" s="647"/>
      <c r="EK81" s="647"/>
      <c r="EL81" s="647"/>
      <c r="EM81" s="647"/>
      <c r="EN81" s="647"/>
      <c r="EO81" s="647"/>
      <c r="EP81" s="647"/>
      <c r="EQ81" s="647"/>
      <c r="ER81" s="648"/>
      <c r="ES81" s="680" t="s">
        <v>115</v>
      </c>
      <c r="ET81" s="681"/>
      <c r="EU81" s="681"/>
      <c r="EV81" s="681"/>
      <c r="EW81" s="681"/>
      <c r="EX81" s="681"/>
      <c r="EY81" s="681"/>
      <c r="EZ81" s="681"/>
      <c r="FA81" s="681"/>
      <c r="FB81" s="681"/>
      <c r="FC81" s="681"/>
      <c r="FD81" s="681"/>
      <c r="FE81" s="682"/>
    </row>
    <row r="82" spans="1:165" hidden="1" x14ac:dyDescent="0.2">
      <c r="A82" s="613" t="s">
        <v>380</v>
      </c>
      <c r="B82" s="614"/>
      <c r="C82" s="614"/>
      <c r="D82" s="614"/>
      <c r="E82" s="614"/>
      <c r="F82" s="614"/>
      <c r="G82" s="614"/>
      <c r="H82" s="614"/>
      <c r="I82" s="614"/>
      <c r="J82" s="614"/>
      <c r="K82" s="614"/>
      <c r="L82" s="614"/>
      <c r="M82" s="614"/>
      <c r="N82" s="614"/>
      <c r="O82" s="614"/>
      <c r="P82" s="614"/>
      <c r="Q82" s="614"/>
      <c r="R82" s="614"/>
      <c r="S82" s="614"/>
      <c r="T82" s="614"/>
      <c r="U82" s="614"/>
      <c r="V82" s="614"/>
      <c r="W82" s="614"/>
      <c r="X82" s="614"/>
      <c r="Y82" s="614"/>
      <c r="Z82" s="614"/>
      <c r="AA82" s="614"/>
      <c r="AB82" s="614"/>
      <c r="AC82" s="614"/>
      <c r="AD82" s="614"/>
      <c r="AE82" s="614"/>
      <c r="AF82" s="614"/>
      <c r="AG82" s="614"/>
      <c r="AH82" s="614"/>
      <c r="AI82" s="614"/>
      <c r="AJ82" s="614"/>
      <c r="AK82" s="614"/>
      <c r="AL82" s="614"/>
      <c r="AM82" s="614"/>
      <c r="AN82" s="614"/>
      <c r="AO82" s="614"/>
      <c r="AP82" s="614"/>
      <c r="AQ82" s="614"/>
      <c r="AR82" s="614"/>
      <c r="AS82" s="614"/>
      <c r="AT82" s="614"/>
      <c r="AU82" s="614"/>
      <c r="AV82" s="614"/>
      <c r="AW82" s="614"/>
      <c r="AX82" s="614"/>
      <c r="AY82" s="614"/>
      <c r="AZ82" s="614"/>
      <c r="BA82" s="614"/>
      <c r="BB82" s="614"/>
      <c r="BC82" s="614"/>
      <c r="BD82" s="614"/>
      <c r="BE82" s="614"/>
      <c r="BF82" s="614"/>
      <c r="BG82" s="614"/>
      <c r="BH82" s="614"/>
      <c r="BI82" s="614"/>
      <c r="BJ82" s="614"/>
      <c r="BK82" s="614"/>
      <c r="BL82" s="614"/>
      <c r="BM82" s="614"/>
      <c r="BN82" s="614"/>
      <c r="BO82" s="614"/>
      <c r="BP82" s="614"/>
      <c r="BQ82" s="614"/>
      <c r="BR82" s="614"/>
      <c r="BS82" s="614"/>
      <c r="BT82" s="614"/>
      <c r="BU82" s="614"/>
      <c r="BV82" s="614"/>
      <c r="BW82" s="614"/>
      <c r="BX82" s="615" t="s">
        <v>357</v>
      </c>
      <c r="BY82" s="616"/>
      <c r="BZ82" s="616"/>
      <c r="CA82" s="616"/>
      <c r="CB82" s="616"/>
      <c r="CC82" s="616"/>
      <c r="CD82" s="616"/>
      <c r="CE82" s="617"/>
      <c r="CF82" s="618" t="s">
        <v>212</v>
      </c>
      <c r="CG82" s="616"/>
      <c r="CH82" s="616"/>
      <c r="CI82" s="616"/>
      <c r="CJ82" s="616"/>
      <c r="CK82" s="616"/>
      <c r="CL82" s="616"/>
      <c r="CM82" s="616"/>
      <c r="CN82" s="616"/>
      <c r="CO82" s="616"/>
      <c r="CP82" s="616"/>
      <c r="CQ82" s="616"/>
      <c r="CR82" s="617"/>
      <c r="CS82" s="699" t="s">
        <v>387</v>
      </c>
      <c r="CT82" s="700"/>
      <c r="CU82" s="700"/>
      <c r="CV82" s="700"/>
      <c r="CW82" s="700"/>
      <c r="CX82" s="700"/>
      <c r="CY82" s="700"/>
      <c r="CZ82" s="700"/>
      <c r="DA82" s="700"/>
      <c r="DB82" s="700"/>
      <c r="DC82" s="700"/>
      <c r="DD82" s="700"/>
      <c r="DE82" s="701"/>
      <c r="DF82" s="636"/>
      <c r="DG82" s="637"/>
      <c r="DH82" s="637"/>
      <c r="DI82" s="637"/>
      <c r="DJ82" s="637"/>
      <c r="DK82" s="637"/>
      <c r="DL82" s="637"/>
      <c r="DM82" s="637"/>
      <c r="DN82" s="637"/>
      <c r="DO82" s="637"/>
      <c r="DP82" s="637"/>
      <c r="DQ82" s="637"/>
      <c r="DR82" s="638"/>
      <c r="DS82" s="636"/>
      <c r="DT82" s="637"/>
      <c r="DU82" s="637"/>
      <c r="DV82" s="637"/>
      <c r="DW82" s="637"/>
      <c r="DX82" s="637"/>
      <c r="DY82" s="637"/>
      <c r="DZ82" s="637"/>
      <c r="EA82" s="637"/>
      <c r="EB82" s="637"/>
      <c r="EC82" s="637"/>
      <c r="ED82" s="637"/>
      <c r="EE82" s="638"/>
      <c r="EF82" s="646"/>
      <c r="EG82" s="647"/>
      <c r="EH82" s="647"/>
      <c r="EI82" s="647"/>
      <c r="EJ82" s="647"/>
      <c r="EK82" s="647"/>
      <c r="EL82" s="647"/>
      <c r="EM82" s="647"/>
      <c r="EN82" s="647"/>
      <c r="EO82" s="647"/>
      <c r="EP82" s="647"/>
      <c r="EQ82" s="647"/>
      <c r="ER82" s="648"/>
      <c r="ES82" s="680" t="s">
        <v>115</v>
      </c>
      <c r="ET82" s="681"/>
      <c r="EU82" s="681"/>
      <c r="EV82" s="681"/>
      <c r="EW82" s="681"/>
      <c r="EX82" s="681"/>
      <c r="EY82" s="681"/>
      <c r="EZ82" s="681"/>
      <c r="FA82" s="681"/>
      <c r="FB82" s="681"/>
      <c r="FC82" s="681"/>
      <c r="FD82" s="681"/>
      <c r="FE82" s="682"/>
    </row>
    <row r="83" spans="1:165" x14ac:dyDescent="0.2">
      <c r="A83" s="613" t="s">
        <v>359</v>
      </c>
      <c r="B83" s="614"/>
      <c r="C83" s="614"/>
      <c r="D83" s="614"/>
      <c r="E83" s="614"/>
      <c r="F83" s="614"/>
      <c r="G83" s="614"/>
      <c r="H83" s="614"/>
      <c r="I83" s="614"/>
      <c r="J83" s="614"/>
      <c r="K83" s="614"/>
      <c r="L83" s="614"/>
      <c r="M83" s="614"/>
      <c r="N83" s="614"/>
      <c r="O83" s="614"/>
      <c r="P83" s="614"/>
      <c r="Q83" s="614"/>
      <c r="R83" s="614"/>
      <c r="S83" s="614"/>
      <c r="T83" s="614"/>
      <c r="U83" s="614"/>
      <c r="V83" s="614"/>
      <c r="W83" s="614"/>
      <c r="X83" s="614"/>
      <c r="Y83" s="614"/>
      <c r="Z83" s="614"/>
      <c r="AA83" s="614"/>
      <c r="AB83" s="614"/>
      <c r="AC83" s="614"/>
      <c r="AD83" s="614"/>
      <c r="AE83" s="614"/>
      <c r="AF83" s="614"/>
      <c r="AG83" s="614"/>
      <c r="AH83" s="614"/>
      <c r="AI83" s="614"/>
      <c r="AJ83" s="614"/>
      <c r="AK83" s="614"/>
      <c r="AL83" s="614"/>
      <c r="AM83" s="614"/>
      <c r="AN83" s="614"/>
      <c r="AO83" s="614"/>
      <c r="AP83" s="614"/>
      <c r="AQ83" s="614"/>
      <c r="AR83" s="614"/>
      <c r="AS83" s="614"/>
      <c r="AT83" s="614"/>
      <c r="AU83" s="614"/>
      <c r="AV83" s="614"/>
      <c r="AW83" s="614"/>
      <c r="AX83" s="614"/>
      <c r="AY83" s="614"/>
      <c r="AZ83" s="614"/>
      <c r="BA83" s="614"/>
      <c r="BB83" s="614"/>
      <c r="BC83" s="614"/>
      <c r="BD83" s="614"/>
      <c r="BE83" s="614"/>
      <c r="BF83" s="614"/>
      <c r="BG83" s="614"/>
      <c r="BH83" s="614"/>
      <c r="BI83" s="614"/>
      <c r="BJ83" s="614"/>
      <c r="BK83" s="614"/>
      <c r="BL83" s="614"/>
      <c r="BM83" s="614"/>
      <c r="BN83" s="614"/>
      <c r="BO83" s="614"/>
      <c r="BP83" s="614"/>
      <c r="BQ83" s="614"/>
      <c r="BR83" s="614"/>
      <c r="BS83" s="614"/>
      <c r="BT83" s="614"/>
      <c r="BU83" s="614"/>
      <c r="BV83" s="614"/>
      <c r="BW83" s="614"/>
      <c r="BX83" s="615" t="s">
        <v>358</v>
      </c>
      <c r="BY83" s="616"/>
      <c r="BZ83" s="616"/>
      <c r="CA83" s="616"/>
      <c r="CB83" s="616"/>
      <c r="CC83" s="616"/>
      <c r="CD83" s="616"/>
      <c r="CE83" s="617"/>
      <c r="CF83" s="618" t="s">
        <v>212</v>
      </c>
      <c r="CG83" s="616"/>
      <c r="CH83" s="616"/>
      <c r="CI83" s="616"/>
      <c r="CJ83" s="616"/>
      <c r="CK83" s="616"/>
      <c r="CL83" s="616"/>
      <c r="CM83" s="616"/>
      <c r="CN83" s="616"/>
      <c r="CO83" s="616"/>
      <c r="CP83" s="616"/>
      <c r="CQ83" s="616"/>
      <c r="CR83" s="617"/>
      <c r="CS83" s="699"/>
      <c r="CT83" s="700"/>
      <c r="CU83" s="700"/>
      <c r="CV83" s="700"/>
      <c r="CW83" s="700"/>
      <c r="CX83" s="700"/>
      <c r="CY83" s="700"/>
      <c r="CZ83" s="700"/>
      <c r="DA83" s="700"/>
      <c r="DB83" s="700"/>
      <c r="DC83" s="700"/>
      <c r="DD83" s="700"/>
      <c r="DE83" s="701"/>
      <c r="DF83" s="636"/>
      <c r="DG83" s="637"/>
      <c r="DH83" s="637"/>
      <c r="DI83" s="637"/>
      <c r="DJ83" s="637"/>
      <c r="DK83" s="637"/>
      <c r="DL83" s="637"/>
      <c r="DM83" s="637"/>
      <c r="DN83" s="637"/>
      <c r="DO83" s="637"/>
      <c r="DP83" s="637"/>
      <c r="DQ83" s="637"/>
      <c r="DR83" s="638"/>
      <c r="DS83" s="636"/>
      <c r="DT83" s="637"/>
      <c r="DU83" s="637"/>
      <c r="DV83" s="637"/>
      <c r="DW83" s="637"/>
      <c r="DX83" s="637"/>
      <c r="DY83" s="637"/>
      <c r="DZ83" s="637"/>
      <c r="EA83" s="637"/>
      <c r="EB83" s="637"/>
      <c r="EC83" s="637"/>
      <c r="ED83" s="637"/>
      <c r="EE83" s="638"/>
      <c r="EF83" s="646"/>
      <c r="EG83" s="647"/>
      <c r="EH83" s="647"/>
      <c r="EI83" s="647"/>
      <c r="EJ83" s="647"/>
      <c r="EK83" s="647"/>
      <c r="EL83" s="647"/>
      <c r="EM83" s="647"/>
      <c r="EN83" s="647"/>
      <c r="EO83" s="647"/>
      <c r="EP83" s="647"/>
      <c r="EQ83" s="647"/>
      <c r="ER83" s="648"/>
      <c r="ES83" s="680" t="s">
        <v>115</v>
      </c>
      <c r="ET83" s="681"/>
      <c r="EU83" s="681"/>
      <c r="EV83" s="681"/>
      <c r="EW83" s="681"/>
      <c r="EX83" s="681"/>
      <c r="EY83" s="681"/>
      <c r="EZ83" s="681"/>
      <c r="FA83" s="681"/>
      <c r="FB83" s="681"/>
      <c r="FC83" s="681"/>
      <c r="FD83" s="681"/>
      <c r="FE83" s="682"/>
    </row>
    <row r="84" spans="1:165" x14ac:dyDescent="0.2">
      <c r="A84" s="613" t="s">
        <v>359</v>
      </c>
      <c r="B84" s="614"/>
      <c r="C84" s="614"/>
      <c r="D84" s="614"/>
      <c r="E84" s="614"/>
      <c r="F84" s="614"/>
      <c r="G84" s="614"/>
      <c r="H84" s="614"/>
      <c r="I84" s="614"/>
      <c r="J84" s="614"/>
      <c r="K84" s="614"/>
      <c r="L84" s="614"/>
      <c r="M84" s="614"/>
      <c r="N84" s="614"/>
      <c r="O84" s="614"/>
      <c r="P84" s="614"/>
      <c r="Q84" s="614"/>
      <c r="R84" s="614"/>
      <c r="S84" s="614"/>
      <c r="T84" s="614"/>
      <c r="U84" s="614"/>
      <c r="V84" s="614"/>
      <c r="W84" s="614"/>
      <c r="X84" s="614"/>
      <c r="Y84" s="614"/>
      <c r="Z84" s="614"/>
      <c r="AA84" s="614"/>
      <c r="AB84" s="614"/>
      <c r="AC84" s="614"/>
      <c r="AD84" s="614"/>
      <c r="AE84" s="614"/>
      <c r="AF84" s="614"/>
      <c r="AG84" s="614"/>
      <c r="AH84" s="614"/>
      <c r="AI84" s="614"/>
      <c r="AJ84" s="614"/>
      <c r="AK84" s="614"/>
      <c r="AL84" s="614"/>
      <c r="AM84" s="614"/>
      <c r="AN84" s="614"/>
      <c r="AO84" s="614"/>
      <c r="AP84" s="614"/>
      <c r="AQ84" s="614"/>
      <c r="AR84" s="614"/>
      <c r="AS84" s="614"/>
      <c r="AT84" s="614"/>
      <c r="AU84" s="614"/>
      <c r="AV84" s="614"/>
      <c r="AW84" s="614"/>
      <c r="AX84" s="614"/>
      <c r="AY84" s="614"/>
      <c r="AZ84" s="614"/>
      <c r="BA84" s="614"/>
      <c r="BB84" s="614"/>
      <c r="BC84" s="614"/>
      <c r="BD84" s="614"/>
      <c r="BE84" s="614"/>
      <c r="BF84" s="614"/>
      <c r="BG84" s="614"/>
      <c r="BH84" s="614"/>
      <c r="BI84" s="614"/>
      <c r="BJ84" s="614"/>
      <c r="BK84" s="614"/>
      <c r="BL84" s="614"/>
      <c r="BM84" s="614"/>
      <c r="BN84" s="614"/>
      <c r="BO84" s="614"/>
      <c r="BP84" s="614"/>
      <c r="BQ84" s="614"/>
      <c r="BR84" s="614"/>
      <c r="BS84" s="614"/>
      <c r="BT84" s="614"/>
      <c r="BU84" s="614"/>
      <c r="BV84" s="614"/>
      <c r="BW84" s="614"/>
      <c r="BX84" s="615" t="s">
        <v>543</v>
      </c>
      <c r="BY84" s="616"/>
      <c r="BZ84" s="616"/>
      <c r="CA84" s="616"/>
      <c r="CB84" s="616"/>
      <c r="CC84" s="616"/>
      <c r="CD84" s="616"/>
      <c r="CE84" s="617"/>
      <c r="CF84" s="618" t="s">
        <v>212</v>
      </c>
      <c r="CG84" s="616"/>
      <c r="CH84" s="616"/>
      <c r="CI84" s="616"/>
      <c r="CJ84" s="616"/>
      <c r="CK84" s="616"/>
      <c r="CL84" s="616"/>
      <c r="CM84" s="616"/>
      <c r="CN84" s="616"/>
      <c r="CO84" s="616"/>
      <c r="CP84" s="616"/>
      <c r="CQ84" s="616"/>
      <c r="CR84" s="617"/>
      <c r="CS84" s="699"/>
      <c r="CT84" s="700"/>
      <c r="CU84" s="700"/>
      <c r="CV84" s="700"/>
      <c r="CW84" s="700"/>
      <c r="CX84" s="700"/>
      <c r="CY84" s="700"/>
      <c r="CZ84" s="700"/>
      <c r="DA84" s="700"/>
      <c r="DB84" s="700"/>
      <c r="DC84" s="700"/>
      <c r="DD84" s="700"/>
      <c r="DE84" s="701"/>
      <c r="DF84" s="636"/>
      <c r="DG84" s="637"/>
      <c r="DH84" s="637"/>
      <c r="DI84" s="637"/>
      <c r="DJ84" s="637"/>
      <c r="DK84" s="637"/>
      <c r="DL84" s="637"/>
      <c r="DM84" s="637"/>
      <c r="DN84" s="637"/>
      <c r="DO84" s="637"/>
      <c r="DP84" s="637"/>
      <c r="DQ84" s="637"/>
      <c r="DR84" s="638"/>
      <c r="DS84" s="636"/>
      <c r="DT84" s="637"/>
      <c r="DU84" s="637"/>
      <c r="DV84" s="637"/>
      <c r="DW84" s="637"/>
      <c r="DX84" s="637"/>
      <c r="DY84" s="637"/>
      <c r="DZ84" s="637"/>
      <c r="EA84" s="637"/>
      <c r="EB84" s="637"/>
      <c r="EC84" s="637"/>
      <c r="ED84" s="637"/>
      <c r="EE84" s="638"/>
      <c r="EF84" s="646"/>
      <c r="EG84" s="647"/>
      <c r="EH84" s="647"/>
      <c r="EI84" s="647"/>
      <c r="EJ84" s="647"/>
      <c r="EK84" s="647"/>
      <c r="EL84" s="647"/>
      <c r="EM84" s="647"/>
      <c r="EN84" s="647"/>
      <c r="EO84" s="647"/>
      <c r="EP84" s="647"/>
      <c r="EQ84" s="647"/>
      <c r="ER84" s="648"/>
      <c r="ES84" s="680" t="s">
        <v>115</v>
      </c>
      <c r="ET84" s="681"/>
      <c r="EU84" s="681"/>
      <c r="EV84" s="681"/>
      <c r="EW84" s="681"/>
      <c r="EX84" s="681"/>
      <c r="EY84" s="681"/>
      <c r="EZ84" s="681"/>
      <c r="FA84" s="681"/>
      <c r="FB84" s="681"/>
      <c r="FC84" s="681"/>
      <c r="FD84" s="681"/>
      <c r="FE84" s="682"/>
    </row>
    <row r="85" spans="1:165" ht="21.75" customHeight="1" x14ac:dyDescent="0.2">
      <c r="A85" s="613" t="s">
        <v>213</v>
      </c>
      <c r="B85" s="614"/>
      <c r="C85" s="614"/>
      <c r="D85" s="614"/>
      <c r="E85" s="614"/>
      <c r="F85" s="614"/>
      <c r="G85" s="614"/>
      <c r="H85" s="614"/>
      <c r="I85" s="614"/>
      <c r="J85" s="614"/>
      <c r="K85" s="614"/>
      <c r="L85" s="614"/>
      <c r="M85" s="614"/>
      <c r="N85" s="614"/>
      <c r="O85" s="614"/>
      <c r="P85" s="614"/>
      <c r="Q85" s="614"/>
      <c r="R85" s="614"/>
      <c r="S85" s="614"/>
      <c r="T85" s="614"/>
      <c r="U85" s="614"/>
      <c r="V85" s="614"/>
      <c r="W85" s="614"/>
      <c r="X85" s="614"/>
      <c r="Y85" s="614"/>
      <c r="Z85" s="614"/>
      <c r="AA85" s="614"/>
      <c r="AB85" s="614"/>
      <c r="AC85" s="614"/>
      <c r="AD85" s="614"/>
      <c r="AE85" s="614"/>
      <c r="AF85" s="614"/>
      <c r="AG85" s="614"/>
      <c r="AH85" s="614"/>
      <c r="AI85" s="614"/>
      <c r="AJ85" s="614"/>
      <c r="AK85" s="614"/>
      <c r="AL85" s="614"/>
      <c r="AM85" s="614"/>
      <c r="AN85" s="614"/>
      <c r="AO85" s="614"/>
      <c r="AP85" s="614"/>
      <c r="AQ85" s="614"/>
      <c r="AR85" s="614"/>
      <c r="AS85" s="614"/>
      <c r="AT85" s="614"/>
      <c r="AU85" s="614"/>
      <c r="AV85" s="614"/>
      <c r="AW85" s="614"/>
      <c r="AX85" s="614"/>
      <c r="AY85" s="614"/>
      <c r="AZ85" s="614"/>
      <c r="BA85" s="614"/>
      <c r="BB85" s="614"/>
      <c r="BC85" s="614"/>
      <c r="BD85" s="614"/>
      <c r="BE85" s="614"/>
      <c r="BF85" s="614"/>
      <c r="BG85" s="614"/>
      <c r="BH85" s="614"/>
      <c r="BI85" s="614"/>
      <c r="BJ85" s="614"/>
      <c r="BK85" s="614"/>
      <c r="BL85" s="614"/>
      <c r="BM85" s="614"/>
      <c r="BN85" s="614"/>
      <c r="BO85" s="614"/>
      <c r="BP85" s="614"/>
      <c r="BQ85" s="614"/>
      <c r="BR85" s="614"/>
      <c r="BS85" s="614"/>
      <c r="BT85" s="614"/>
      <c r="BU85" s="614"/>
      <c r="BV85" s="614"/>
      <c r="BW85" s="614"/>
      <c r="BX85" s="615" t="s">
        <v>214</v>
      </c>
      <c r="BY85" s="616"/>
      <c r="BZ85" s="616"/>
      <c r="CA85" s="616"/>
      <c r="CB85" s="616"/>
      <c r="CC85" s="616"/>
      <c r="CD85" s="616"/>
      <c r="CE85" s="617"/>
      <c r="CF85" s="618" t="s">
        <v>215</v>
      </c>
      <c r="CG85" s="616"/>
      <c r="CH85" s="616"/>
      <c r="CI85" s="616"/>
      <c r="CJ85" s="616"/>
      <c r="CK85" s="616"/>
      <c r="CL85" s="616"/>
      <c r="CM85" s="616"/>
      <c r="CN85" s="616"/>
      <c r="CO85" s="616"/>
      <c r="CP85" s="616"/>
      <c r="CQ85" s="616"/>
      <c r="CR85" s="617"/>
      <c r="CS85" s="669"/>
      <c r="CT85" s="670"/>
      <c r="CU85" s="670"/>
      <c r="CV85" s="670"/>
      <c r="CW85" s="670"/>
      <c r="CX85" s="670"/>
      <c r="CY85" s="670"/>
      <c r="CZ85" s="670"/>
      <c r="DA85" s="670"/>
      <c r="DB85" s="670"/>
      <c r="DC85" s="670"/>
      <c r="DD85" s="670"/>
      <c r="DE85" s="671"/>
      <c r="DF85" s="669">
        <f>DF86+DF87</f>
        <v>0</v>
      </c>
      <c r="DG85" s="670"/>
      <c r="DH85" s="670"/>
      <c r="DI85" s="670"/>
      <c r="DJ85" s="670"/>
      <c r="DK85" s="670"/>
      <c r="DL85" s="670"/>
      <c r="DM85" s="670"/>
      <c r="DN85" s="670"/>
      <c r="DO85" s="670"/>
      <c r="DP85" s="670"/>
      <c r="DQ85" s="670"/>
      <c r="DR85" s="671"/>
      <c r="DS85" s="669">
        <f t="shared" ref="DS85" si="9">DS86+DS87</f>
        <v>0</v>
      </c>
      <c r="DT85" s="670"/>
      <c r="DU85" s="670"/>
      <c r="DV85" s="670"/>
      <c r="DW85" s="670"/>
      <c r="DX85" s="670"/>
      <c r="DY85" s="670"/>
      <c r="DZ85" s="670"/>
      <c r="EA85" s="670"/>
      <c r="EB85" s="670"/>
      <c r="EC85" s="670"/>
      <c r="ED85" s="670"/>
      <c r="EE85" s="671"/>
      <c r="EF85" s="669">
        <f t="shared" ref="EF85" si="10">EF86+EF87</f>
        <v>0</v>
      </c>
      <c r="EG85" s="670"/>
      <c r="EH85" s="670"/>
      <c r="EI85" s="670"/>
      <c r="EJ85" s="670"/>
      <c r="EK85" s="670"/>
      <c r="EL85" s="670"/>
      <c r="EM85" s="670"/>
      <c r="EN85" s="670"/>
      <c r="EO85" s="670"/>
      <c r="EP85" s="670"/>
      <c r="EQ85" s="670"/>
      <c r="ER85" s="671"/>
      <c r="ES85" s="680" t="s">
        <v>115</v>
      </c>
      <c r="ET85" s="681"/>
      <c r="EU85" s="681"/>
      <c r="EV85" s="681"/>
      <c r="EW85" s="681"/>
      <c r="EX85" s="681"/>
      <c r="EY85" s="681"/>
      <c r="EZ85" s="681"/>
      <c r="FA85" s="681"/>
      <c r="FB85" s="681"/>
      <c r="FC85" s="681"/>
      <c r="FD85" s="681"/>
      <c r="FE85" s="682"/>
    </row>
    <row r="86" spans="1:165" ht="21.75" customHeight="1" x14ac:dyDescent="0.2">
      <c r="A86" s="613" t="s">
        <v>213</v>
      </c>
      <c r="B86" s="614"/>
      <c r="C86" s="614"/>
      <c r="D86" s="614"/>
      <c r="E86" s="614"/>
      <c r="F86" s="614"/>
      <c r="G86" s="614"/>
      <c r="H86" s="614"/>
      <c r="I86" s="614"/>
      <c r="J86" s="614"/>
      <c r="K86" s="614"/>
      <c r="L86" s="614"/>
      <c r="M86" s="614"/>
      <c r="N86" s="614"/>
      <c r="O86" s="614"/>
      <c r="P86" s="614"/>
      <c r="Q86" s="614"/>
      <c r="R86" s="614"/>
      <c r="S86" s="614"/>
      <c r="T86" s="614"/>
      <c r="U86" s="614"/>
      <c r="V86" s="614"/>
      <c r="W86" s="614"/>
      <c r="X86" s="614"/>
      <c r="Y86" s="614"/>
      <c r="Z86" s="614"/>
      <c r="AA86" s="614"/>
      <c r="AB86" s="614"/>
      <c r="AC86" s="614"/>
      <c r="AD86" s="614"/>
      <c r="AE86" s="614"/>
      <c r="AF86" s="614"/>
      <c r="AG86" s="614"/>
      <c r="AH86" s="614"/>
      <c r="AI86" s="614"/>
      <c r="AJ86" s="614"/>
      <c r="AK86" s="614"/>
      <c r="AL86" s="614"/>
      <c r="AM86" s="614"/>
      <c r="AN86" s="614"/>
      <c r="AO86" s="614"/>
      <c r="AP86" s="614"/>
      <c r="AQ86" s="614"/>
      <c r="AR86" s="614"/>
      <c r="AS86" s="614"/>
      <c r="AT86" s="614"/>
      <c r="AU86" s="614"/>
      <c r="AV86" s="614"/>
      <c r="AW86" s="614"/>
      <c r="AX86" s="614"/>
      <c r="AY86" s="614"/>
      <c r="AZ86" s="614"/>
      <c r="BA86" s="614"/>
      <c r="BB86" s="614"/>
      <c r="BC86" s="614"/>
      <c r="BD86" s="614"/>
      <c r="BE86" s="614"/>
      <c r="BF86" s="614"/>
      <c r="BG86" s="614"/>
      <c r="BH86" s="614"/>
      <c r="BI86" s="614"/>
      <c r="BJ86" s="614"/>
      <c r="BK86" s="614"/>
      <c r="BL86" s="614"/>
      <c r="BM86" s="614"/>
      <c r="BN86" s="614"/>
      <c r="BO86" s="614"/>
      <c r="BP86" s="614"/>
      <c r="BQ86" s="614"/>
      <c r="BR86" s="614"/>
      <c r="BS86" s="614"/>
      <c r="BT86" s="614"/>
      <c r="BU86" s="614"/>
      <c r="BV86" s="614"/>
      <c r="BW86" s="614"/>
      <c r="BX86" s="615" t="s">
        <v>544</v>
      </c>
      <c r="BY86" s="616"/>
      <c r="BZ86" s="616"/>
      <c r="CA86" s="616"/>
      <c r="CB86" s="616"/>
      <c r="CC86" s="616"/>
      <c r="CD86" s="616"/>
      <c r="CE86" s="617"/>
      <c r="CF86" s="618" t="s">
        <v>215</v>
      </c>
      <c r="CG86" s="616"/>
      <c r="CH86" s="616"/>
      <c r="CI86" s="616"/>
      <c r="CJ86" s="616"/>
      <c r="CK86" s="616"/>
      <c r="CL86" s="616"/>
      <c r="CM86" s="616"/>
      <c r="CN86" s="616"/>
      <c r="CO86" s="616"/>
      <c r="CP86" s="616"/>
      <c r="CQ86" s="616"/>
      <c r="CR86" s="617"/>
      <c r="CS86" s="636"/>
      <c r="CT86" s="637"/>
      <c r="CU86" s="637"/>
      <c r="CV86" s="637"/>
      <c r="CW86" s="637"/>
      <c r="CX86" s="637"/>
      <c r="CY86" s="637"/>
      <c r="CZ86" s="637"/>
      <c r="DA86" s="637"/>
      <c r="DB86" s="637"/>
      <c r="DC86" s="637"/>
      <c r="DD86" s="637"/>
      <c r="DE86" s="638"/>
      <c r="DF86" s="636"/>
      <c r="DG86" s="637"/>
      <c r="DH86" s="637"/>
      <c r="DI86" s="637"/>
      <c r="DJ86" s="637"/>
      <c r="DK86" s="637"/>
      <c r="DL86" s="637"/>
      <c r="DM86" s="637"/>
      <c r="DN86" s="637"/>
      <c r="DO86" s="637"/>
      <c r="DP86" s="637"/>
      <c r="DQ86" s="637"/>
      <c r="DR86" s="638"/>
      <c r="DS86" s="636"/>
      <c r="DT86" s="637"/>
      <c r="DU86" s="637"/>
      <c r="DV86" s="637"/>
      <c r="DW86" s="637"/>
      <c r="DX86" s="637"/>
      <c r="DY86" s="637"/>
      <c r="DZ86" s="637"/>
      <c r="EA86" s="637"/>
      <c r="EB86" s="637"/>
      <c r="EC86" s="637"/>
      <c r="ED86" s="637"/>
      <c r="EE86" s="638"/>
      <c r="EF86" s="636"/>
      <c r="EG86" s="637"/>
      <c r="EH86" s="637"/>
      <c r="EI86" s="637"/>
      <c r="EJ86" s="637"/>
      <c r="EK86" s="637"/>
      <c r="EL86" s="637"/>
      <c r="EM86" s="637"/>
      <c r="EN86" s="637"/>
      <c r="EO86" s="637"/>
      <c r="EP86" s="637"/>
      <c r="EQ86" s="637"/>
      <c r="ER86" s="638"/>
      <c r="ES86" s="680" t="s">
        <v>115</v>
      </c>
      <c r="ET86" s="681"/>
      <c r="EU86" s="681"/>
      <c r="EV86" s="681"/>
      <c r="EW86" s="681"/>
      <c r="EX86" s="681"/>
      <c r="EY86" s="681"/>
      <c r="EZ86" s="681"/>
      <c r="FA86" s="681"/>
      <c r="FB86" s="681"/>
      <c r="FC86" s="681"/>
      <c r="FD86" s="681"/>
      <c r="FE86" s="682"/>
    </row>
    <row r="87" spans="1:165" ht="21.75" customHeight="1" x14ac:dyDescent="0.2">
      <c r="A87" s="613" t="s">
        <v>213</v>
      </c>
      <c r="B87" s="614"/>
      <c r="C87" s="614"/>
      <c r="D87" s="614"/>
      <c r="E87" s="614"/>
      <c r="F87" s="614"/>
      <c r="G87" s="614"/>
      <c r="H87" s="614"/>
      <c r="I87" s="614"/>
      <c r="J87" s="614"/>
      <c r="K87" s="614"/>
      <c r="L87" s="614"/>
      <c r="M87" s="614"/>
      <c r="N87" s="614"/>
      <c r="O87" s="614"/>
      <c r="P87" s="614"/>
      <c r="Q87" s="614"/>
      <c r="R87" s="614"/>
      <c r="S87" s="614"/>
      <c r="T87" s="614"/>
      <c r="U87" s="614"/>
      <c r="V87" s="614"/>
      <c r="W87" s="614"/>
      <c r="X87" s="614"/>
      <c r="Y87" s="614"/>
      <c r="Z87" s="614"/>
      <c r="AA87" s="614"/>
      <c r="AB87" s="614"/>
      <c r="AC87" s="614"/>
      <c r="AD87" s="614"/>
      <c r="AE87" s="614"/>
      <c r="AF87" s="614"/>
      <c r="AG87" s="614"/>
      <c r="AH87" s="614"/>
      <c r="AI87" s="614"/>
      <c r="AJ87" s="614"/>
      <c r="AK87" s="614"/>
      <c r="AL87" s="614"/>
      <c r="AM87" s="614"/>
      <c r="AN87" s="614"/>
      <c r="AO87" s="614"/>
      <c r="AP87" s="614"/>
      <c r="AQ87" s="614"/>
      <c r="AR87" s="614"/>
      <c r="AS87" s="614"/>
      <c r="AT87" s="614"/>
      <c r="AU87" s="614"/>
      <c r="AV87" s="614"/>
      <c r="AW87" s="614"/>
      <c r="AX87" s="614"/>
      <c r="AY87" s="614"/>
      <c r="AZ87" s="614"/>
      <c r="BA87" s="614"/>
      <c r="BB87" s="614"/>
      <c r="BC87" s="614"/>
      <c r="BD87" s="614"/>
      <c r="BE87" s="614"/>
      <c r="BF87" s="614"/>
      <c r="BG87" s="614"/>
      <c r="BH87" s="614"/>
      <c r="BI87" s="614"/>
      <c r="BJ87" s="614"/>
      <c r="BK87" s="614"/>
      <c r="BL87" s="614"/>
      <c r="BM87" s="614"/>
      <c r="BN87" s="614"/>
      <c r="BO87" s="614"/>
      <c r="BP87" s="614"/>
      <c r="BQ87" s="614"/>
      <c r="BR87" s="614"/>
      <c r="BS87" s="614"/>
      <c r="BT87" s="614"/>
      <c r="BU87" s="614"/>
      <c r="BV87" s="614"/>
      <c r="BW87" s="614"/>
      <c r="BX87" s="615" t="s">
        <v>545</v>
      </c>
      <c r="BY87" s="616"/>
      <c r="BZ87" s="616"/>
      <c r="CA87" s="616"/>
      <c r="CB87" s="616"/>
      <c r="CC87" s="616"/>
      <c r="CD87" s="616"/>
      <c r="CE87" s="617"/>
      <c r="CF87" s="618" t="s">
        <v>215</v>
      </c>
      <c r="CG87" s="616"/>
      <c r="CH87" s="616"/>
      <c r="CI87" s="616"/>
      <c r="CJ87" s="616"/>
      <c r="CK87" s="616"/>
      <c r="CL87" s="616"/>
      <c r="CM87" s="616"/>
      <c r="CN87" s="616"/>
      <c r="CO87" s="616"/>
      <c r="CP87" s="616"/>
      <c r="CQ87" s="616"/>
      <c r="CR87" s="617"/>
      <c r="CS87" s="636"/>
      <c r="CT87" s="637"/>
      <c r="CU87" s="637"/>
      <c r="CV87" s="637"/>
      <c r="CW87" s="637"/>
      <c r="CX87" s="637"/>
      <c r="CY87" s="637"/>
      <c r="CZ87" s="637"/>
      <c r="DA87" s="637"/>
      <c r="DB87" s="637"/>
      <c r="DC87" s="637"/>
      <c r="DD87" s="637"/>
      <c r="DE87" s="638"/>
      <c r="DF87" s="636"/>
      <c r="DG87" s="637"/>
      <c r="DH87" s="637"/>
      <c r="DI87" s="637"/>
      <c r="DJ87" s="637"/>
      <c r="DK87" s="637"/>
      <c r="DL87" s="637"/>
      <c r="DM87" s="637"/>
      <c r="DN87" s="637"/>
      <c r="DO87" s="637"/>
      <c r="DP87" s="637"/>
      <c r="DQ87" s="637"/>
      <c r="DR87" s="638"/>
      <c r="DS87" s="636"/>
      <c r="DT87" s="637"/>
      <c r="DU87" s="637"/>
      <c r="DV87" s="637"/>
      <c r="DW87" s="637"/>
      <c r="DX87" s="637"/>
      <c r="DY87" s="637"/>
      <c r="DZ87" s="637"/>
      <c r="EA87" s="637"/>
      <c r="EB87" s="637"/>
      <c r="EC87" s="637"/>
      <c r="ED87" s="637"/>
      <c r="EE87" s="638"/>
      <c r="EF87" s="636"/>
      <c r="EG87" s="637"/>
      <c r="EH87" s="637"/>
      <c r="EI87" s="637"/>
      <c r="EJ87" s="637"/>
      <c r="EK87" s="637"/>
      <c r="EL87" s="637"/>
      <c r="EM87" s="637"/>
      <c r="EN87" s="637"/>
      <c r="EO87" s="637"/>
      <c r="EP87" s="637"/>
      <c r="EQ87" s="637"/>
      <c r="ER87" s="638"/>
      <c r="ES87" s="680" t="s">
        <v>115</v>
      </c>
      <c r="ET87" s="681"/>
      <c r="EU87" s="681"/>
      <c r="EV87" s="681"/>
      <c r="EW87" s="681"/>
      <c r="EX87" s="681"/>
      <c r="EY87" s="681"/>
      <c r="EZ87" s="681"/>
      <c r="FA87" s="681"/>
      <c r="FB87" s="681"/>
      <c r="FC87" s="681"/>
      <c r="FD87" s="681"/>
      <c r="FE87" s="682"/>
    </row>
    <row r="88" spans="1:165" x14ac:dyDescent="0.2">
      <c r="A88" s="613" t="s">
        <v>216</v>
      </c>
      <c r="B88" s="614"/>
      <c r="C88" s="614"/>
      <c r="D88" s="614"/>
      <c r="E88" s="614"/>
      <c r="F88" s="614"/>
      <c r="G88" s="614"/>
      <c r="H88" s="614"/>
      <c r="I88" s="614"/>
      <c r="J88" s="614"/>
      <c r="K88" s="614"/>
      <c r="L88" s="614"/>
      <c r="M88" s="614"/>
      <c r="N88" s="614"/>
      <c r="O88" s="614"/>
      <c r="P88" s="614"/>
      <c r="Q88" s="614"/>
      <c r="R88" s="614"/>
      <c r="S88" s="614"/>
      <c r="T88" s="614"/>
      <c r="U88" s="614"/>
      <c r="V88" s="614"/>
      <c r="W88" s="614"/>
      <c r="X88" s="614"/>
      <c r="Y88" s="614"/>
      <c r="Z88" s="614"/>
      <c r="AA88" s="614"/>
      <c r="AB88" s="614"/>
      <c r="AC88" s="614"/>
      <c r="AD88" s="614"/>
      <c r="AE88" s="614"/>
      <c r="AF88" s="614"/>
      <c r="AG88" s="614"/>
      <c r="AH88" s="614"/>
      <c r="AI88" s="614"/>
      <c r="AJ88" s="614"/>
      <c r="AK88" s="614"/>
      <c r="AL88" s="614"/>
      <c r="AM88" s="614"/>
      <c r="AN88" s="614"/>
      <c r="AO88" s="614"/>
      <c r="AP88" s="614"/>
      <c r="AQ88" s="614"/>
      <c r="AR88" s="614"/>
      <c r="AS88" s="614"/>
      <c r="AT88" s="614"/>
      <c r="AU88" s="614"/>
      <c r="AV88" s="614"/>
      <c r="AW88" s="614"/>
      <c r="AX88" s="614"/>
      <c r="AY88" s="614"/>
      <c r="AZ88" s="614"/>
      <c r="BA88" s="614"/>
      <c r="BB88" s="614"/>
      <c r="BC88" s="614"/>
      <c r="BD88" s="614"/>
      <c r="BE88" s="614"/>
      <c r="BF88" s="614"/>
      <c r="BG88" s="614"/>
      <c r="BH88" s="614"/>
      <c r="BI88" s="614"/>
      <c r="BJ88" s="614"/>
      <c r="BK88" s="614"/>
      <c r="BL88" s="614"/>
      <c r="BM88" s="614"/>
      <c r="BN88" s="614"/>
      <c r="BO88" s="614"/>
      <c r="BP88" s="614"/>
      <c r="BQ88" s="614"/>
      <c r="BR88" s="614"/>
      <c r="BS88" s="614"/>
      <c r="BT88" s="614"/>
      <c r="BU88" s="614"/>
      <c r="BV88" s="614"/>
      <c r="BW88" s="614"/>
      <c r="BX88" s="615" t="s">
        <v>217</v>
      </c>
      <c r="BY88" s="616"/>
      <c r="BZ88" s="616"/>
      <c r="CA88" s="616"/>
      <c r="CB88" s="616"/>
      <c r="CC88" s="616"/>
      <c r="CD88" s="616"/>
      <c r="CE88" s="617"/>
      <c r="CF88" s="618" t="s">
        <v>218</v>
      </c>
      <c r="CG88" s="616"/>
      <c r="CH88" s="616"/>
      <c r="CI88" s="616"/>
      <c r="CJ88" s="616"/>
      <c r="CK88" s="616"/>
      <c r="CL88" s="616"/>
      <c r="CM88" s="616"/>
      <c r="CN88" s="616"/>
      <c r="CO88" s="616"/>
      <c r="CP88" s="616"/>
      <c r="CQ88" s="616"/>
      <c r="CR88" s="617"/>
      <c r="CS88" s="775"/>
      <c r="CT88" s="776"/>
      <c r="CU88" s="776"/>
      <c r="CV88" s="776"/>
      <c r="CW88" s="776"/>
      <c r="CX88" s="776"/>
      <c r="CY88" s="776"/>
      <c r="CZ88" s="776"/>
      <c r="DA88" s="776"/>
      <c r="DB88" s="776"/>
      <c r="DC88" s="776"/>
      <c r="DD88" s="776"/>
      <c r="DE88" s="777"/>
      <c r="DF88" s="775"/>
      <c r="DG88" s="776"/>
      <c r="DH88" s="776"/>
      <c r="DI88" s="776"/>
      <c r="DJ88" s="776"/>
      <c r="DK88" s="776"/>
      <c r="DL88" s="776"/>
      <c r="DM88" s="776"/>
      <c r="DN88" s="776"/>
      <c r="DO88" s="776"/>
      <c r="DP88" s="776"/>
      <c r="DQ88" s="776"/>
      <c r="DR88" s="777"/>
      <c r="DS88" s="775"/>
      <c r="DT88" s="776"/>
      <c r="DU88" s="776"/>
      <c r="DV88" s="776"/>
      <c r="DW88" s="776"/>
      <c r="DX88" s="776"/>
      <c r="DY88" s="776"/>
      <c r="DZ88" s="776"/>
      <c r="EA88" s="776"/>
      <c r="EB88" s="776"/>
      <c r="EC88" s="776"/>
      <c r="ED88" s="776"/>
      <c r="EE88" s="777"/>
      <c r="EF88" s="775"/>
      <c r="EG88" s="776"/>
      <c r="EH88" s="776"/>
      <c r="EI88" s="776"/>
      <c r="EJ88" s="776"/>
      <c r="EK88" s="776"/>
      <c r="EL88" s="776"/>
      <c r="EM88" s="776"/>
      <c r="EN88" s="776"/>
      <c r="EO88" s="776"/>
      <c r="EP88" s="776"/>
      <c r="EQ88" s="776"/>
      <c r="ER88" s="777"/>
      <c r="ES88" s="680" t="s">
        <v>115</v>
      </c>
      <c r="ET88" s="681"/>
      <c r="EU88" s="681"/>
      <c r="EV88" s="681"/>
      <c r="EW88" s="681"/>
      <c r="EX88" s="681"/>
      <c r="EY88" s="681"/>
      <c r="EZ88" s="681"/>
      <c r="FA88" s="681"/>
      <c r="FB88" s="681"/>
      <c r="FC88" s="681"/>
      <c r="FD88" s="681"/>
      <c r="FE88" s="682"/>
    </row>
    <row r="89" spans="1:165" ht="11.1" customHeight="1" x14ac:dyDescent="0.2">
      <c r="A89" s="613" t="s">
        <v>219</v>
      </c>
      <c r="B89" s="614"/>
      <c r="C89" s="614"/>
      <c r="D89" s="614"/>
      <c r="E89" s="614"/>
      <c r="F89" s="614"/>
      <c r="G89" s="614"/>
      <c r="H89" s="614"/>
      <c r="I89" s="614"/>
      <c r="J89" s="614"/>
      <c r="K89" s="614"/>
      <c r="L89" s="614"/>
      <c r="M89" s="614"/>
      <c r="N89" s="614"/>
      <c r="O89" s="614"/>
      <c r="P89" s="614"/>
      <c r="Q89" s="614"/>
      <c r="R89" s="614"/>
      <c r="S89" s="614"/>
      <c r="T89" s="614"/>
      <c r="U89" s="614"/>
      <c r="V89" s="614"/>
      <c r="W89" s="614"/>
      <c r="X89" s="614"/>
      <c r="Y89" s="614"/>
      <c r="Z89" s="614"/>
      <c r="AA89" s="614"/>
      <c r="AB89" s="614"/>
      <c r="AC89" s="614"/>
      <c r="AD89" s="614"/>
      <c r="AE89" s="614"/>
      <c r="AF89" s="614"/>
      <c r="AG89" s="614"/>
      <c r="AH89" s="614"/>
      <c r="AI89" s="614"/>
      <c r="AJ89" s="614"/>
      <c r="AK89" s="614"/>
      <c r="AL89" s="614"/>
      <c r="AM89" s="614"/>
      <c r="AN89" s="614"/>
      <c r="AO89" s="614"/>
      <c r="AP89" s="614"/>
      <c r="AQ89" s="614"/>
      <c r="AR89" s="614"/>
      <c r="AS89" s="614"/>
      <c r="AT89" s="614"/>
      <c r="AU89" s="614"/>
      <c r="AV89" s="614"/>
      <c r="AW89" s="614"/>
      <c r="AX89" s="614"/>
      <c r="AY89" s="614"/>
      <c r="AZ89" s="614"/>
      <c r="BA89" s="614"/>
      <c r="BB89" s="614"/>
      <c r="BC89" s="614"/>
      <c r="BD89" s="614"/>
      <c r="BE89" s="614"/>
      <c r="BF89" s="614"/>
      <c r="BG89" s="614"/>
      <c r="BH89" s="614"/>
      <c r="BI89" s="614"/>
      <c r="BJ89" s="614"/>
      <c r="BK89" s="614"/>
      <c r="BL89" s="614"/>
      <c r="BM89" s="614"/>
      <c r="BN89" s="614"/>
      <c r="BO89" s="614"/>
      <c r="BP89" s="614"/>
      <c r="BQ89" s="614"/>
      <c r="BR89" s="614"/>
      <c r="BS89" s="614"/>
      <c r="BT89" s="614"/>
      <c r="BU89" s="614"/>
      <c r="BV89" s="614"/>
      <c r="BW89" s="614"/>
      <c r="BX89" s="615" t="s">
        <v>220</v>
      </c>
      <c r="BY89" s="616"/>
      <c r="BZ89" s="616"/>
      <c r="CA89" s="616"/>
      <c r="CB89" s="616"/>
      <c r="CC89" s="616"/>
      <c r="CD89" s="616"/>
      <c r="CE89" s="617"/>
      <c r="CF89" s="618" t="s">
        <v>115</v>
      </c>
      <c r="CG89" s="616"/>
      <c r="CH89" s="616"/>
      <c r="CI89" s="616"/>
      <c r="CJ89" s="616"/>
      <c r="CK89" s="616"/>
      <c r="CL89" s="616"/>
      <c r="CM89" s="616"/>
      <c r="CN89" s="616"/>
      <c r="CO89" s="616"/>
      <c r="CP89" s="616"/>
      <c r="CQ89" s="616"/>
      <c r="CR89" s="617"/>
      <c r="CS89" s="669"/>
      <c r="CT89" s="670"/>
      <c r="CU89" s="670"/>
      <c r="CV89" s="670"/>
      <c r="CW89" s="670"/>
      <c r="CX89" s="670"/>
      <c r="CY89" s="670"/>
      <c r="CZ89" s="670"/>
      <c r="DA89" s="670"/>
      <c r="DB89" s="670"/>
      <c r="DC89" s="670"/>
      <c r="DD89" s="670"/>
      <c r="DE89" s="671"/>
      <c r="DF89" s="669"/>
      <c r="DG89" s="670"/>
      <c r="DH89" s="670"/>
      <c r="DI89" s="670"/>
      <c r="DJ89" s="670"/>
      <c r="DK89" s="670"/>
      <c r="DL89" s="670"/>
      <c r="DM89" s="670"/>
      <c r="DN89" s="670"/>
      <c r="DO89" s="670"/>
      <c r="DP89" s="670"/>
      <c r="DQ89" s="670"/>
      <c r="DR89" s="671"/>
      <c r="DS89" s="669"/>
      <c r="DT89" s="670"/>
      <c r="DU89" s="670"/>
      <c r="DV89" s="670"/>
      <c r="DW89" s="670"/>
      <c r="DX89" s="670"/>
      <c r="DY89" s="670"/>
      <c r="DZ89" s="670"/>
      <c r="EA89" s="670"/>
      <c r="EB89" s="670"/>
      <c r="EC89" s="670"/>
      <c r="ED89" s="670"/>
      <c r="EE89" s="671"/>
      <c r="EF89" s="669"/>
      <c r="EG89" s="670"/>
      <c r="EH89" s="670"/>
      <c r="EI89" s="670"/>
      <c r="EJ89" s="670"/>
      <c r="EK89" s="670"/>
      <c r="EL89" s="670"/>
      <c r="EM89" s="670"/>
      <c r="EN89" s="670"/>
      <c r="EO89" s="670"/>
      <c r="EP89" s="670"/>
      <c r="EQ89" s="670"/>
      <c r="ER89" s="671"/>
      <c r="ES89" s="680" t="s">
        <v>115</v>
      </c>
      <c r="ET89" s="681"/>
      <c r="EU89" s="681"/>
      <c r="EV89" s="681"/>
      <c r="EW89" s="681"/>
      <c r="EX89" s="681"/>
      <c r="EY89" s="681"/>
      <c r="EZ89" s="681"/>
      <c r="FA89" s="681"/>
      <c r="FB89" s="681"/>
      <c r="FC89" s="681"/>
      <c r="FD89" s="681"/>
      <c r="FE89" s="682"/>
    </row>
    <row r="90" spans="1:165" ht="21.75" customHeight="1" x14ac:dyDescent="0.2">
      <c r="A90" s="613" t="s">
        <v>221</v>
      </c>
      <c r="B90" s="614"/>
      <c r="C90" s="614"/>
      <c r="D90" s="614"/>
      <c r="E90" s="614"/>
      <c r="F90" s="614"/>
      <c r="G90" s="614"/>
      <c r="H90" s="614"/>
      <c r="I90" s="614"/>
      <c r="J90" s="614"/>
      <c r="K90" s="614"/>
      <c r="L90" s="614"/>
      <c r="M90" s="614"/>
      <c r="N90" s="614"/>
      <c r="O90" s="614"/>
      <c r="P90" s="614"/>
      <c r="Q90" s="614"/>
      <c r="R90" s="614"/>
      <c r="S90" s="614"/>
      <c r="T90" s="614"/>
      <c r="U90" s="614"/>
      <c r="V90" s="614"/>
      <c r="W90" s="614"/>
      <c r="X90" s="614"/>
      <c r="Y90" s="614"/>
      <c r="Z90" s="614"/>
      <c r="AA90" s="614"/>
      <c r="AB90" s="614"/>
      <c r="AC90" s="614"/>
      <c r="AD90" s="614"/>
      <c r="AE90" s="614"/>
      <c r="AF90" s="614"/>
      <c r="AG90" s="614"/>
      <c r="AH90" s="614"/>
      <c r="AI90" s="614"/>
      <c r="AJ90" s="614"/>
      <c r="AK90" s="614"/>
      <c r="AL90" s="614"/>
      <c r="AM90" s="614"/>
      <c r="AN90" s="614"/>
      <c r="AO90" s="614"/>
      <c r="AP90" s="614"/>
      <c r="AQ90" s="614"/>
      <c r="AR90" s="614"/>
      <c r="AS90" s="614"/>
      <c r="AT90" s="614"/>
      <c r="AU90" s="614"/>
      <c r="AV90" s="614"/>
      <c r="AW90" s="614"/>
      <c r="AX90" s="614"/>
      <c r="AY90" s="614"/>
      <c r="AZ90" s="614"/>
      <c r="BA90" s="614"/>
      <c r="BB90" s="614"/>
      <c r="BC90" s="614"/>
      <c r="BD90" s="614"/>
      <c r="BE90" s="614"/>
      <c r="BF90" s="614"/>
      <c r="BG90" s="614"/>
      <c r="BH90" s="614"/>
      <c r="BI90" s="614"/>
      <c r="BJ90" s="614"/>
      <c r="BK90" s="614"/>
      <c r="BL90" s="614"/>
      <c r="BM90" s="614"/>
      <c r="BN90" s="614"/>
      <c r="BO90" s="614"/>
      <c r="BP90" s="614"/>
      <c r="BQ90" s="614"/>
      <c r="BR90" s="614"/>
      <c r="BS90" s="614"/>
      <c r="BT90" s="614"/>
      <c r="BU90" s="614"/>
      <c r="BV90" s="614"/>
      <c r="BW90" s="614"/>
      <c r="BX90" s="615" t="s">
        <v>222</v>
      </c>
      <c r="BY90" s="616"/>
      <c r="BZ90" s="616"/>
      <c r="CA90" s="616"/>
      <c r="CB90" s="616"/>
      <c r="CC90" s="616"/>
      <c r="CD90" s="616"/>
      <c r="CE90" s="617"/>
      <c r="CF90" s="618" t="s">
        <v>223</v>
      </c>
      <c r="CG90" s="616"/>
      <c r="CH90" s="616"/>
      <c r="CI90" s="616"/>
      <c r="CJ90" s="616"/>
      <c r="CK90" s="616"/>
      <c r="CL90" s="616"/>
      <c r="CM90" s="616"/>
      <c r="CN90" s="616"/>
      <c r="CO90" s="616"/>
      <c r="CP90" s="616"/>
      <c r="CQ90" s="616"/>
      <c r="CR90" s="617"/>
      <c r="CS90" s="669"/>
      <c r="CT90" s="670"/>
      <c r="CU90" s="670"/>
      <c r="CV90" s="670"/>
      <c r="CW90" s="670"/>
      <c r="CX90" s="670"/>
      <c r="CY90" s="670"/>
      <c r="CZ90" s="670"/>
      <c r="DA90" s="670"/>
      <c r="DB90" s="670"/>
      <c r="DC90" s="670"/>
      <c r="DD90" s="670"/>
      <c r="DE90" s="671"/>
      <c r="DF90" s="669"/>
      <c r="DG90" s="670"/>
      <c r="DH90" s="670"/>
      <c r="DI90" s="670"/>
      <c r="DJ90" s="670"/>
      <c r="DK90" s="670"/>
      <c r="DL90" s="670"/>
      <c r="DM90" s="670"/>
      <c r="DN90" s="670"/>
      <c r="DO90" s="670"/>
      <c r="DP90" s="670"/>
      <c r="DQ90" s="670"/>
      <c r="DR90" s="671"/>
      <c r="DS90" s="669"/>
      <c r="DT90" s="670"/>
      <c r="DU90" s="670"/>
      <c r="DV90" s="670"/>
      <c r="DW90" s="670"/>
      <c r="DX90" s="670"/>
      <c r="DY90" s="670"/>
      <c r="DZ90" s="670"/>
      <c r="EA90" s="670"/>
      <c r="EB90" s="670"/>
      <c r="EC90" s="670"/>
      <c r="ED90" s="670"/>
      <c r="EE90" s="671"/>
      <c r="EF90" s="669"/>
      <c r="EG90" s="670"/>
      <c r="EH90" s="670"/>
      <c r="EI90" s="670"/>
      <c r="EJ90" s="670"/>
      <c r="EK90" s="670"/>
      <c r="EL90" s="670"/>
      <c r="EM90" s="670"/>
      <c r="EN90" s="670"/>
      <c r="EO90" s="670"/>
      <c r="EP90" s="670"/>
      <c r="EQ90" s="670"/>
      <c r="ER90" s="671"/>
      <c r="ES90" s="680" t="s">
        <v>115</v>
      </c>
      <c r="ET90" s="681"/>
      <c r="EU90" s="681"/>
      <c r="EV90" s="681"/>
      <c r="EW90" s="681"/>
      <c r="EX90" s="681"/>
      <c r="EY90" s="681"/>
      <c r="EZ90" s="681"/>
      <c r="FA90" s="681"/>
      <c r="FB90" s="681"/>
      <c r="FC90" s="681"/>
      <c r="FD90" s="681"/>
      <c r="FE90" s="682"/>
    </row>
    <row r="91" spans="1:165" ht="11.1" customHeight="1" x14ac:dyDescent="0.2">
      <c r="A91" s="613" t="s">
        <v>224</v>
      </c>
      <c r="B91" s="614"/>
      <c r="C91" s="614"/>
      <c r="D91" s="614"/>
      <c r="E91" s="614"/>
      <c r="F91" s="614"/>
      <c r="G91" s="614"/>
      <c r="H91" s="614"/>
      <c r="I91" s="614"/>
      <c r="J91" s="614"/>
      <c r="K91" s="614"/>
      <c r="L91" s="614"/>
      <c r="M91" s="614"/>
      <c r="N91" s="614"/>
      <c r="O91" s="614"/>
      <c r="P91" s="614"/>
      <c r="Q91" s="614"/>
      <c r="R91" s="614"/>
      <c r="S91" s="614"/>
      <c r="T91" s="614"/>
      <c r="U91" s="614"/>
      <c r="V91" s="614"/>
      <c r="W91" s="614"/>
      <c r="X91" s="614"/>
      <c r="Y91" s="614"/>
      <c r="Z91" s="614"/>
      <c r="AA91" s="614"/>
      <c r="AB91" s="614"/>
      <c r="AC91" s="614"/>
      <c r="AD91" s="614"/>
      <c r="AE91" s="614"/>
      <c r="AF91" s="614"/>
      <c r="AG91" s="614"/>
      <c r="AH91" s="614"/>
      <c r="AI91" s="614"/>
      <c r="AJ91" s="614"/>
      <c r="AK91" s="614"/>
      <c r="AL91" s="614"/>
      <c r="AM91" s="614"/>
      <c r="AN91" s="614"/>
      <c r="AO91" s="614"/>
      <c r="AP91" s="614"/>
      <c r="AQ91" s="614"/>
      <c r="AR91" s="614"/>
      <c r="AS91" s="614"/>
      <c r="AT91" s="614"/>
      <c r="AU91" s="614"/>
      <c r="AV91" s="614"/>
      <c r="AW91" s="614"/>
      <c r="AX91" s="614"/>
      <c r="AY91" s="614"/>
      <c r="AZ91" s="614"/>
      <c r="BA91" s="614"/>
      <c r="BB91" s="614"/>
      <c r="BC91" s="614"/>
      <c r="BD91" s="614"/>
      <c r="BE91" s="614"/>
      <c r="BF91" s="614"/>
      <c r="BG91" s="614"/>
      <c r="BH91" s="614"/>
      <c r="BI91" s="614"/>
      <c r="BJ91" s="614"/>
      <c r="BK91" s="614"/>
      <c r="BL91" s="614"/>
      <c r="BM91" s="614"/>
      <c r="BN91" s="614"/>
      <c r="BO91" s="614"/>
      <c r="BP91" s="614"/>
      <c r="BQ91" s="614"/>
      <c r="BR91" s="614"/>
      <c r="BS91" s="614"/>
      <c r="BT91" s="614"/>
      <c r="BU91" s="614"/>
      <c r="BV91" s="614"/>
      <c r="BW91" s="614"/>
      <c r="BX91" s="615" t="s">
        <v>225</v>
      </c>
      <c r="BY91" s="616"/>
      <c r="BZ91" s="616"/>
      <c r="CA91" s="616"/>
      <c r="CB91" s="616"/>
      <c r="CC91" s="616"/>
      <c r="CD91" s="616"/>
      <c r="CE91" s="617"/>
      <c r="CF91" s="618" t="s">
        <v>226</v>
      </c>
      <c r="CG91" s="616"/>
      <c r="CH91" s="616"/>
      <c r="CI91" s="616"/>
      <c r="CJ91" s="616"/>
      <c r="CK91" s="616"/>
      <c r="CL91" s="616"/>
      <c r="CM91" s="616"/>
      <c r="CN91" s="616"/>
      <c r="CO91" s="616"/>
      <c r="CP91" s="616"/>
      <c r="CQ91" s="616"/>
      <c r="CR91" s="617"/>
      <c r="CS91" s="669"/>
      <c r="CT91" s="670"/>
      <c r="CU91" s="670"/>
      <c r="CV91" s="670"/>
      <c r="CW91" s="670"/>
      <c r="CX91" s="670"/>
      <c r="CY91" s="670"/>
      <c r="CZ91" s="670"/>
      <c r="DA91" s="670"/>
      <c r="DB91" s="670"/>
      <c r="DC91" s="670"/>
      <c r="DD91" s="670"/>
      <c r="DE91" s="671"/>
      <c r="DF91" s="669"/>
      <c r="DG91" s="670"/>
      <c r="DH91" s="670"/>
      <c r="DI91" s="670"/>
      <c r="DJ91" s="670"/>
      <c r="DK91" s="670"/>
      <c r="DL91" s="670"/>
      <c r="DM91" s="670"/>
      <c r="DN91" s="670"/>
      <c r="DO91" s="670"/>
      <c r="DP91" s="670"/>
      <c r="DQ91" s="670"/>
      <c r="DR91" s="671"/>
      <c r="DS91" s="669"/>
      <c r="DT91" s="670"/>
      <c r="DU91" s="670"/>
      <c r="DV91" s="670"/>
      <c r="DW91" s="670"/>
      <c r="DX91" s="670"/>
      <c r="DY91" s="670"/>
      <c r="DZ91" s="670"/>
      <c r="EA91" s="670"/>
      <c r="EB91" s="670"/>
      <c r="EC91" s="670"/>
      <c r="ED91" s="670"/>
      <c r="EE91" s="671"/>
      <c r="EF91" s="669"/>
      <c r="EG91" s="670"/>
      <c r="EH91" s="670"/>
      <c r="EI91" s="670"/>
      <c r="EJ91" s="670"/>
      <c r="EK91" s="670"/>
      <c r="EL91" s="670"/>
      <c r="EM91" s="670"/>
      <c r="EN91" s="670"/>
      <c r="EO91" s="670"/>
      <c r="EP91" s="670"/>
      <c r="EQ91" s="670"/>
      <c r="ER91" s="671"/>
      <c r="ES91" s="680" t="s">
        <v>115</v>
      </c>
      <c r="ET91" s="681"/>
      <c r="EU91" s="681"/>
      <c r="EV91" s="681"/>
      <c r="EW91" s="681"/>
      <c r="EX91" s="681"/>
      <c r="EY91" s="681"/>
      <c r="EZ91" s="681"/>
      <c r="FA91" s="681"/>
      <c r="FB91" s="681"/>
      <c r="FC91" s="681"/>
      <c r="FD91" s="681"/>
      <c r="FE91" s="682"/>
    </row>
    <row r="92" spans="1:165" ht="21.75" customHeight="1" x14ac:dyDescent="0.2">
      <c r="A92" s="613" t="s">
        <v>227</v>
      </c>
      <c r="B92" s="614"/>
      <c r="C92" s="614"/>
      <c r="D92" s="614"/>
      <c r="E92" s="614"/>
      <c r="F92" s="614"/>
      <c r="G92" s="614"/>
      <c r="H92" s="614"/>
      <c r="I92" s="614"/>
      <c r="J92" s="614"/>
      <c r="K92" s="614"/>
      <c r="L92" s="614"/>
      <c r="M92" s="614"/>
      <c r="N92" s="614"/>
      <c r="O92" s="614"/>
      <c r="P92" s="614"/>
      <c r="Q92" s="614"/>
      <c r="R92" s="614"/>
      <c r="S92" s="614"/>
      <c r="T92" s="614"/>
      <c r="U92" s="614"/>
      <c r="V92" s="614"/>
      <c r="W92" s="614"/>
      <c r="X92" s="614"/>
      <c r="Y92" s="614"/>
      <c r="Z92" s="614"/>
      <c r="AA92" s="614"/>
      <c r="AB92" s="614"/>
      <c r="AC92" s="614"/>
      <c r="AD92" s="614"/>
      <c r="AE92" s="614"/>
      <c r="AF92" s="614"/>
      <c r="AG92" s="614"/>
      <c r="AH92" s="614"/>
      <c r="AI92" s="614"/>
      <c r="AJ92" s="614"/>
      <c r="AK92" s="614"/>
      <c r="AL92" s="614"/>
      <c r="AM92" s="614"/>
      <c r="AN92" s="614"/>
      <c r="AO92" s="614"/>
      <c r="AP92" s="614"/>
      <c r="AQ92" s="614"/>
      <c r="AR92" s="614"/>
      <c r="AS92" s="614"/>
      <c r="AT92" s="614"/>
      <c r="AU92" s="614"/>
      <c r="AV92" s="614"/>
      <c r="AW92" s="614"/>
      <c r="AX92" s="614"/>
      <c r="AY92" s="614"/>
      <c r="AZ92" s="614"/>
      <c r="BA92" s="614"/>
      <c r="BB92" s="614"/>
      <c r="BC92" s="614"/>
      <c r="BD92" s="614"/>
      <c r="BE92" s="614"/>
      <c r="BF92" s="614"/>
      <c r="BG92" s="614"/>
      <c r="BH92" s="614"/>
      <c r="BI92" s="614"/>
      <c r="BJ92" s="614"/>
      <c r="BK92" s="614"/>
      <c r="BL92" s="614"/>
      <c r="BM92" s="614"/>
      <c r="BN92" s="614"/>
      <c r="BO92" s="614"/>
      <c r="BP92" s="614"/>
      <c r="BQ92" s="614"/>
      <c r="BR92" s="614"/>
      <c r="BS92" s="614"/>
      <c r="BT92" s="614"/>
      <c r="BU92" s="614"/>
      <c r="BV92" s="614"/>
      <c r="BW92" s="614"/>
      <c r="BX92" s="615" t="s">
        <v>228</v>
      </c>
      <c r="BY92" s="616"/>
      <c r="BZ92" s="616"/>
      <c r="CA92" s="616"/>
      <c r="CB92" s="616"/>
      <c r="CC92" s="616"/>
      <c r="CD92" s="616"/>
      <c r="CE92" s="617"/>
      <c r="CF92" s="618" t="s">
        <v>229</v>
      </c>
      <c r="CG92" s="616"/>
      <c r="CH92" s="616"/>
      <c r="CI92" s="616"/>
      <c r="CJ92" s="616"/>
      <c r="CK92" s="616"/>
      <c r="CL92" s="616"/>
      <c r="CM92" s="616"/>
      <c r="CN92" s="616"/>
      <c r="CO92" s="616"/>
      <c r="CP92" s="616"/>
      <c r="CQ92" s="616"/>
      <c r="CR92" s="617"/>
      <c r="CS92" s="669"/>
      <c r="CT92" s="670"/>
      <c r="CU92" s="670"/>
      <c r="CV92" s="670"/>
      <c r="CW92" s="670"/>
      <c r="CX92" s="670"/>
      <c r="CY92" s="670"/>
      <c r="CZ92" s="670"/>
      <c r="DA92" s="670"/>
      <c r="DB92" s="670"/>
      <c r="DC92" s="670"/>
      <c r="DD92" s="670"/>
      <c r="DE92" s="671"/>
      <c r="DF92" s="669"/>
      <c r="DG92" s="670"/>
      <c r="DH92" s="670"/>
      <c r="DI92" s="670"/>
      <c r="DJ92" s="670"/>
      <c r="DK92" s="670"/>
      <c r="DL92" s="670"/>
      <c r="DM92" s="670"/>
      <c r="DN92" s="670"/>
      <c r="DO92" s="670"/>
      <c r="DP92" s="670"/>
      <c r="DQ92" s="670"/>
      <c r="DR92" s="671"/>
      <c r="DS92" s="669"/>
      <c r="DT92" s="670"/>
      <c r="DU92" s="670"/>
      <c r="DV92" s="670"/>
      <c r="DW92" s="670"/>
      <c r="DX92" s="670"/>
      <c r="DY92" s="670"/>
      <c r="DZ92" s="670"/>
      <c r="EA92" s="670"/>
      <c r="EB92" s="670"/>
      <c r="EC92" s="670"/>
      <c r="ED92" s="670"/>
      <c r="EE92" s="671"/>
      <c r="EF92" s="669"/>
      <c r="EG92" s="670"/>
      <c r="EH92" s="670"/>
      <c r="EI92" s="670"/>
      <c r="EJ92" s="670"/>
      <c r="EK92" s="670"/>
      <c r="EL92" s="670"/>
      <c r="EM92" s="670"/>
      <c r="EN92" s="670"/>
      <c r="EO92" s="670"/>
      <c r="EP92" s="670"/>
      <c r="EQ92" s="670"/>
      <c r="ER92" s="671"/>
      <c r="ES92" s="680" t="s">
        <v>115</v>
      </c>
      <c r="ET92" s="681"/>
      <c r="EU92" s="681"/>
      <c r="EV92" s="681"/>
      <c r="EW92" s="681"/>
      <c r="EX92" s="681"/>
      <c r="EY92" s="681"/>
      <c r="EZ92" s="681"/>
      <c r="FA92" s="681"/>
      <c r="FB92" s="681"/>
      <c r="FC92" s="681"/>
      <c r="FD92" s="681"/>
      <c r="FE92" s="682"/>
    </row>
    <row r="93" spans="1:165" ht="11.1" customHeight="1" x14ac:dyDescent="0.2">
      <c r="A93" s="613" t="s">
        <v>230</v>
      </c>
      <c r="B93" s="614"/>
      <c r="C93" s="614"/>
      <c r="D93" s="614"/>
      <c r="E93" s="614"/>
      <c r="F93" s="614"/>
      <c r="G93" s="614"/>
      <c r="H93" s="614"/>
      <c r="I93" s="614"/>
      <c r="J93" s="614"/>
      <c r="K93" s="614"/>
      <c r="L93" s="614"/>
      <c r="M93" s="614"/>
      <c r="N93" s="614"/>
      <c r="O93" s="614"/>
      <c r="P93" s="614"/>
      <c r="Q93" s="614"/>
      <c r="R93" s="614"/>
      <c r="S93" s="614"/>
      <c r="T93" s="614"/>
      <c r="U93" s="614"/>
      <c r="V93" s="614"/>
      <c r="W93" s="614"/>
      <c r="X93" s="614"/>
      <c r="Y93" s="614"/>
      <c r="Z93" s="614"/>
      <c r="AA93" s="614"/>
      <c r="AB93" s="614"/>
      <c r="AC93" s="614"/>
      <c r="AD93" s="614"/>
      <c r="AE93" s="614"/>
      <c r="AF93" s="614"/>
      <c r="AG93" s="614"/>
      <c r="AH93" s="614"/>
      <c r="AI93" s="614"/>
      <c r="AJ93" s="614"/>
      <c r="AK93" s="614"/>
      <c r="AL93" s="614"/>
      <c r="AM93" s="614"/>
      <c r="AN93" s="614"/>
      <c r="AO93" s="614"/>
      <c r="AP93" s="614"/>
      <c r="AQ93" s="614"/>
      <c r="AR93" s="614"/>
      <c r="AS93" s="614"/>
      <c r="AT93" s="614"/>
      <c r="AU93" s="614"/>
      <c r="AV93" s="614"/>
      <c r="AW93" s="614"/>
      <c r="AX93" s="614"/>
      <c r="AY93" s="614"/>
      <c r="AZ93" s="614"/>
      <c r="BA93" s="614"/>
      <c r="BB93" s="614"/>
      <c r="BC93" s="614"/>
      <c r="BD93" s="614"/>
      <c r="BE93" s="614"/>
      <c r="BF93" s="614"/>
      <c r="BG93" s="614"/>
      <c r="BH93" s="614"/>
      <c r="BI93" s="614"/>
      <c r="BJ93" s="614"/>
      <c r="BK93" s="614"/>
      <c r="BL93" s="614"/>
      <c r="BM93" s="614"/>
      <c r="BN93" s="614"/>
      <c r="BO93" s="614"/>
      <c r="BP93" s="614"/>
      <c r="BQ93" s="614"/>
      <c r="BR93" s="614"/>
      <c r="BS93" s="614"/>
      <c r="BT93" s="614"/>
      <c r="BU93" s="614"/>
      <c r="BV93" s="614"/>
      <c r="BW93" s="614"/>
      <c r="BX93" s="615" t="s">
        <v>231</v>
      </c>
      <c r="BY93" s="616"/>
      <c r="BZ93" s="616"/>
      <c r="CA93" s="616"/>
      <c r="CB93" s="616"/>
      <c r="CC93" s="616"/>
      <c r="CD93" s="616"/>
      <c r="CE93" s="617"/>
      <c r="CF93" s="618" t="s">
        <v>115</v>
      </c>
      <c r="CG93" s="616"/>
      <c r="CH93" s="616"/>
      <c r="CI93" s="616"/>
      <c r="CJ93" s="616"/>
      <c r="CK93" s="616"/>
      <c r="CL93" s="616"/>
      <c r="CM93" s="616"/>
      <c r="CN93" s="616"/>
      <c r="CO93" s="616"/>
      <c r="CP93" s="616"/>
      <c r="CQ93" s="616"/>
      <c r="CR93" s="617"/>
      <c r="CS93" s="646"/>
      <c r="CT93" s="647"/>
      <c r="CU93" s="647"/>
      <c r="CV93" s="647"/>
      <c r="CW93" s="647"/>
      <c r="CX93" s="647"/>
      <c r="CY93" s="647"/>
      <c r="CZ93" s="647"/>
      <c r="DA93" s="647"/>
      <c r="DB93" s="647"/>
      <c r="DC93" s="647"/>
      <c r="DD93" s="647"/>
      <c r="DE93" s="648"/>
      <c r="DF93" s="702">
        <f>DF94</f>
        <v>0</v>
      </c>
      <c r="DG93" s="703"/>
      <c r="DH93" s="703"/>
      <c r="DI93" s="703"/>
      <c r="DJ93" s="703"/>
      <c r="DK93" s="703"/>
      <c r="DL93" s="703"/>
      <c r="DM93" s="703"/>
      <c r="DN93" s="703"/>
      <c r="DO93" s="703"/>
      <c r="DP93" s="703"/>
      <c r="DQ93" s="703"/>
      <c r="DR93" s="704"/>
      <c r="DS93" s="702">
        <f>DF93</f>
        <v>0</v>
      </c>
      <c r="DT93" s="703"/>
      <c r="DU93" s="703"/>
      <c r="DV93" s="703"/>
      <c r="DW93" s="703"/>
      <c r="DX93" s="703"/>
      <c r="DY93" s="703"/>
      <c r="DZ93" s="703"/>
      <c r="EA93" s="703"/>
      <c r="EB93" s="703"/>
      <c r="EC93" s="703"/>
      <c r="ED93" s="703"/>
      <c r="EE93" s="704"/>
      <c r="EF93" s="702">
        <f>DF93</f>
        <v>0</v>
      </c>
      <c r="EG93" s="703"/>
      <c r="EH93" s="703"/>
      <c r="EI93" s="703"/>
      <c r="EJ93" s="703"/>
      <c r="EK93" s="703"/>
      <c r="EL93" s="703"/>
      <c r="EM93" s="703"/>
      <c r="EN93" s="703"/>
      <c r="EO93" s="703"/>
      <c r="EP93" s="703"/>
      <c r="EQ93" s="703"/>
      <c r="ER93" s="704"/>
      <c r="ES93" s="680" t="s">
        <v>115</v>
      </c>
      <c r="ET93" s="681"/>
      <c r="EU93" s="681"/>
      <c r="EV93" s="681"/>
      <c r="EW93" s="681"/>
      <c r="EX93" s="681"/>
      <c r="EY93" s="681"/>
      <c r="EZ93" s="681"/>
      <c r="FA93" s="681"/>
      <c r="FB93" s="681"/>
      <c r="FC93" s="681"/>
      <c r="FD93" s="681"/>
      <c r="FE93" s="682"/>
    </row>
    <row r="94" spans="1:165" ht="21.75" customHeight="1" x14ac:dyDescent="0.2">
      <c r="A94" s="613" t="s">
        <v>232</v>
      </c>
      <c r="B94" s="614"/>
      <c r="C94" s="614"/>
      <c r="D94" s="614"/>
      <c r="E94" s="614"/>
      <c r="F94" s="614"/>
      <c r="G94" s="614"/>
      <c r="H94" s="614"/>
      <c r="I94" s="614"/>
      <c r="J94" s="614"/>
      <c r="K94" s="614"/>
      <c r="L94" s="614"/>
      <c r="M94" s="614"/>
      <c r="N94" s="614"/>
      <c r="O94" s="614"/>
      <c r="P94" s="614"/>
      <c r="Q94" s="614"/>
      <c r="R94" s="614"/>
      <c r="S94" s="614"/>
      <c r="T94" s="614"/>
      <c r="U94" s="614"/>
      <c r="V94" s="614"/>
      <c r="W94" s="614"/>
      <c r="X94" s="614"/>
      <c r="Y94" s="614"/>
      <c r="Z94" s="614"/>
      <c r="AA94" s="614"/>
      <c r="AB94" s="614"/>
      <c r="AC94" s="614"/>
      <c r="AD94" s="614"/>
      <c r="AE94" s="614"/>
      <c r="AF94" s="614"/>
      <c r="AG94" s="614"/>
      <c r="AH94" s="614"/>
      <c r="AI94" s="614"/>
      <c r="AJ94" s="614"/>
      <c r="AK94" s="614"/>
      <c r="AL94" s="614"/>
      <c r="AM94" s="614"/>
      <c r="AN94" s="614"/>
      <c r="AO94" s="614"/>
      <c r="AP94" s="614"/>
      <c r="AQ94" s="614"/>
      <c r="AR94" s="614"/>
      <c r="AS94" s="614"/>
      <c r="AT94" s="614"/>
      <c r="AU94" s="614"/>
      <c r="AV94" s="614"/>
      <c r="AW94" s="614"/>
      <c r="AX94" s="614"/>
      <c r="AY94" s="614"/>
      <c r="AZ94" s="614"/>
      <c r="BA94" s="614"/>
      <c r="BB94" s="614"/>
      <c r="BC94" s="614"/>
      <c r="BD94" s="614"/>
      <c r="BE94" s="614"/>
      <c r="BF94" s="614"/>
      <c r="BG94" s="614"/>
      <c r="BH94" s="614"/>
      <c r="BI94" s="614"/>
      <c r="BJ94" s="614"/>
      <c r="BK94" s="614"/>
      <c r="BL94" s="614"/>
      <c r="BM94" s="614"/>
      <c r="BN94" s="614"/>
      <c r="BO94" s="614"/>
      <c r="BP94" s="614"/>
      <c r="BQ94" s="614"/>
      <c r="BR94" s="614"/>
      <c r="BS94" s="614"/>
      <c r="BT94" s="614"/>
      <c r="BU94" s="614"/>
      <c r="BV94" s="614"/>
      <c r="BW94" s="614"/>
      <c r="BX94" s="615" t="s">
        <v>233</v>
      </c>
      <c r="BY94" s="616"/>
      <c r="BZ94" s="616"/>
      <c r="CA94" s="616"/>
      <c r="CB94" s="616"/>
      <c r="CC94" s="616"/>
      <c r="CD94" s="616"/>
      <c r="CE94" s="617"/>
      <c r="CF94" s="618" t="s">
        <v>234</v>
      </c>
      <c r="CG94" s="616"/>
      <c r="CH94" s="616"/>
      <c r="CI94" s="616"/>
      <c r="CJ94" s="616"/>
      <c r="CK94" s="616"/>
      <c r="CL94" s="616"/>
      <c r="CM94" s="616"/>
      <c r="CN94" s="616"/>
      <c r="CO94" s="616"/>
      <c r="CP94" s="616"/>
      <c r="CQ94" s="616"/>
      <c r="CR94" s="617"/>
      <c r="CS94" s="699"/>
      <c r="CT94" s="700"/>
      <c r="CU94" s="700"/>
      <c r="CV94" s="700"/>
      <c r="CW94" s="700"/>
      <c r="CX94" s="700"/>
      <c r="CY94" s="700"/>
      <c r="CZ94" s="700"/>
      <c r="DA94" s="700"/>
      <c r="DB94" s="700"/>
      <c r="DC94" s="700"/>
      <c r="DD94" s="700"/>
      <c r="DE94" s="701"/>
      <c r="DF94" s="636"/>
      <c r="DG94" s="637"/>
      <c r="DH94" s="637"/>
      <c r="DI94" s="637"/>
      <c r="DJ94" s="637"/>
      <c r="DK94" s="637"/>
      <c r="DL94" s="637"/>
      <c r="DM94" s="637"/>
      <c r="DN94" s="637"/>
      <c r="DO94" s="637"/>
      <c r="DP94" s="637"/>
      <c r="DQ94" s="637"/>
      <c r="DR94" s="638"/>
      <c r="DS94" s="646"/>
      <c r="DT94" s="647"/>
      <c r="DU94" s="647"/>
      <c r="DV94" s="647"/>
      <c r="DW94" s="647"/>
      <c r="DX94" s="647"/>
      <c r="DY94" s="647"/>
      <c r="DZ94" s="647"/>
      <c r="EA94" s="647"/>
      <c r="EB94" s="647"/>
      <c r="EC94" s="647"/>
      <c r="ED94" s="647"/>
      <c r="EE94" s="648"/>
      <c r="EF94" s="646"/>
      <c r="EG94" s="647"/>
      <c r="EH94" s="647"/>
      <c r="EI94" s="647"/>
      <c r="EJ94" s="647"/>
      <c r="EK94" s="647"/>
      <c r="EL94" s="647"/>
      <c r="EM94" s="647"/>
      <c r="EN94" s="647"/>
      <c r="EO94" s="647"/>
      <c r="EP94" s="647"/>
      <c r="EQ94" s="647"/>
      <c r="ER94" s="648"/>
      <c r="ES94" s="680" t="s">
        <v>115</v>
      </c>
      <c r="ET94" s="681"/>
      <c r="EU94" s="681"/>
      <c r="EV94" s="681"/>
      <c r="EW94" s="681"/>
      <c r="EX94" s="681"/>
      <c r="EY94" s="681"/>
      <c r="EZ94" s="681"/>
      <c r="FA94" s="681"/>
      <c r="FB94" s="681"/>
      <c r="FC94" s="681"/>
      <c r="FD94" s="681"/>
      <c r="FE94" s="682"/>
    </row>
    <row r="95" spans="1:165" ht="12.75" customHeight="1" x14ac:dyDescent="0.2">
      <c r="A95" s="613" t="s">
        <v>235</v>
      </c>
      <c r="B95" s="614"/>
      <c r="C95" s="614"/>
      <c r="D95" s="614"/>
      <c r="E95" s="614"/>
      <c r="F95" s="614"/>
      <c r="G95" s="614"/>
      <c r="H95" s="614"/>
      <c r="I95" s="614"/>
      <c r="J95" s="614"/>
      <c r="K95" s="614"/>
      <c r="L95" s="614"/>
      <c r="M95" s="614"/>
      <c r="N95" s="614"/>
      <c r="O95" s="614"/>
      <c r="P95" s="614"/>
      <c r="Q95" s="614"/>
      <c r="R95" s="614"/>
      <c r="S95" s="614"/>
      <c r="T95" s="614"/>
      <c r="U95" s="614"/>
      <c r="V95" s="614"/>
      <c r="W95" s="614"/>
      <c r="X95" s="614"/>
      <c r="Y95" s="614"/>
      <c r="Z95" s="614"/>
      <c r="AA95" s="614"/>
      <c r="AB95" s="614"/>
      <c r="AC95" s="614"/>
      <c r="AD95" s="614"/>
      <c r="AE95" s="614"/>
      <c r="AF95" s="614"/>
      <c r="AG95" s="614"/>
      <c r="AH95" s="614"/>
      <c r="AI95" s="614"/>
      <c r="AJ95" s="614"/>
      <c r="AK95" s="614"/>
      <c r="AL95" s="614"/>
      <c r="AM95" s="614"/>
      <c r="AN95" s="614"/>
      <c r="AO95" s="614"/>
      <c r="AP95" s="614"/>
      <c r="AQ95" s="614"/>
      <c r="AR95" s="614"/>
      <c r="AS95" s="614"/>
      <c r="AT95" s="614"/>
      <c r="AU95" s="614"/>
      <c r="AV95" s="614"/>
      <c r="AW95" s="614"/>
      <c r="AX95" s="614"/>
      <c r="AY95" s="614"/>
      <c r="AZ95" s="614"/>
      <c r="BA95" s="614"/>
      <c r="BB95" s="614"/>
      <c r="BC95" s="614"/>
      <c r="BD95" s="614"/>
      <c r="BE95" s="614"/>
      <c r="BF95" s="614"/>
      <c r="BG95" s="614"/>
      <c r="BH95" s="614"/>
      <c r="BI95" s="614"/>
      <c r="BJ95" s="614"/>
      <c r="BK95" s="614"/>
      <c r="BL95" s="614"/>
      <c r="BM95" s="614"/>
      <c r="BN95" s="614"/>
      <c r="BO95" s="614"/>
      <c r="BP95" s="614"/>
      <c r="BQ95" s="614"/>
      <c r="BR95" s="614"/>
      <c r="BS95" s="614"/>
      <c r="BT95" s="614"/>
      <c r="BU95" s="614"/>
      <c r="BV95" s="614"/>
      <c r="BW95" s="614"/>
      <c r="BX95" s="615" t="s">
        <v>236</v>
      </c>
      <c r="BY95" s="616"/>
      <c r="BZ95" s="616"/>
      <c r="CA95" s="616"/>
      <c r="CB95" s="616"/>
      <c r="CC95" s="616"/>
      <c r="CD95" s="616"/>
      <c r="CE95" s="617"/>
      <c r="CF95" s="618" t="s">
        <v>115</v>
      </c>
      <c r="CG95" s="616"/>
      <c r="CH95" s="616"/>
      <c r="CI95" s="616"/>
      <c r="CJ95" s="616"/>
      <c r="CK95" s="616"/>
      <c r="CL95" s="616"/>
      <c r="CM95" s="616"/>
      <c r="CN95" s="616"/>
      <c r="CO95" s="616"/>
      <c r="CP95" s="616"/>
      <c r="CQ95" s="616"/>
      <c r="CR95" s="617"/>
      <c r="CS95" s="646"/>
      <c r="CT95" s="647"/>
      <c r="CU95" s="647"/>
      <c r="CV95" s="647"/>
      <c r="CW95" s="647"/>
      <c r="CX95" s="647"/>
      <c r="CY95" s="647"/>
      <c r="CZ95" s="647"/>
      <c r="DA95" s="647"/>
      <c r="DB95" s="647"/>
      <c r="DC95" s="647"/>
      <c r="DD95" s="647"/>
      <c r="DE95" s="648"/>
      <c r="DF95" s="691">
        <f>SUM(DF99:DR106)</f>
        <v>10898275.550000001</v>
      </c>
      <c r="DG95" s="692"/>
      <c r="DH95" s="692"/>
      <c r="DI95" s="692"/>
      <c r="DJ95" s="692"/>
      <c r="DK95" s="692"/>
      <c r="DL95" s="692"/>
      <c r="DM95" s="692"/>
      <c r="DN95" s="692"/>
      <c r="DO95" s="692"/>
      <c r="DP95" s="692"/>
      <c r="DQ95" s="692"/>
      <c r="DR95" s="693"/>
      <c r="DS95" s="691">
        <f>SUM(DS99:EE101)</f>
        <v>0</v>
      </c>
      <c r="DT95" s="692"/>
      <c r="DU95" s="692"/>
      <c r="DV95" s="692"/>
      <c r="DW95" s="692"/>
      <c r="DX95" s="692"/>
      <c r="DY95" s="692"/>
      <c r="DZ95" s="692"/>
      <c r="EA95" s="692"/>
      <c r="EB95" s="692"/>
      <c r="EC95" s="692"/>
      <c r="ED95" s="692"/>
      <c r="EE95" s="693"/>
      <c r="EF95" s="691">
        <f>SUM(EF99:ER101)</f>
        <v>0</v>
      </c>
      <c r="EG95" s="692"/>
      <c r="EH95" s="692"/>
      <c r="EI95" s="692"/>
      <c r="EJ95" s="692"/>
      <c r="EK95" s="692"/>
      <c r="EL95" s="692"/>
      <c r="EM95" s="692"/>
      <c r="EN95" s="692"/>
      <c r="EO95" s="692"/>
      <c r="EP95" s="692"/>
      <c r="EQ95" s="692"/>
      <c r="ER95" s="693"/>
      <c r="ES95" s="626"/>
      <c r="ET95" s="627"/>
      <c r="EU95" s="627"/>
      <c r="EV95" s="627"/>
      <c r="EW95" s="627"/>
      <c r="EX95" s="627"/>
      <c r="EY95" s="627"/>
      <c r="EZ95" s="627"/>
      <c r="FA95" s="627"/>
      <c r="FB95" s="627"/>
      <c r="FC95" s="627"/>
      <c r="FD95" s="627"/>
      <c r="FE95" s="628"/>
      <c r="FI95" s="206" t="s">
        <v>237</v>
      </c>
    </row>
    <row r="96" spans="1:165" ht="21.75" customHeight="1" x14ac:dyDescent="0.2">
      <c r="A96" s="613" t="s">
        <v>238</v>
      </c>
      <c r="B96" s="614"/>
      <c r="C96" s="614"/>
      <c r="D96" s="614"/>
      <c r="E96" s="614"/>
      <c r="F96" s="614"/>
      <c r="G96" s="614"/>
      <c r="H96" s="614"/>
      <c r="I96" s="614"/>
      <c r="J96" s="614"/>
      <c r="K96" s="614"/>
      <c r="L96" s="614"/>
      <c r="M96" s="614"/>
      <c r="N96" s="614"/>
      <c r="O96" s="614"/>
      <c r="P96" s="614"/>
      <c r="Q96" s="614"/>
      <c r="R96" s="614"/>
      <c r="S96" s="614"/>
      <c r="T96" s="614"/>
      <c r="U96" s="614"/>
      <c r="V96" s="614"/>
      <c r="W96" s="614"/>
      <c r="X96" s="614"/>
      <c r="Y96" s="614"/>
      <c r="Z96" s="614"/>
      <c r="AA96" s="614"/>
      <c r="AB96" s="614"/>
      <c r="AC96" s="614"/>
      <c r="AD96" s="614"/>
      <c r="AE96" s="614"/>
      <c r="AF96" s="614"/>
      <c r="AG96" s="614"/>
      <c r="AH96" s="614"/>
      <c r="AI96" s="614"/>
      <c r="AJ96" s="614"/>
      <c r="AK96" s="614"/>
      <c r="AL96" s="614"/>
      <c r="AM96" s="614"/>
      <c r="AN96" s="614"/>
      <c r="AO96" s="614"/>
      <c r="AP96" s="614"/>
      <c r="AQ96" s="614"/>
      <c r="AR96" s="614"/>
      <c r="AS96" s="614"/>
      <c r="AT96" s="614"/>
      <c r="AU96" s="614"/>
      <c r="AV96" s="614"/>
      <c r="AW96" s="614"/>
      <c r="AX96" s="614"/>
      <c r="AY96" s="614"/>
      <c r="AZ96" s="614"/>
      <c r="BA96" s="614"/>
      <c r="BB96" s="614"/>
      <c r="BC96" s="614"/>
      <c r="BD96" s="614"/>
      <c r="BE96" s="614"/>
      <c r="BF96" s="614"/>
      <c r="BG96" s="614"/>
      <c r="BH96" s="614"/>
      <c r="BI96" s="614"/>
      <c r="BJ96" s="614"/>
      <c r="BK96" s="614"/>
      <c r="BL96" s="614"/>
      <c r="BM96" s="614"/>
      <c r="BN96" s="614"/>
      <c r="BO96" s="614"/>
      <c r="BP96" s="614"/>
      <c r="BQ96" s="614"/>
      <c r="BR96" s="614"/>
      <c r="BS96" s="614"/>
      <c r="BT96" s="614"/>
      <c r="BU96" s="614"/>
      <c r="BV96" s="614"/>
      <c r="BW96" s="614"/>
      <c r="BX96" s="615" t="s">
        <v>239</v>
      </c>
      <c r="BY96" s="616"/>
      <c r="BZ96" s="616"/>
      <c r="CA96" s="616"/>
      <c r="CB96" s="616"/>
      <c r="CC96" s="616"/>
      <c r="CD96" s="616"/>
      <c r="CE96" s="617"/>
      <c r="CF96" s="618" t="s">
        <v>240</v>
      </c>
      <c r="CG96" s="616"/>
      <c r="CH96" s="616"/>
      <c r="CI96" s="616"/>
      <c r="CJ96" s="616"/>
      <c r="CK96" s="616"/>
      <c r="CL96" s="616"/>
      <c r="CM96" s="616"/>
      <c r="CN96" s="616"/>
      <c r="CO96" s="616"/>
      <c r="CP96" s="616"/>
      <c r="CQ96" s="616"/>
      <c r="CR96" s="617"/>
      <c r="CS96" s="669"/>
      <c r="CT96" s="670"/>
      <c r="CU96" s="670"/>
      <c r="CV96" s="670"/>
      <c r="CW96" s="670"/>
      <c r="CX96" s="670"/>
      <c r="CY96" s="670"/>
      <c r="CZ96" s="670"/>
      <c r="DA96" s="670"/>
      <c r="DB96" s="670"/>
      <c r="DC96" s="670"/>
      <c r="DD96" s="670"/>
      <c r="DE96" s="671"/>
      <c r="DF96" s="669"/>
      <c r="DG96" s="670"/>
      <c r="DH96" s="670"/>
      <c r="DI96" s="670"/>
      <c r="DJ96" s="670"/>
      <c r="DK96" s="670"/>
      <c r="DL96" s="670"/>
      <c r="DM96" s="670"/>
      <c r="DN96" s="670"/>
      <c r="DO96" s="670"/>
      <c r="DP96" s="670"/>
      <c r="DQ96" s="670"/>
      <c r="DR96" s="671"/>
      <c r="DS96" s="669"/>
      <c r="DT96" s="670"/>
      <c r="DU96" s="670"/>
      <c r="DV96" s="670"/>
      <c r="DW96" s="670"/>
      <c r="DX96" s="670"/>
      <c r="DY96" s="670"/>
      <c r="DZ96" s="670"/>
      <c r="EA96" s="670"/>
      <c r="EB96" s="670"/>
      <c r="EC96" s="670"/>
      <c r="ED96" s="670"/>
      <c r="EE96" s="671"/>
      <c r="EF96" s="669"/>
      <c r="EG96" s="670"/>
      <c r="EH96" s="670"/>
      <c r="EI96" s="670"/>
      <c r="EJ96" s="670"/>
      <c r="EK96" s="670"/>
      <c r="EL96" s="670"/>
      <c r="EM96" s="670"/>
      <c r="EN96" s="670"/>
      <c r="EO96" s="670"/>
      <c r="EP96" s="670"/>
      <c r="EQ96" s="670"/>
      <c r="ER96" s="671"/>
      <c r="ES96" s="626"/>
      <c r="ET96" s="627"/>
      <c r="EU96" s="627"/>
      <c r="EV96" s="627"/>
      <c r="EW96" s="627"/>
      <c r="EX96" s="627"/>
      <c r="EY96" s="627"/>
      <c r="EZ96" s="627"/>
      <c r="FA96" s="627"/>
      <c r="FB96" s="627"/>
      <c r="FC96" s="627"/>
      <c r="FD96" s="627"/>
      <c r="FE96" s="628"/>
    </row>
    <row r="97" spans="1:163" ht="11.1" customHeight="1" thickBot="1" x14ac:dyDescent="0.25">
      <c r="A97" s="613" t="s">
        <v>241</v>
      </c>
      <c r="B97" s="614"/>
      <c r="C97" s="614"/>
      <c r="D97" s="614"/>
      <c r="E97" s="614"/>
      <c r="F97" s="614"/>
      <c r="G97" s="614"/>
      <c r="H97" s="614"/>
      <c r="I97" s="614"/>
      <c r="J97" s="614"/>
      <c r="K97" s="614"/>
      <c r="L97" s="614"/>
      <c r="M97" s="614"/>
      <c r="N97" s="614"/>
      <c r="O97" s="614"/>
      <c r="P97" s="614"/>
      <c r="Q97" s="614"/>
      <c r="R97" s="614"/>
      <c r="S97" s="614"/>
      <c r="T97" s="614"/>
      <c r="U97" s="614"/>
      <c r="V97" s="614"/>
      <c r="W97" s="614"/>
      <c r="X97" s="614"/>
      <c r="Y97" s="614"/>
      <c r="Z97" s="614"/>
      <c r="AA97" s="614"/>
      <c r="AB97" s="614"/>
      <c r="AC97" s="614"/>
      <c r="AD97" s="614"/>
      <c r="AE97" s="614"/>
      <c r="AF97" s="614"/>
      <c r="AG97" s="614"/>
      <c r="AH97" s="614"/>
      <c r="AI97" s="614"/>
      <c r="AJ97" s="614"/>
      <c r="AK97" s="614"/>
      <c r="AL97" s="614"/>
      <c r="AM97" s="614"/>
      <c r="AN97" s="614"/>
      <c r="AO97" s="614"/>
      <c r="AP97" s="614"/>
      <c r="AQ97" s="614"/>
      <c r="AR97" s="614"/>
      <c r="AS97" s="614"/>
      <c r="AT97" s="614"/>
      <c r="AU97" s="614"/>
      <c r="AV97" s="614"/>
      <c r="AW97" s="614"/>
      <c r="AX97" s="614"/>
      <c r="AY97" s="614"/>
      <c r="AZ97" s="614"/>
      <c r="BA97" s="614"/>
      <c r="BB97" s="614"/>
      <c r="BC97" s="614"/>
      <c r="BD97" s="614"/>
      <c r="BE97" s="614"/>
      <c r="BF97" s="614"/>
      <c r="BG97" s="614"/>
      <c r="BH97" s="614"/>
      <c r="BI97" s="614"/>
      <c r="BJ97" s="614"/>
      <c r="BK97" s="614"/>
      <c r="BL97" s="614"/>
      <c r="BM97" s="614"/>
      <c r="BN97" s="614"/>
      <c r="BO97" s="614"/>
      <c r="BP97" s="614"/>
      <c r="BQ97" s="614"/>
      <c r="BR97" s="614"/>
      <c r="BS97" s="614"/>
      <c r="BT97" s="614"/>
      <c r="BU97" s="614"/>
      <c r="BV97" s="614"/>
      <c r="BW97" s="614"/>
      <c r="BX97" s="542" t="s">
        <v>242</v>
      </c>
      <c r="BY97" s="543"/>
      <c r="BZ97" s="543"/>
      <c r="CA97" s="543"/>
      <c r="CB97" s="543"/>
      <c r="CC97" s="543"/>
      <c r="CD97" s="543"/>
      <c r="CE97" s="544"/>
      <c r="CF97" s="605" t="s">
        <v>243</v>
      </c>
      <c r="CG97" s="543"/>
      <c r="CH97" s="543"/>
      <c r="CI97" s="543"/>
      <c r="CJ97" s="543"/>
      <c r="CK97" s="543"/>
      <c r="CL97" s="543"/>
      <c r="CM97" s="543"/>
      <c r="CN97" s="543"/>
      <c r="CO97" s="543"/>
      <c r="CP97" s="543"/>
      <c r="CQ97" s="543"/>
      <c r="CR97" s="544"/>
      <c r="CS97" s="674"/>
      <c r="CT97" s="675"/>
      <c r="CU97" s="675"/>
      <c r="CV97" s="675"/>
      <c r="CW97" s="675"/>
      <c r="CX97" s="675"/>
      <c r="CY97" s="675"/>
      <c r="CZ97" s="675"/>
      <c r="DA97" s="675"/>
      <c r="DB97" s="675"/>
      <c r="DC97" s="675"/>
      <c r="DD97" s="675"/>
      <c r="DE97" s="676"/>
      <c r="DF97" s="674"/>
      <c r="DG97" s="675"/>
      <c r="DH97" s="675"/>
      <c r="DI97" s="675"/>
      <c r="DJ97" s="675"/>
      <c r="DK97" s="675"/>
      <c r="DL97" s="675"/>
      <c r="DM97" s="675"/>
      <c r="DN97" s="675"/>
      <c r="DO97" s="675"/>
      <c r="DP97" s="675"/>
      <c r="DQ97" s="675"/>
      <c r="DR97" s="676"/>
      <c r="DS97" s="674"/>
      <c r="DT97" s="675"/>
      <c r="DU97" s="675"/>
      <c r="DV97" s="675"/>
      <c r="DW97" s="675"/>
      <c r="DX97" s="675"/>
      <c r="DY97" s="675"/>
      <c r="DZ97" s="675"/>
      <c r="EA97" s="675"/>
      <c r="EB97" s="675"/>
      <c r="EC97" s="675"/>
      <c r="ED97" s="675"/>
      <c r="EE97" s="676"/>
      <c r="EF97" s="674"/>
      <c r="EG97" s="675"/>
      <c r="EH97" s="675"/>
      <c r="EI97" s="675"/>
      <c r="EJ97" s="675"/>
      <c r="EK97" s="675"/>
      <c r="EL97" s="675"/>
      <c r="EM97" s="675"/>
      <c r="EN97" s="675"/>
      <c r="EO97" s="675"/>
      <c r="EP97" s="675"/>
      <c r="EQ97" s="675"/>
      <c r="ER97" s="676"/>
      <c r="ES97" s="548"/>
      <c r="ET97" s="549"/>
      <c r="EU97" s="549"/>
      <c r="EV97" s="549"/>
      <c r="EW97" s="549"/>
      <c r="EX97" s="549"/>
      <c r="EY97" s="549"/>
      <c r="EZ97" s="549"/>
      <c r="FA97" s="549"/>
      <c r="FB97" s="549"/>
      <c r="FC97" s="549"/>
      <c r="FD97" s="549"/>
      <c r="FE97" s="550"/>
    </row>
    <row r="98" spans="1:163" ht="21.75" customHeight="1" x14ac:dyDescent="0.2">
      <c r="A98" s="613" t="s">
        <v>244</v>
      </c>
      <c r="B98" s="614"/>
      <c r="C98" s="614"/>
      <c r="D98" s="614"/>
      <c r="E98" s="614"/>
      <c r="F98" s="614"/>
      <c r="G98" s="614"/>
      <c r="H98" s="614"/>
      <c r="I98" s="614"/>
      <c r="J98" s="614"/>
      <c r="K98" s="614"/>
      <c r="L98" s="614"/>
      <c r="M98" s="614"/>
      <c r="N98" s="614"/>
      <c r="O98" s="614"/>
      <c r="P98" s="614"/>
      <c r="Q98" s="614"/>
      <c r="R98" s="614"/>
      <c r="S98" s="614"/>
      <c r="T98" s="614"/>
      <c r="U98" s="614"/>
      <c r="V98" s="614"/>
      <c r="W98" s="614"/>
      <c r="X98" s="614"/>
      <c r="Y98" s="614"/>
      <c r="Z98" s="614"/>
      <c r="AA98" s="614"/>
      <c r="AB98" s="614"/>
      <c r="AC98" s="614"/>
      <c r="AD98" s="614"/>
      <c r="AE98" s="614"/>
      <c r="AF98" s="614"/>
      <c r="AG98" s="614"/>
      <c r="AH98" s="614"/>
      <c r="AI98" s="614"/>
      <c r="AJ98" s="614"/>
      <c r="AK98" s="614"/>
      <c r="AL98" s="614"/>
      <c r="AM98" s="614"/>
      <c r="AN98" s="614"/>
      <c r="AO98" s="614"/>
      <c r="AP98" s="614"/>
      <c r="AQ98" s="614"/>
      <c r="AR98" s="614"/>
      <c r="AS98" s="614"/>
      <c r="AT98" s="614"/>
      <c r="AU98" s="614"/>
      <c r="AV98" s="614"/>
      <c r="AW98" s="614"/>
      <c r="AX98" s="614"/>
      <c r="AY98" s="614"/>
      <c r="AZ98" s="614"/>
      <c r="BA98" s="614"/>
      <c r="BB98" s="614"/>
      <c r="BC98" s="614"/>
      <c r="BD98" s="614"/>
      <c r="BE98" s="614"/>
      <c r="BF98" s="614"/>
      <c r="BG98" s="614"/>
      <c r="BH98" s="614"/>
      <c r="BI98" s="614"/>
      <c r="BJ98" s="614"/>
      <c r="BK98" s="614"/>
      <c r="BL98" s="614"/>
      <c r="BM98" s="614"/>
      <c r="BN98" s="614"/>
      <c r="BO98" s="614"/>
      <c r="BP98" s="614"/>
      <c r="BQ98" s="614"/>
      <c r="BR98" s="614"/>
      <c r="BS98" s="614"/>
      <c r="BT98" s="614"/>
      <c r="BU98" s="614"/>
      <c r="BV98" s="614"/>
      <c r="BW98" s="614"/>
      <c r="BX98" s="527" t="s">
        <v>245</v>
      </c>
      <c r="BY98" s="528"/>
      <c r="BZ98" s="528"/>
      <c r="CA98" s="528"/>
      <c r="CB98" s="528"/>
      <c r="CC98" s="528"/>
      <c r="CD98" s="528"/>
      <c r="CE98" s="529"/>
      <c r="CF98" s="594" t="s">
        <v>246</v>
      </c>
      <c r="CG98" s="528"/>
      <c r="CH98" s="528"/>
      <c r="CI98" s="528"/>
      <c r="CJ98" s="528"/>
      <c r="CK98" s="528"/>
      <c r="CL98" s="528"/>
      <c r="CM98" s="528"/>
      <c r="CN98" s="528"/>
      <c r="CO98" s="528"/>
      <c r="CP98" s="528"/>
      <c r="CQ98" s="528"/>
      <c r="CR98" s="529"/>
      <c r="CS98" s="714"/>
      <c r="CT98" s="715"/>
      <c r="CU98" s="715"/>
      <c r="CV98" s="715"/>
      <c r="CW98" s="715"/>
      <c r="CX98" s="715"/>
      <c r="CY98" s="715"/>
      <c r="CZ98" s="715"/>
      <c r="DA98" s="715"/>
      <c r="DB98" s="715"/>
      <c r="DC98" s="715"/>
      <c r="DD98" s="715"/>
      <c r="DE98" s="716"/>
      <c r="DF98" s="714"/>
      <c r="DG98" s="715"/>
      <c r="DH98" s="715"/>
      <c r="DI98" s="715"/>
      <c r="DJ98" s="715"/>
      <c r="DK98" s="715"/>
      <c r="DL98" s="715"/>
      <c r="DM98" s="715"/>
      <c r="DN98" s="715"/>
      <c r="DO98" s="715"/>
      <c r="DP98" s="715"/>
      <c r="DQ98" s="715"/>
      <c r="DR98" s="716"/>
      <c r="DS98" s="714"/>
      <c r="DT98" s="715"/>
      <c r="DU98" s="715"/>
      <c r="DV98" s="715"/>
      <c r="DW98" s="715"/>
      <c r="DX98" s="715"/>
      <c r="DY98" s="715"/>
      <c r="DZ98" s="715"/>
      <c r="EA98" s="715"/>
      <c r="EB98" s="715"/>
      <c r="EC98" s="715"/>
      <c r="ED98" s="715"/>
      <c r="EE98" s="716"/>
      <c r="EF98" s="714"/>
      <c r="EG98" s="715"/>
      <c r="EH98" s="715"/>
      <c r="EI98" s="715"/>
      <c r="EJ98" s="715"/>
      <c r="EK98" s="715"/>
      <c r="EL98" s="715"/>
      <c r="EM98" s="715"/>
      <c r="EN98" s="715"/>
      <c r="EO98" s="715"/>
      <c r="EP98" s="715"/>
      <c r="EQ98" s="715"/>
      <c r="ER98" s="716"/>
      <c r="ES98" s="539"/>
      <c r="ET98" s="540"/>
      <c r="EU98" s="540"/>
      <c r="EV98" s="540"/>
      <c r="EW98" s="540"/>
      <c r="EX98" s="540"/>
      <c r="EY98" s="540"/>
      <c r="EZ98" s="540"/>
      <c r="FA98" s="540"/>
      <c r="FB98" s="540"/>
      <c r="FC98" s="540"/>
      <c r="FD98" s="540"/>
      <c r="FE98" s="541"/>
    </row>
    <row r="99" spans="1:163" ht="11.25" customHeight="1" x14ac:dyDescent="0.2">
      <c r="A99" s="659" t="s">
        <v>247</v>
      </c>
      <c r="B99" s="660"/>
      <c r="C99" s="660"/>
      <c r="D99" s="660"/>
      <c r="E99" s="660"/>
      <c r="F99" s="660"/>
      <c r="G99" s="660"/>
      <c r="H99" s="660"/>
      <c r="I99" s="660"/>
      <c r="J99" s="660"/>
      <c r="K99" s="660"/>
      <c r="L99" s="660"/>
      <c r="M99" s="660"/>
      <c r="N99" s="660"/>
      <c r="O99" s="660"/>
      <c r="P99" s="660"/>
      <c r="Q99" s="660"/>
      <c r="R99" s="660"/>
      <c r="S99" s="660"/>
      <c r="T99" s="660"/>
      <c r="U99" s="660"/>
      <c r="V99" s="660"/>
      <c r="W99" s="660"/>
      <c r="X99" s="660"/>
      <c r="Y99" s="660"/>
      <c r="Z99" s="660"/>
      <c r="AA99" s="660"/>
      <c r="AB99" s="660"/>
      <c r="AC99" s="660"/>
      <c r="AD99" s="660"/>
      <c r="AE99" s="660"/>
      <c r="AF99" s="660"/>
      <c r="AG99" s="660"/>
      <c r="AH99" s="660"/>
      <c r="AI99" s="660"/>
      <c r="AJ99" s="660"/>
      <c r="AK99" s="660"/>
      <c r="AL99" s="660"/>
      <c r="AM99" s="660"/>
      <c r="AN99" s="660"/>
      <c r="AO99" s="660"/>
      <c r="AP99" s="660"/>
      <c r="AQ99" s="660"/>
      <c r="AR99" s="660"/>
      <c r="AS99" s="660"/>
      <c r="AT99" s="660"/>
      <c r="AU99" s="660"/>
      <c r="AV99" s="660"/>
      <c r="AW99" s="660"/>
      <c r="AX99" s="660"/>
      <c r="AY99" s="660"/>
      <c r="AZ99" s="660"/>
      <c r="BA99" s="660"/>
      <c r="BB99" s="660"/>
      <c r="BC99" s="660"/>
      <c r="BD99" s="660"/>
      <c r="BE99" s="660"/>
      <c r="BF99" s="660"/>
      <c r="BG99" s="660"/>
      <c r="BH99" s="660"/>
      <c r="BI99" s="660"/>
      <c r="BJ99" s="660"/>
      <c r="BK99" s="660"/>
      <c r="BL99" s="660"/>
      <c r="BM99" s="660"/>
      <c r="BN99" s="660"/>
      <c r="BO99" s="660"/>
      <c r="BP99" s="660"/>
      <c r="BQ99" s="660"/>
      <c r="BR99" s="660"/>
      <c r="BS99" s="660"/>
      <c r="BT99" s="660"/>
      <c r="BU99" s="660"/>
      <c r="BV99" s="660"/>
      <c r="BW99" s="661"/>
      <c r="BX99" s="720"/>
      <c r="BY99" s="721"/>
      <c r="BZ99" s="721"/>
      <c r="CA99" s="721"/>
      <c r="CB99" s="721"/>
      <c r="CC99" s="721"/>
      <c r="CD99" s="721"/>
      <c r="CE99" s="722"/>
      <c r="CF99" s="562" t="s">
        <v>248</v>
      </c>
      <c r="CG99" s="560"/>
      <c r="CH99" s="560"/>
      <c r="CI99" s="560"/>
      <c r="CJ99" s="560"/>
      <c r="CK99" s="560"/>
      <c r="CL99" s="560"/>
      <c r="CM99" s="560"/>
      <c r="CN99" s="560"/>
      <c r="CO99" s="560"/>
      <c r="CP99" s="560"/>
      <c r="CQ99" s="560"/>
      <c r="CR99" s="561"/>
      <c r="CS99" s="699" t="s">
        <v>839</v>
      </c>
      <c r="CT99" s="700"/>
      <c r="CU99" s="700"/>
      <c r="CV99" s="700"/>
      <c r="CW99" s="700"/>
      <c r="CX99" s="700"/>
      <c r="CY99" s="700"/>
      <c r="CZ99" s="700"/>
      <c r="DA99" s="700"/>
      <c r="DB99" s="700"/>
      <c r="DC99" s="700"/>
      <c r="DD99" s="700"/>
      <c r="DE99" s="701"/>
      <c r="DF99" s="649">
        <f>обоснования!I292+обоснования!I293</f>
        <v>1112754.72</v>
      </c>
      <c r="DG99" s="650"/>
      <c r="DH99" s="650"/>
      <c r="DI99" s="650"/>
      <c r="DJ99" s="650"/>
      <c r="DK99" s="650"/>
      <c r="DL99" s="650"/>
      <c r="DM99" s="650"/>
      <c r="DN99" s="650"/>
      <c r="DO99" s="650"/>
      <c r="DP99" s="650"/>
      <c r="DQ99" s="650"/>
      <c r="DR99" s="651"/>
      <c r="DS99" s="636">
        <v>0</v>
      </c>
      <c r="DT99" s="637"/>
      <c r="DU99" s="637"/>
      <c r="DV99" s="637"/>
      <c r="DW99" s="637"/>
      <c r="DX99" s="637"/>
      <c r="DY99" s="637"/>
      <c r="DZ99" s="637"/>
      <c r="EA99" s="637"/>
      <c r="EB99" s="637"/>
      <c r="EC99" s="637"/>
      <c r="ED99" s="637"/>
      <c r="EE99" s="638"/>
      <c r="EF99" s="646">
        <v>0</v>
      </c>
      <c r="EG99" s="647"/>
      <c r="EH99" s="647"/>
      <c r="EI99" s="647"/>
      <c r="EJ99" s="647"/>
      <c r="EK99" s="647"/>
      <c r="EL99" s="647"/>
      <c r="EM99" s="647"/>
      <c r="EN99" s="647"/>
      <c r="EO99" s="647"/>
      <c r="EP99" s="647"/>
      <c r="EQ99" s="647"/>
      <c r="ER99" s="648"/>
      <c r="ES99" s="199"/>
      <c r="ET99" s="200"/>
      <c r="EU99" s="200"/>
      <c r="EV99" s="200"/>
      <c r="EW99" s="200"/>
      <c r="EX99" s="200"/>
      <c r="EY99" s="200"/>
      <c r="EZ99" s="200"/>
      <c r="FA99" s="200"/>
      <c r="FB99" s="200"/>
      <c r="FC99" s="200"/>
      <c r="FD99" s="200"/>
      <c r="FE99" s="201"/>
    </row>
    <row r="100" spans="1:163" ht="11.25" customHeight="1" x14ac:dyDescent="0.2">
      <c r="A100" s="659" t="s">
        <v>247</v>
      </c>
      <c r="B100" s="660"/>
      <c r="C100" s="660"/>
      <c r="D100" s="660"/>
      <c r="E100" s="660"/>
      <c r="F100" s="660"/>
      <c r="G100" s="660"/>
      <c r="H100" s="660"/>
      <c r="I100" s="660"/>
      <c r="J100" s="660"/>
      <c r="K100" s="660"/>
      <c r="L100" s="660"/>
      <c r="M100" s="660"/>
      <c r="N100" s="660"/>
      <c r="O100" s="660"/>
      <c r="P100" s="660"/>
      <c r="Q100" s="660"/>
      <c r="R100" s="660"/>
      <c r="S100" s="660"/>
      <c r="T100" s="660"/>
      <c r="U100" s="660"/>
      <c r="V100" s="660"/>
      <c r="W100" s="660"/>
      <c r="X100" s="660"/>
      <c r="Y100" s="660"/>
      <c r="Z100" s="660"/>
      <c r="AA100" s="660"/>
      <c r="AB100" s="660"/>
      <c r="AC100" s="660"/>
      <c r="AD100" s="660"/>
      <c r="AE100" s="660"/>
      <c r="AF100" s="660"/>
      <c r="AG100" s="660"/>
      <c r="AH100" s="660"/>
      <c r="AI100" s="660"/>
      <c r="AJ100" s="660"/>
      <c r="AK100" s="660"/>
      <c r="AL100" s="660"/>
      <c r="AM100" s="660"/>
      <c r="AN100" s="660"/>
      <c r="AO100" s="660"/>
      <c r="AP100" s="660"/>
      <c r="AQ100" s="660"/>
      <c r="AR100" s="660"/>
      <c r="AS100" s="660"/>
      <c r="AT100" s="660"/>
      <c r="AU100" s="660"/>
      <c r="AV100" s="660"/>
      <c r="AW100" s="660"/>
      <c r="AX100" s="660"/>
      <c r="AY100" s="660"/>
      <c r="AZ100" s="660"/>
      <c r="BA100" s="660"/>
      <c r="BB100" s="660"/>
      <c r="BC100" s="660"/>
      <c r="BD100" s="660"/>
      <c r="BE100" s="660"/>
      <c r="BF100" s="660"/>
      <c r="BG100" s="660"/>
      <c r="BH100" s="660"/>
      <c r="BI100" s="660"/>
      <c r="BJ100" s="660"/>
      <c r="BK100" s="660"/>
      <c r="BL100" s="660"/>
      <c r="BM100" s="660"/>
      <c r="BN100" s="660"/>
      <c r="BO100" s="660"/>
      <c r="BP100" s="660"/>
      <c r="BQ100" s="660"/>
      <c r="BR100" s="660"/>
      <c r="BS100" s="660"/>
      <c r="BT100" s="660"/>
      <c r="BU100" s="660"/>
      <c r="BV100" s="660"/>
      <c r="BW100" s="661"/>
      <c r="BX100" s="720"/>
      <c r="BY100" s="721"/>
      <c r="BZ100" s="721"/>
      <c r="CA100" s="721"/>
      <c r="CB100" s="721"/>
      <c r="CC100" s="721"/>
      <c r="CD100" s="721"/>
      <c r="CE100" s="722"/>
      <c r="CF100" s="562" t="s">
        <v>248</v>
      </c>
      <c r="CG100" s="560"/>
      <c r="CH100" s="560"/>
      <c r="CI100" s="560"/>
      <c r="CJ100" s="560"/>
      <c r="CK100" s="560"/>
      <c r="CL100" s="560"/>
      <c r="CM100" s="560"/>
      <c r="CN100" s="560"/>
      <c r="CO100" s="560"/>
      <c r="CP100" s="560"/>
      <c r="CQ100" s="560"/>
      <c r="CR100" s="561"/>
      <c r="CS100" s="699" t="s">
        <v>649</v>
      </c>
      <c r="CT100" s="700"/>
      <c r="CU100" s="700"/>
      <c r="CV100" s="700"/>
      <c r="CW100" s="700"/>
      <c r="CX100" s="700"/>
      <c r="CY100" s="700"/>
      <c r="CZ100" s="700"/>
      <c r="DA100" s="700"/>
      <c r="DB100" s="700"/>
      <c r="DC100" s="700"/>
      <c r="DD100" s="700"/>
      <c r="DE100" s="701"/>
      <c r="DF100" s="649">
        <f>обоснования!I296</f>
        <v>10846.02</v>
      </c>
      <c r="DG100" s="650"/>
      <c r="DH100" s="650"/>
      <c r="DI100" s="650"/>
      <c r="DJ100" s="650"/>
      <c r="DK100" s="650"/>
      <c r="DL100" s="650"/>
      <c r="DM100" s="650"/>
      <c r="DN100" s="650"/>
      <c r="DO100" s="650"/>
      <c r="DP100" s="650"/>
      <c r="DQ100" s="650"/>
      <c r="DR100" s="651"/>
      <c r="DS100" s="636">
        <v>0</v>
      </c>
      <c r="DT100" s="637"/>
      <c r="DU100" s="637"/>
      <c r="DV100" s="637"/>
      <c r="DW100" s="637"/>
      <c r="DX100" s="637"/>
      <c r="DY100" s="637"/>
      <c r="DZ100" s="637"/>
      <c r="EA100" s="637"/>
      <c r="EB100" s="637"/>
      <c r="EC100" s="637"/>
      <c r="ED100" s="637"/>
      <c r="EE100" s="638"/>
      <c r="EF100" s="646">
        <v>0</v>
      </c>
      <c r="EG100" s="647"/>
      <c r="EH100" s="647"/>
      <c r="EI100" s="647"/>
      <c r="EJ100" s="647"/>
      <c r="EK100" s="647"/>
      <c r="EL100" s="647"/>
      <c r="EM100" s="647"/>
      <c r="EN100" s="647"/>
      <c r="EO100" s="647"/>
      <c r="EP100" s="647"/>
      <c r="EQ100" s="647"/>
      <c r="ER100" s="648"/>
      <c r="ES100" s="199"/>
      <c r="ET100" s="200"/>
      <c r="EU100" s="200"/>
      <c r="EV100" s="200"/>
      <c r="EW100" s="200"/>
      <c r="EX100" s="200"/>
      <c r="EY100" s="200"/>
      <c r="EZ100" s="200"/>
      <c r="FA100" s="200"/>
      <c r="FB100" s="200"/>
      <c r="FC100" s="200"/>
      <c r="FD100" s="200"/>
      <c r="FE100" s="201"/>
    </row>
    <row r="101" spans="1:163" ht="11.25" customHeight="1" x14ac:dyDescent="0.2">
      <c r="A101" s="659" t="s">
        <v>247</v>
      </c>
      <c r="B101" s="660"/>
      <c r="C101" s="660"/>
      <c r="D101" s="660"/>
      <c r="E101" s="660"/>
      <c r="F101" s="660"/>
      <c r="G101" s="660"/>
      <c r="H101" s="660"/>
      <c r="I101" s="660"/>
      <c r="J101" s="660"/>
      <c r="K101" s="660"/>
      <c r="L101" s="660"/>
      <c r="M101" s="660"/>
      <c r="N101" s="660"/>
      <c r="O101" s="660"/>
      <c r="P101" s="660"/>
      <c r="Q101" s="660"/>
      <c r="R101" s="660"/>
      <c r="S101" s="660"/>
      <c r="T101" s="660"/>
      <c r="U101" s="660"/>
      <c r="V101" s="660"/>
      <c r="W101" s="660"/>
      <c r="X101" s="660"/>
      <c r="Y101" s="660"/>
      <c r="Z101" s="660"/>
      <c r="AA101" s="660"/>
      <c r="AB101" s="660"/>
      <c r="AC101" s="660"/>
      <c r="AD101" s="660"/>
      <c r="AE101" s="660"/>
      <c r="AF101" s="660"/>
      <c r="AG101" s="660"/>
      <c r="AH101" s="660"/>
      <c r="AI101" s="660"/>
      <c r="AJ101" s="660"/>
      <c r="AK101" s="660"/>
      <c r="AL101" s="660"/>
      <c r="AM101" s="660"/>
      <c r="AN101" s="660"/>
      <c r="AO101" s="660"/>
      <c r="AP101" s="660"/>
      <c r="AQ101" s="660"/>
      <c r="AR101" s="660"/>
      <c r="AS101" s="660"/>
      <c r="AT101" s="660"/>
      <c r="AU101" s="660"/>
      <c r="AV101" s="660"/>
      <c r="AW101" s="660"/>
      <c r="AX101" s="660"/>
      <c r="AY101" s="660"/>
      <c r="AZ101" s="660"/>
      <c r="BA101" s="660"/>
      <c r="BB101" s="660"/>
      <c r="BC101" s="660"/>
      <c r="BD101" s="660"/>
      <c r="BE101" s="660"/>
      <c r="BF101" s="660"/>
      <c r="BG101" s="660"/>
      <c r="BH101" s="660"/>
      <c r="BI101" s="660"/>
      <c r="BJ101" s="660"/>
      <c r="BK101" s="660"/>
      <c r="BL101" s="660"/>
      <c r="BM101" s="660"/>
      <c r="BN101" s="660"/>
      <c r="BO101" s="660"/>
      <c r="BP101" s="660"/>
      <c r="BQ101" s="660"/>
      <c r="BR101" s="660"/>
      <c r="BS101" s="660"/>
      <c r="BT101" s="660"/>
      <c r="BU101" s="660"/>
      <c r="BV101" s="660"/>
      <c r="BW101" s="661"/>
      <c r="BX101" s="720"/>
      <c r="BY101" s="721"/>
      <c r="BZ101" s="721"/>
      <c r="CA101" s="721"/>
      <c r="CB101" s="721"/>
      <c r="CC101" s="721"/>
      <c r="CD101" s="721"/>
      <c r="CE101" s="722"/>
      <c r="CF101" s="562" t="s">
        <v>248</v>
      </c>
      <c r="CG101" s="560"/>
      <c r="CH101" s="560"/>
      <c r="CI101" s="560"/>
      <c r="CJ101" s="560"/>
      <c r="CK101" s="560"/>
      <c r="CL101" s="560"/>
      <c r="CM101" s="560"/>
      <c r="CN101" s="560"/>
      <c r="CO101" s="560"/>
      <c r="CP101" s="560"/>
      <c r="CQ101" s="560"/>
      <c r="CR101" s="561"/>
      <c r="CS101" s="699" t="s">
        <v>650</v>
      </c>
      <c r="CT101" s="700"/>
      <c r="CU101" s="700"/>
      <c r="CV101" s="700"/>
      <c r="CW101" s="700"/>
      <c r="CX101" s="700"/>
      <c r="CY101" s="700"/>
      <c r="CZ101" s="700"/>
      <c r="DA101" s="700"/>
      <c r="DB101" s="700"/>
      <c r="DC101" s="700"/>
      <c r="DD101" s="700"/>
      <c r="DE101" s="701"/>
      <c r="DF101" s="649">
        <f>обоснования!I290+обоснования!I291</f>
        <v>9106451.8900000006</v>
      </c>
      <c r="DG101" s="650"/>
      <c r="DH101" s="650"/>
      <c r="DI101" s="650"/>
      <c r="DJ101" s="650"/>
      <c r="DK101" s="650"/>
      <c r="DL101" s="650"/>
      <c r="DM101" s="650"/>
      <c r="DN101" s="650"/>
      <c r="DO101" s="650"/>
      <c r="DP101" s="650"/>
      <c r="DQ101" s="650"/>
      <c r="DR101" s="651"/>
      <c r="DS101" s="636">
        <v>0</v>
      </c>
      <c r="DT101" s="637"/>
      <c r="DU101" s="637"/>
      <c r="DV101" s="637"/>
      <c r="DW101" s="637"/>
      <c r="DX101" s="637"/>
      <c r="DY101" s="637"/>
      <c r="DZ101" s="637"/>
      <c r="EA101" s="637"/>
      <c r="EB101" s="637"/>
      <c r="EC101" s="637"/>
      <c r="ED101" s="637"/>
      <c r="EE101" s="638"/>
      <c r="EF101" s="646">
        <v>0</v>
      </c>
      <c r="EG101" s="647"/>
      <c r="EH101" s="647"/>
      <c r="EI101" s="647"/>
      <c r="EJ101" s="647"/>
      <c r="EK101" s="647"/>
      <c r="EL101" s="647"/>
      <c r="EM101" s="647"/>
      <c r="EN101" s="647"/>
      <c r="EO101" s="647"/>
      <c r="EP101" s="647"/>
      <c r="EQ101" s="647"/>
      <c r="ER101" s="648"/>
      <c r="ES101" s="199"/>
      <c r="ET101" s="200"/>
      <c r="EU101" s="200"/>
      <c r="EV101" s="200"/>
      <c r="EW101" s="200"/>
      <c r="EX101" s="200"/>
      <c r="EY101" s="200"/>
      <c r="EZ101" s="200"/>
      <c r="FA101" s="200"/>
      <c r="FB101" s="200"/>
      <c r="FC101" s="200"/>
      <c r="FD101" s="200"/>
      <c r="FE101" s="201"/>
    </row>
    <row r="102" spans="1:163" s="238" customFormat="1" ht="11.25" customHeight="1" x14ac:dyDescent="0.2">
      <c r="A102" s="613" t="s">
        <v>247</v>
      </c>
      <c r="B102" s="613"/>
      <c r="C102" s="613"/>
      <c r="D102" s="613"/>
      <c r="E102" s="613"/>
      <c r="F102" s="613"/>
      <c r="G102" s="613"/>
      <c r="H102" s="613"/>
      <c r="I102" s="613"/>
      <c r="J102" s="613"/>
      <c r="K102" s="613"/>
      <c r="L102" s="613"/>
      <c r="M102" s="613"/>
      <c r="N102" s="613"/>
      <c r="O102" s="613"/>
      <c r="P102" s="613"/>
      <c r="Q102" s="613"/>
      <c r="R102" s="613"/>
      <c r="S102" s="613"/>
      <c r="T102" s="613"/>
      <c r="U102" s="613"/>
      <c r="V102" s="613"/>
      <c r="W102" s="613"/>
      <c r="X102" s="613"/>
      <c r="Y102" s="613"/>
      <c r="Z102" s="613"/>
      <c r="AA102" s="613"/>
      <c r="AB102" s="613"/>
      <c r="AC102" s="613"/>
      <c r="AD102" s="613"/>
      <c r="AE102" s="613"/>
      <c r="AF102" s="613"/>
      <c r="AG102" s="613"/>
      <c r="AH102" s="613"/>
      <c r="AI102" s="613"/>
      <c r="AJ102" s="613"/>
      <c r="AK102" s="613"/>
      <c r="AL102" s="613"/>
      <c r="AM102" s="613"/>
      <c r="AN102" s="613"/>
      <c r="AO102" s="613"/>
      <c r="AP102" s="613"/>
      <c r="AQ102" s="613"/>
      <c r="AR102" s="613"/>
      <c r="AS102" s="613"/>
      <c r="AT102" s="613"/>
      <c r="AU102" s="613"/>
      <c r="AV102" s="613"/>
      <c r="AW102" s="613"/>
      <c r="AX102" s="613"/>
      <c r="AY102" s="613"/>
      <c r="AZ102" s="613"/>
      <c r="BA102" s="613"/>
      <c r="BB102" s="613"/>
      <c r="BC102" s="613"/>
      <c r="BD102" s="613"/>
      <c r="BE102" s="613"/>
      <c r="BF102" s="613"/>
      <c r="BG102" s="613"/>
      <c r="BH102" s="613"/>
      <c r="BI102" s="613"/>
      <c r="BJ102" s="613"/>
      <c r="BK102" s="613"/>
      <c r="BL102" s="613"/>
      <c r="BM102" s="613"/>
      <c r="BN102" s="613"/>
      <c r="BO102" s="613"/>
      <c r="BP102" s="613"/>
      <c r="BQ102" s="613"/>
      <c r="BR102" s="613"/>
      <c r="BS102" s="613"/>
      <c r="BT102" s="613"/>
      <c r="BU102" s="613"/>
      <c r="BV102" s="613"/>
      <c r="BW102" s="642"/>
      <c r="BX102" s="720"/>
      <c r="BY102" s="721"/>
      <c r="BZ102" s="721"/>
      <c r="CA102" s="721"/>
      <c r="CB102" s="721"/>
      <c r="CC102" s="721"/>
      <c r="CD102" s="721"/>
      <c r="CE102" s="722"/>
      <c r="CF102" s="562" t="s">
        <v>248</v>
      </c>
      <c r="CG102" s="560"/>
      <c r="CH102" s="560"/>
      <c r="CI102" s="560"/>
      <c r="CJ102" s="560"/>
      <c r="CK102" s="560"/>
      <c r="CL102" s="560"/>
      <c r="CM102" s="560"/>
      <c r="CN102" s="560"/>
      <c r="CO102" s="560"/>
      <c r="CP102" s="560"/>
      <c r="CQ102" s="560"/>
      <c r="CR102" s="561"/>
      <c r="CS102" s="699" t="s">
        <v>865</v>
      </c>
      <c r="CT102" s="700"/>
      <c r="CU102" s="700"/>
      <c r="CV102" s="700"/>
      <c r="CW102" s="700"/>
      <c r="CX102" s="700"/>
      <c r="CY102" s="700"/>
      <c r="CZ102" s="700"/>
      <c r="DA102" s="700"/>
      <c r="DB102" s="700"/>
      <c r="DC102" s="700"/>
      <c r="DD102" s="700"/>
      <c r="DE102" s="701"/>
      <c r="DF102" s="649">
        <f>обоснования!I317</f>
        <v>520100</v>
      </c>
      <c r="DG102" s="650"/>
      <c r="DH102" s="650"/>
      <c r="DI102" s="650"/>
      <c r="DJ102" s="650"/>
      <c r="DK102" s="650"/>
      <c r="DL102" s="650"/>
      <c r="DM102" s="650"/>
      <c r="DN102" s="650"/>
      <c r="DO102" s="650"/>
      <c r="DP102" s="650"/>
      <c r="DQ102" s="650"/>
      <c r="DR102" s="651"/>
      <c r="DS102" s="235"/>
      <c r="DT102" s="236"/>
      <c r="DU102" s="236"/>
      <c r="DV102" s="236"/>
      <c r="DW102" s="236"/>
      <c r="DX102" s="236"/>
      <c r="DY102" s="236"/>
      <c r="DZ102" s="236"/>
      <c r="EA102" s="236"/>
      <c r="EB102" s="236"/>
      <c r="EC102" s="236"/>
      <c r="ED102" s="236"/>
      <c r="EE102" s="237"/>
      <c r="EF102" s="646"/>
      <c r="EG102" s="647"/>
      <c r="EH102" s="647"/>
      <c r="EI102" s="647"/>
      <c r="EJ102" s="647"/>
      <c r="EK102" s="647"/>
      <c r="EL102" s="647"/>
      <c r="EM102" s="647"/>
      <c r="EN102" s="647"/>
      <c r="EO102" s="647"/>
      <c r="EP102" s="647"/>
      <c r="EQ102" s="647"/>
      <c r="ER102" s="647"/>
      <c r="ES102" s="340"/>
      <c r="ET102" s="324"/>
      <c r="EU102" s="324"/>
      <c r="EV102" s="324"/>
      <c r="EW102" s="324"/>
      <c r="EX102" s="324"/>
      <c r="EY102" s="324"/>
      <c r="EZ102" s="324"/>
      <c r="FA102" s="324"/>
      <c r="FB102" s="324"/>
      <c r="FC102" s="324"/>
      <c r="FD102" s="324"/>
      <c r="FE102" s="325"/>
      <c r="FG102" s="110"/>
    </row>
    <row r="103" spans="1:163" s="238" customFormat="1" ht="11.25" customHeight="1" x14ac:dyDescent="0.2">
      <c r="A103" s="613" t="s">
        <v>247</v>
      </c>
      <c r="B103" s="613"/>
      <c r="C103" s="613"/>
      <c r="D103" s="613"/>
      <c r="E103" s="613"/>
      <c r="F103" s="613"/>
      <c r="G103" s="613"/>
      <c r="H103" s="613"/>
      <c r="I103" s="613"/>
      <c r="J103" s="613"/>
      <c r="K103" s="613"/>
      <c r="L103" s="613"/>
      <c r="M103" s="613"/>
      <c r="N103" s="613"/>
      <c r="O103" s="613"/>
      <c r="P103" s="613"/>
      <c r="Q103" s="613"/>
      <c r="R103" s="613"/>
      <c r="S103" s="613"/>
      <c r="T103" s="613"/>
      <c r="U103" s="613"/>
      <c r="V103" s="613"/>
      <c r="W103" s="613"/>
      <c r="X103" s="613"/>
      <c r="Y103" s="613"/>
      <c r="Z103" s="613"/>
      <c r="AA103" s="613"/>
      <c r="AB103" s="613"/>
      <c r="AC103" s="613"/>
      <c r="AD103" s="613"/>
      <c r="AE103" s="613"/>
      <c r="AF103" s="613"/>
      <c r="AG103" s="613"/>
      <c r="AH103" s="613"/>
      <c r="AI103" s="613"/>
      <c r="AJ103" s="613"/>
      <c r="AK103" s="613"/>
      <c r="AL103" s="613"/>
      <c r="AM103" s="613"/>
      <c r="AN103" s="613"/>
      <c r="AO103" s="613"/>
      <c r="AP103" s="613"/>
      <c r="AQ103" s="613"/>
      <c r="AR103" s="613"/>
      <c r="AS103" s="613"/>
      <c r="AT103" s="613"/>
      <c r="AU103" s="613"/>
      <c r="AV103" s="613"/>
      <c r="AW103" s="613"/>
      <c r="AX103" s="613"/>
      <c r="AY103" s="613"/>
      <c r="AZ103" s="613"/>
      <c r="BA103" s="613"/>
      <c r="BB103" s="613"/>
      <c r="BC103" s="613"/>
      <c r="BD103" s="613"/>
      <c r="BE103" s="613"/>
      <c r="BF103" s="613"/>
      <c r="BG103" s="613"/>
      <c r="BH103" s="613"/>
      <c r="BI103" s="613"/>
      <c r="BJ103" s="613"/>
      <c r="BK103" s="613"/>
      <c r="BL103" s="613"/>
      <c r="BM103" s="613"/>
      <c r="BN103" s="613"/>
      <c r="BO103" s="613"/>
      <c r="BP103" s="613"/>
      <c r="BQ103" s="613"/>
      <c r="BR103" s="613"/>
      <c r="BS103" s="613"/>
      <c r="BT103" s="613"/>
      <c r="BU103" s="613"/>
      <c r="BV103" s="613"/>
      <c r="BW103" s="642"/>
      <c r="BX103" s="720"/>
      <c r="BY103" s="721"/>
      <c r="BZ103" s="721"/>
      <c r="CA103" s="721"/>
      <c r="CB103" s="721"/>
      <c r="CC103" s="721"/>
      <c r="CD103" s="721"/>
      <c r="CE103" s="722"/>
      <c r="CF103" s="618" t="s">
        <v>248</v>
      </c>
      <c r="CG103" s="616"/>
      <c r="CH103" s="616"/>
      <c r="CI103" s="616"/>
      <c r="CJ103" s="616"/>
      <c r="CK103" s="616"/>
      <c r="CL103" s="616"/>
      <c r="CM103" s="616"/>
      <c r="CN103" s="616"/>
      <c r="CO103" s="616"/>
      <c r="CP103" s="616"/>
      <c r="CQ103" s="230"/>
      <c r="CR103" s="231"/>
      <c r="CS103" s="699" t="s">
        <v>866</v>
      </c>
      <c r="CT103" s="700"/>
      <c r="CU103" s="700"/>
      <c r="CV103" s="700"/>
      <c r="CW103" s="700"/>
      <c r="CX103" s="700"/>
      <c r="CY103" s="700"/>
      <c r="CZ103" s="700"/>
      <c r="DA103" s="700"/>
      <c r="DB103" s="700"/>
      <c r="DC103" s="700"/>
      <c r="DD103" s="700"/>
      <c r="DE103" s="701"/>
      <c r="DF103" s="649">
        <f>обоснования!I318</f>
        <v>29900</v>
      </c>
      <c r="DG103" s="650"/>
      <c r="DH103" s="650"/>
      <c r="DI103" s="650"/>
      <c r="DJ103" s="650"/>
      <c r="DK103" s="650"/>
      <c r="DL103" s="650"/>
      <c r="DM103" s="650"/>
      <c r="DN103" s="650"/>
      <c r="DO103" s="650"/>
      <c r="DP103" s="650"/>
      <c r="DQ103" s="650"/>
      <c r="DR103" s="651"/>
      <c r="DS103" s="235"/>
      <c r="DT103" s="236"/>
      <c r="DU103" s="236"/>
      <c r="DV103" s="236"/>
      <c r="DW103" s="236"/>
      <c r="DX103" s="236"/>
      <c r="DY103" s="236"/>
      <c r="DZ103" s="236"/>
      <c r="EA103" s="236"/>
      <c r="EB103" s="236"/>
      <c r="EC103" s="236"/>
      <c r="ED103" s="236"/>
      <c r="EE103" s="237"/>
      <c r="EF103" s="646"/>
      <c r="EG103" s="647"/>
      <c r="EH103" s="647"/>
      <c r="EI103" s="647"/>
      <c r="EJ103" s="647"/>
      <c r="EK103" s="647"/>
      <c r="EL103" s="647"/>
      <c r="EM103" s="647"/>
      <c r="EN103" s="647"/>
      <c r="EO103" s="647"/>
      <c r="EP103" s="647"/>
      <c r="EQ103" s="647"/>
      <c r="ER103" s="648"/>
      <c r="ES103" s="232"/>
      <c r="ET103" s="233"/>
      <c r="EU103" s="233"/>
      <c r="EV103" s="233"/>
      <c r="EW103" s="233"/>
      <c r="EX103" s="233"/>
      <c r="EY103" s="233"/>
      <c r="EZ103" s="233"/>
      <c r="FA103" s="233"/>
      <c r="FB103" s="233"/>
      <c r="FC103" s="233"/>
      <c r="FD103" s="233"/>
      <c r="FE103" s="234"/>
      <c r="FG103" s="110"/>
    </row>
    <row r="104" spans="1:163" s="238" customFormat="1" ht="11.25" customHeight="1" x14ac:dyDescent="0.2">
      <c r="A104" s="613" t="s">
        <v>247</v>
      </c>
      <c r="B104" s="613"/>
      <c r="C104" s="613"/>
      <c r="D104" s="613"/>
      <c r="E104" s="613"/>
      <c r="F104" s="613"/>
      <c r="G104" s="613"/>
      <c r="H104" s="613"/>
      <c r="I104" s="613"/>
      <c r="J104" s="613"/>
      <c r="K104" s="613"/>
      <c r="L104" s="613"/>
      <c r="M104" s="613"/>
      <c r="N104" s="613"/>
      <c r="O104" s="613"/>
      <c r="P104" s="613"/>
      <c r="Q104" s="613"/>
      <c r="R104" s="613"/>
      <c r="S104" s="613"/>
      <c r="T104" s="613"/>
      <c r="U104" s="613"/>
      <c r="V104" s="613"/>
      <c r="W104" s="613"/>
      <c r="X104" s="613"/>
      <c r="Y104" s="613"/>
      <c r="Z104" s="613"/>
      <c r="AA104" s="613"/>
      <c r="AB104" s="613"/>
      <c r="AC104" s="613"/>
      <c r="AD104" s="613"/>
      <c r="AE104" s="613"/>
      <c r="AF104" s="613"/>
      <c r="AG104" s="613"/>
      <c r="AH104" s="613"/>
      <c r="AI104" s="613"/>
      <c r="AJ104" s="613"/>
      <c r="AK104" s="613"/>
      <c r="AL104" s="613"/>
      <c r="AM104" s="613"/>
      <c r="AN104" s="613"/>
      <c r="AO104" s="613"/>
      <c r="AP104" s="613"/>
      <c r="AQ104" s="613"/>
      <c r="AR104" s="613"/>
      <c r="AS104" s="613"/>
      <c r="AT104" s="613"/>
      <c r="AU104" s="613"/>
      <c r="AV104" s="613"/>
      <c r="AW104" s="613"/>
      <c r="AX104" s="613"/>
      <c r="AY104" s="613"/>
      <c r="AZ104" s="613"/>
      <c r="BA104" s="613"/>
      <c r="BB104" s="613"/>
      <c r="BC104" s="613"/>
      <c r="BD104" s="613"/>
      <c r="BE104" s="613"/>
      <c r="BF104" s="613"/>
      <c r="BG104" s="613"/>
      <c r="BH104" s="613"/>
      <c r="BI104" s="613"/>
      <c r="BJ104" s="613"/>
      <c r="BK104" s="613"/>
      <c r="BL104" s="613"/>
      <c r="BM104" s="613"/>
      <c r="BN104" s="613"/>
      <c r="BO104" s="613"/>
      <c r="BP104" s="613"/>
      <c r="BQ104" s="613"/>
      <c r="BR104" s="613"/>
      <c r="BS104" s="613"/>
      <c r="BT104" s="613"/>
      <c r="BU104" s="613"/>
      <c r="BV104" s="613"/>
      <c r="BW104" s="642"/>
      <c r="BX104" s="720"/>
      <c r="BY104" s="721"/>
      <c r="BZ104" s="721"/>
      <c r="CA104" s="721"/>
      <c r="CB104" s="721"/>
      <c r="CC104" s="721"/>
      <c r="CD104" s="721"/>
      <c r="CE104" s="722"/>
      <c r="CF104" s="618" t="s">
        <v>248</v>
      </c>
      <c r="CG104" s="616"/>
      <c r="CH104" s="616"/>
      <c r="CI104" s="616"/>
      <c r="CJ104" s="616"/>
      <c r="CK104" s="616"/>
      <c r="CL104" s="616"/>
      <c r="CM104" s="616"/>
      <c r="CN104" s="616"/>
      <c r="CO104" s="616"/>
      <c r="CP104" s="616"/>
      <c r="CQ104" s="230"/>
      <c r="CR104" s="231"/>
      <c r="CS104" s="699" t="s">
        <v>649</v>
      </c>
      <c r="CT104" s="700"/>
      <c r="CU104" s="700"/>
      <c r="CV104" s="700"/>
      <c r="CW104" s="700"/>
      <c r="CX104" s="700"/>
      <c r="CY104" s="700"/>
      <c r="CZ104" s="700"/>
      <c r="DA104" s="700"/>
      <c r="DB104" s="700"/>
      <c r="DC104" s="700"/>
      <c r="DD104" s="700"/>
      <c r="DE104" s="701"/>
      <c r="DF104" s="649">
        <f>обоснования!I297</f>
        <v>88000</v>
      </c>
      <c r="DG104" s="650"/>
      <c r="DH104" s="650"/>
      <c r="DI104" s="650"/>
      <c r="DJ104" s="650"/>
      <c r="DK104" s="650"/>
      <c r="DL104" s="650"/>
      <c r="DM104" s="650"/>
      <c r="DN104" s="650"/>
      <c r="DO104" s="650"/>
      <c r="DP104" s="650"/>
      <c r="DQ104" s="650"/>
      <c r="DR104" s="651"/>
      <c r="DS104" s="235"/>
      <c r="DT104" s="236"/>
      <c r="DU104" s="236"/>
      <c r="DV104" s="236"/>
      <c r="DW104" s="236"/>
      <c r="DX104" s="236"/>
      <c r="DY104" s="236"/>
      <c r="DZ104" s="236"/>
      <c r="EA104" s="236"/>
      <c r="EB104" s="236"/>
      <c r="EC104" s="236"/>
      <c r="ED104" s="236"/>
      <c r="EE104" s="237"/>
      <c r="EF104" s="646"/>
      <c r="EG104" s="647"/>
      <c r="EH104" s="647"/>
      <c r="EI104" s="647"/>
      <c r="EJ104" s="647"/>
      <c r="EK104" s="647"/>
      <c r="EL104" s="647"/>
      <c r="EM104" s="647"/>
      <c r="EN104" s="647"/>
      <c r="EO104" s="647"/>
      <c r="EP104" s="647"/>
      <c r="EQ104" s="647"/>
      <c r="ER104" s="648"/>
      <c r="ES104" s="232"/>
      <c r="ET104" s="233"/>
      <c r="EU104" s="233"/>
      <c r="EV104" s="233"/>
      <c r="EW104" s="233"/>
      <c r="EX104" s="233"/>
      <c r="EY104" s="233"/>
      <c r="EZ104" s="233"/>
      <c r="FA104" s="233"/>
      <c r="FB104" s="233"/>
      <c r="FC104" s="233"/>
      <c r="FD104" s="233"/>
      <c r="FE104" s="234"/>
      <c r="FG104" s="110"/>
    </row>
    <row r="105" spans="1:163" s="238" customFormat="1" ht="11.25" customHeight="1" x14ac:dyDescent="0.2">
      <c r="A105" s="613" t="s">
        <v>247</v>
      </c>
      <c r="B105" s="613"/>
      <c r="C105" s="613"/>
      <c r="D105" s="613"/>
      <c r="E105" s="613"/>
      <c r="F105" s="613"/>
      <c r="G105" s="613"/>
      <c r="H105" s="613"/>
      <c r="I105" s="613"/>
      <c r="J105" s="613"/>
      <c r="K105" s="613"/>
      <c r="L105" s="613"/>
      <c r="M105" s="613"/>
      <c r="N105" s="613"/>
      <c r="O105" s="613"/>
      <c r="P105" s="613"/>
      <c r="Q105" s="613"/>
      <c r="R105" s="613"/>
      <c r="S105" s="613"/>
      <c r="T105" s="613"/>
      <c r="U105" s="613"/>
      <c r="V105" s="613"/>
      <c r="W105" s="613"/>
      <c r="X105" s="613"/>
      <c r="Y105" s="613"/>
      <c r="Z105" s="613"/>
      <c r="AA105" s="613"/>
      <c r="AB105" s="613"/>
      <c r="AC105" s="613"/>
      <c r="AD105" s="613"/>
      <c r="AE105" s="613"/>
      <c r="AF105" s="613"/>
      <c r="AG105" s="613"/>
      <c r="AH105" s="613"/>
      <c r="AI105" s="613"/>
      <c r="AJ105" s="613"/>
      <c r="AK105" s="613"/>
      <c r="AL105" s="613"/>
      <c r="AM105" s="613"/>
      <c r="AN105" s="613"/>
      <c r="AO105" s="613"/>
      <c r="AP105" s="613"/>
      <c r="AQ105" s="613"/>
      <c r="AR105" s="613"/>
      <c r="AS105" s="613"/>
      <c r="AT105" s="613"/>
      <c r="AU105" s="613"/>
      <c r="AV105" s="613"/>
      <c r="AW105" s="613"/>
      <c r="AX105" s="613"/>
      <c r="AY105" s="613"/>
      <c r="AZ105" s="613"/>
      <c r="BA105" s="613"/>
      <c r="BB105" s="613"/>
      <c r="BC105" s="613"/>
      <c r="BD105" s="613"/>
      <c r="BE105" s="613"/>
      <c r="BF105" s="613"/>
      <c r="BG105" s="613"/>
      <c r="BH105" s="613"/>
      <c r="BI105" s="613"/>
      <c r="BJ105" s="613"/>
      <c r="BK105" s="613"/>
      <c r="BL105" s="613"/>
      <c r="BM105" s="613"/>
      <c r="BN105" s="613"/>
      <c r="BO105" s="613"/>
      <c r="BP105" s="613"/>
      <c r="BQ105" s="613"/>
      <c r="BR105" s="613"/>
      <c r="BS105" s="613"/>
      <c r="BT105" s="613"/>
      <c r="BU105" s="613"/>
      <c r="BV105" s="613"/>
      <c r="BW105" s="642"/>
      <c r="BX105" s="720"/>
      <c r="BY105" s="721"/>
      <c r="BZ105" s="721"/>
      <c r="CA105" s="721"/>
      <c r="CB105" s="721"/>
      <c r="CC105" s="721"/>
      <c r="CD105" s="721"/>
      <c r="CE105" s="722"/>
      <c r="CF105" s="618" t="s">
        <v>248</v>
      </c>
      <c r="CG105" s="616"/>
      <c r="CH105" s="616"/>
      <c r="CI105" s="616"/>
      <c r="CJ105" s="616"/>
      <c r="CK105" s="616"/>
      <c r="CL105" s="616"/>
      <c r="CM105" s="616"/>
      <c r="CN105" s="616"/>
      <c r="CO105" s="616"/>
      <c r="CP105" s="616"/>
      <c r="CQ105" s="230"/>
      <c r="CR105" s="231"/>
      <c r="CS105" s="699" t="s">
        <v>814</v>
      </c>
      <c r="CT105" s="700"/>
      <c r="CU105" s="700"/>
      <c r="CV105" s="700"/>
      <c r="CW105" s="700"/>
      <c r="CX105" s="700"/>
      <c r="CY105" s="700"/>
      <c r="CZ105" s="700"/>
      <c r="DA105" s="700"/>
      <c r="DB105" s="700"/>
      <c r="DC105" s="700"/>
      <c r="DD105" s="700"/>
      <c r="DE105" s="701"/>
      <c r="DF105" s="649">
        <f>обоснования!I336</f>
        <v>19800</v>
      </c>
      <c r="DG105" s="650"/>
      <c r="DH105" s="650"/>
      <c r="DI105" s="650"/>
      <c r="DJ105" s="650"/>
      <c r="DK105" s="650"/>
      <c r="DL105" s="650"/>
      <c r="DM105" s="650"/>
      <c r="DN105" s="650"/>
      <c r="DO105" s="650"/>
      <c r="DP105" s="650"/>
      <c r="DQ105" s="650"/>
      <c r="DR105" s="651"/>
      <c r="DS105" s="235"/>
      <c r="DT105" s="236"/>
      <c r="DU105" s="236"/>
      <c r="DV105" s="236"/>
      <c r="DW105" s="236"/>
      <c r="DX105" s="236"/>
      <c r="DY105" s="236"/>
      <c r="DZ105" s="236"/>
      <c r="EA105" s="236"/>
      <c r="EB105" s="236"/>
      <c r="EC105" s="236"/>
      <c r="ED105" s="236"/>
      <c r="EE105" s="237"/>
      <c r="EF105" s="646"/>
      <c r="EG105" s="647"/>
      <c r="EH105" s="647"/>
      <c r="EI105" s="647"/>
      <c r="EJ105" s="647"/>
      <c r="EK105" s="647"/>
      <c r="EL105" s="647"/>
      <c r="EM105" s="647"/>
      <c r="EN105" s="647"/>
      <c r="EO105" s="647"/>
      <c r="EP105" s="647"/>
      <c r="EQ105" s="647"/>
      <c r="ER105" s="648"/>
      <c r="ES105" s="232"/>
      <c r="ET105" s="233"/>
      <c r="EU105" s="233"/>
      <c r="EV105" s="233"/>
      <c r="EW105" s="233"/>
      <c r="EX105" s="233"/>
      <c r="EY105" s="233"/>
      <c r="EZ105" s="233"/>
      <c r="FA105" s="233"/>
      <c r="FB105" s="233"/>
      <c r="FC105" s="233"/>
      <c r="FD105" s="233"/>
      <c r="FE105" s="234"/>
      <c r="FG105" s="110"/>
    </row>
    <row r="106" spans="1:163" s="238" customFormat="1" ht="11.25" customHeight="1" x14ac:dyDescent="0.2">
      <c r="A106" s="613" t="s">
        <v>247</v>
      </c>
      <c r="B106" s="613"/>
      <c r="C106" s="613"/>
      <c r="D106" s="613"/>
      <c r="E106" s="613"/>
      <c r="F106" s="613"/>
      <c r="G106" s="613"/>
      <c r="H106" s="613"/>
      <c r="I106" s="613"/>
      <c r="J106" s="613"/>
      <c r="K106" s="613"/>
      <c r="L106" s="613"/>
      <c r="M106" s="613"/>
      <c r="N106" s="613"/>
      <c r="O106" s="613"/>
      <c r="P106" s="613"/>
      <c r="Q106" s="613"/>
      <c r="R106" s="613"/>
      <c r="S106" s="613"/>
      <c r="T106" s="613"/>
      <c r="U106" s="613"/>
      <c r="V106" s="613"/>
      <c r="W106" s="613"/>
      <c r="X106" s="613"/>
      <c r="Y106" s="613"/>
      <c r="Z106" s="613"/>
      <c r="AA106" s="613"/>
      <c r="AB106" s="613"/>
      <c r="AC106" s="613"/>
      <c r="AD106" s="613"/>
      <c r="AE106" s="613"/>
      <c r="AF106" s="613"/>
      <c r="AG106" s="613"/>
      <c r="AH106" s="613"/>
      <c r="AI106" s="613"/>
      <c r="AJ106" s="613"/>
      <c r="AK106" s="613"/>
      <c r="AL106" s="613"/>
      <c r="AM106" s="613"/>
      <c r="AN106" s="613"/>
      <c r="AO106" s="613"/>
      <c r="AP106" s="613"/>
      <c r="AQ106" s="613"/>
      <c r="AR106" s="613"/>
      <c r="AS106" s="613"/>
      <c r="AT106" s="613"/>
      <c r="AU106" s="613"/>
      <c r="AV106" s="613"/>
      <c r="AW106" s="613"/>
      <c r="AX106" s="613"/>
      <c r="AY106" s="613"/>
      <c r="AZ106" s="613"/>
      <c r="BA106" s="613"/>
      <c r="BB106" s="613"/>
      <c r="BC106" s="613"/>
      <c r="BD106" s="613"/>
      <c r="BE106" s="613"/>
      <c r="BF106" s="613"/>
      <c r="BG106" s="613"/>
      <c r="BH106" s="613"/>
      <c r="BI106" s="613"/>
      <c r="BJ106" s="613"/>
      <c r="BK106" s="613"/>
      <c r="BL106" s="613"/>
      <c r="BM106" s="613"/>
      <c r="BN106" s="613"/>
      <c r="BO106" s="613"/>
      <c r="BP106" s="613"/>
      <c r="BQ106" s="613"/>
      <c r="BR106" s="613"/>
      <c r="BS106" s="613"/>
      <c r="BT106" s="613"/>
      <c r="BU106" s="613"/>
      <c r="BV106" s="613"/>
      <c r="BW106" s="642"/>
      <c r="BX106" s="720"/>
      <c r="BY106" s="721"/>
      <c r="BZ106" s="721"/>
      <c r="CA106" s="721"/>
      <c r="CB106" s="721"/>
      <c r="CC106" s="721"/>
      <c r="CD106" s="721"/>
      <c r="CE106" s="722"/>
      <c r="CF106" s="618" t="s">
        <v>248</v>
      </c>
      <c r="CG106" s="616"/>
      <c r="CH106" s="616"/>
      <c r="CI106" s="616"/>
      <c r="CJ106" s="616"/>
      <c r="CK106" s="616"/>
      <c r="CL106" s="616"/>
      <c r="CM106" s="616"/>
      <c r="CN106" s="616"/>
      <c r="CO106" s="616"/>
      <c r="CP106" s="616"/>
      <c r="CQ106" s="230"/>
      <c r="CR106" s="231"/>
      <c r="CS106" s="699" t="s">
        <v>841</v>
      </c>
      <c r="CT106" s="700"/>
      <c r="CU106" s="700"/>
      <c r="CV106" s="700"/>
      <c r="CW106" s="700"/>
      <c r="CX106" s="700"/>
      <c r="CY106" s="700"/>
      <c r="CZ106" s="700"/>
      <c r="DA106" s="700"/>
      <c r="DB106" s="700"/>
      <c r="DC106" s="700"/>
      <c r="DD106" s="700"/>
      <c r="DE106" s="701"/>
      <c r="DF106" s="649">
        <f>обоснования!I327+обоснования!I328</f>
        <v>10422.92</v>
      </c>
      <c r="DG106" s="650"/>
      <c r="DH106" s="650"/>
      <c r="DI106" s="650"/>
      <c r="DJ106" s="650"/>
      <c r="DK106" s="650"/>
      <c r="DL106" s="650"/>
      <c r="DM106" s="650"/>
      <c r="DN106" s="650"/>
      <c r="DO106" s="650"/>
      <c r="DP106" s="650"/>
      <c r="DQ106" s="650"/>
      <c r="DR106" s="651"/>
      <c r="DS106" s="235"/>
      <c r="DT106" s="236"/>
      <c r="DU106" s="236"/>
      <c r="DV106" s="236"/>
      <c r="DW106" s="236"/>
      <c r="DX106" s="236"/>
      <c r="DY106" s="236"/>
      <c r="DZ106" s="236"/>
      <c r="EA106" s="236"/>
      <c r="EB106" s="236"/>
      <c r="EC106" s="236"/>
      <c r="ED106" s="236"/>
      <c r="EE106" s="237"/>
      <c r="EF106" s="646"/>
      <c r="EG106" s="647"/>
      <c r="EH106" s="647"/>
      <c r="EI106" s="647"/>
      <c r="EJ106" s="647"/>
      <c r="EK106" s="647"/>
      <c r="EL106" s="647"/>
      <c r="EM106" s="647"/>
      <c r="EN106" s="647"/>
      <c r="EO106" s="647"/>
      <c r="EP106" s="647"/>
      <c r="EQ106" s="647"/>
      <c r="ER106" s="648"/>
      <c r="ES106" s="232"/>
      <c r="ET106" s="233"/>
      <c r="EU106" s="233"/>
      <c r="EV106" s="233"/>
      <c r="EW106" s="233"/>
      <c r="EX106" s="233"/>
      <c r="EY106" s="233"/>
      <c r="EZ106" s="233"/>
      <c r="FA106" s="233"/>
      <c r="FB106" s="233"/>
      <c r="FC106" s="233"/>
      <c r="FD106" s="233"/>
      <c r="FE106" s="234"/>
      <c r="FG106" s="110"/>
    </row>
    <row r="107" spans="1:163" ht="11.25" customHeight="1" x14ac:dyDescent="0.2">
      <c r="A107" s="613" t="s">
        <v>249</v>
      </c>
      <c r="B107" s="614"/>
      <c r="C107" s="614"/>
      <c r="D107" s="614"/>
      <c r="E107" s="614"/>
      <c r="F107" s="614"/>
      <c r="G107" s="614"/>
      <c r="H107" s="614"/>
      <c r="I107" s="614"/>
      <c r="J107" s="614"/>
      <c r="K107" s="614"/>
      <c r="L107" s="614"/>
      <c r="M107" s="614"/>
      <c r="N107" s="614"/>
      <c r="O107" s="614"/>
      <c r="P107" s="614"/>
      <c r="Q107" s="614"/>
      <c r="R107" s="614"/>
      <c r="S107" s="614"/>
      <c r="T107" s="614"/>
      <c r="U107" s="614"/>
      <c r="V107" s="614"/>
      <c r="W107" s="614"/>
      <c r="X107" s="614"/>
      <c r="Y107" s="614"/>
      <c r="Z107" s="614"/>
      <c r="AA107" s="614"/>
      <c r="AB107" s="614"/>
      <c r="AC107" s="614"/>
      <c r="AD107" s="614"/>
      <c r="AE107" s="614"/>
      <c r="AF107" s="614"/>
      <c r="AG107" s="614"/>
      <c r="AH107" s="614"/>
      <c r="AI107" s="614"/>
      <c r="AJ107" s="614"/>
      <c r="AK107" s="614"/>
      <c r="AL107" s="614"/>
      <c r="AM107" s="614"/>
      <c r="AN107" s="614"/>
      <c r="AO107" s="614"/>
      <c r="AP107" s="614"/>
      <c r="AQ107" s="614"/>
      <c r="AR107" s="614"/>
      <c r="AS107" s="614"/>
      <c r="AT107" s="614"/>
      <c r="AU107" s="614"/>
      <c r="AV107" s="614"/>
      <c r="AW107" s="614"/>
      <c r="AX107" s="614"/>
      <c r="AY107" s="614"/>
      <c r="AZ107" s="614"/>
      <c r="BA107" s="614"/>
      <c r="BB107" s="614"/>
      <c r="BC107" s="614"/>
      <c r="BD107" s="614"/>
      <c r="BE107" s="614"/>
      <c r="BF107" s="614"/>
      <c r="BG107" s="614"/>
      <c r="BH107" s="614"/>
      <c r="BI107" s="614"/>
      <c r="BJ107" s="614"/>
      <c r="BK107" s="614"/>
      <c r="BL107" s="614"/>
      <c r="BM107" s="614"/>
      <c r="BN107" s="614"/>
      <c r="BO107" s="614"/>
      <c r="BP107" s="614"/>
      <c r="BQ107" s="614"/>
      <c r="BR107" s="614"/>
      <c r="BS107" s="614"/>
      <c r="BT107" s="614"/>
      <c r="BU107" s="614"/>
      <c r="BV107" s="614"/>
      <c r="BW107" s="614"/>
      <c r="BX107" s="615" t="s">
        <v>593</v>
      </c>
      <c r="BY107" s="616"/>
      <c r="BZ107" s="616"/>
      <c r="CA107" s="616"/>
      <c r="CB107" s="616"/>
      <c r="CC107" s="616"/>
      <c r="CD107" s="616"/>
      <c r="CE107" s="617"/>
      <c r="CF107" s="618" t="s">
        <v>250</v>
      </c>
      <c r="CG107" s="616"/>
      <c r="CH107" s="616"/>
      <c r="CI107" s="616"/>
      <c r="CJ107" s="616"/>
      <c r="CK107" s="616"/>
      <c r="CL107" s="616"/>
      <c r="CM107" s="616"/>
      <c r="CN107" s="616"/>
      <c r="CO107" s="616"/>
      <c r="CP107" s="616"/>
      <c r="CQ107" s="616"/>
      <c r="CR107" s="617"/>
      <c r="CS107" s="669"/>
      <c r="CT107" s="670"/>
      <c r="CU107" s="670"/>
      <c r="CV107" s="670"/>
      <c r="CW107" s="670"/>
      <c r="CX107" s="670"/>
      <c r="CY107" s="670"/>
      <c r="CZ107" s="670"/>
      <c r="DA107" s="670"/>
      <c r="DB107" s="670"/>
      <c r="DC107" s="670"/>
      <c r="DD107" s="670"/>
      <c r="DE107" s="671"/>
      <c r="DF107" s="669"/>
      <c r="DG107" s="670"/>
      <c r="DH107" s="670"/>
      <c r="DI107" s="670"/>
      <c r="DJ107" s="670"/>
      <c r="DK107" s="670"/>
      <c r="DL107" s="670"/>
      <c r="DM107" s="670"/>
      <c r="DN107" s="670"/>
      <c r="DO107" s="670"/>
      <c r="DP107" s="670"/>
      <c r="DQ107" s="670"/>
      <c r="DR107" s="671"/>
      <c r="DS107" s="669"/>
      <c r="DT107" s="670"/>
      <c r="DU107" s="670"/>
      <c r="DV107" s="670"/>
      <c r="DW107" s="670"/>
      <c r="DX107" s="670"/>
      <c r="DY107" s="670"/>
      <c r="DZ107" s="670"/>
      <c r="EA107" s="670"/>
      <c r="EB107" s="670"/>
      <c r="EC107" s="670"/>
      <c r="ED107" s="670"/>
      <c r="EE107" s="671"/>
      <c r="EF107" s="669"/>
      <c r="EG107" s="670"/>
      <c r="EH107" s="670"/>
      <c r="EI107" s="670"/>
      <c r="EJ107" s="670"/>
      <c r="EK107" s="670"/>
      <c r="EL107" s="670"/>
      <c r="EM107" s="670"/>
      <c r="EN107" s="670"/>
      <c r="EO107" s="670"/>
      <c r="EP107" s="670"/>
      <c r="EQ107" s="670"/>
      <c r="ER107" s="671"/>
      <c r="ES107" s="626"/>
      <c r="ET107" s="627"/>
      <c r="EU107" s="627"/>
      <c r="EV107" s="627"/>
      <c r="EW107" s="627"/>
      <c r="EX107" s="627"/>
      <c r="EY107" s="627"/>
      <c r="EZ107" s="627"/>
      <c r="FA107" s="627"/>
      <c r="FB107" s="627"/>
      <c r="FC107" s="627"/>
      <c r="FD107" s="627"/>
      <c r="FE107" s="628"/>
    </row>
    <row r="108" spans="1:163" ht="22.5" customHeight="1" x14ac:dyDescent="0.2">
      <c r="A108" s="613" t="s">
        <v>370</v>
      </c>
      <c r="B108" s="614"/>
      <c r="C108" s="614"/>
      <c r="D108" s="614"/>
      <c r="E108" s="614"/>
      <c r="F108" s="614"/>
      <c r="G108" s="614"/>
      <c r="H108" s="614"/>
      <c r="I108" s="614"/>
      <c r="J108" s="614"/>
      <c r="K108" s="614"/>
      <c r="L108" s="614"/>
      <c r="M108" s="614"/>
      <c r="N108" s="614"/>
      <c r="O108" s="614"/>
      <c r="P108" s="614"/>
      <c r="Q108" s="614"/>
      <c r="R108" s="614"/>
      <c r="S108" s="614"/>
      <c r="T108" s="614"/>
      <c r="U108" s="614"/>
      <c r="V108" s="614"/>
      <c r="W108" s="614"/>
      <c r="X108" s="614"/>
      <c r="Y108" s="614"/>
      <c r="Z108" s="614"/>
      <c r="AA108" s="614"/>
      <c r="AB108" s="614"/>
      <c r="AC108" s="614"/>
      <c r="AD108" s="614"/>
      <c r="AE108" s="614"/>
      <c r="AF108" s="614"/>
      <c r="AG108" s="614"/>
      <c r="AH108" s="614"/>
      <c r="AI108" s="614"/>
      <c r="AJ108" s="614"/>
      <c r="AK108" s="614"/>
      <c r="AL108" s="614"/>
      <c r="AM108" s="614"/>
      <c r="AN108" s="614"/>
      <c r="AO108" s="614"/>
      <c r="AP108" s="614"/>
      <c r="AQ108" s="614"/>
      <c r="AR108" s="614"/>
      <c r="AS108" s="614"/>
      <c r="AT108" s="614"/>
      <c r="AU108" s="614"/>
      <c r="AV108" s="614"/>
      <c r="AW108" s="614"/>
      <c r="AX108" s="614"/>
      <c r="AY108" s="614"/>
      <c r="AZ108" s="614"/>
      <c r="BA108" s="614"/>
      <c r="BB108" s="614"/>
      <c r="BC108" s="614"/>
      <c r="BD108" s="614"/>
      <c r="BE108" s="614"/>
      <c r="BF108" s="614"/>
      <c r="BG108" s="614"/>
      <c r="BH108" s="614"/>
      <c r="BI108" s="614"/>
      <c r="BJ108" s="614"/>
      <c r="BK108" s="614"/>
      <c r="BL108" s="614"/>
      <c r="BM108" s="614"/>
      <c r="BN108" s="614"/>
      <c r="BO108" s="614"/>
      <c r="BP108" s="614"/>
      <c r="BQ108" s="614"/>
      <c r="BR108" s="614"/>
      <c r="BS108" s="614"/>
      <c r="BT108" s="614"/>
      <c r="BU108" s="614"/>
      <c r="BV108" s="614"/>
      <c r="BW108" s="614"/>
      <c r="BX108" s="615" t="s">
        <v>594</v>
      </c>
      <c r="BY108" s="616"/>
      <c r="BZ108" s="616"/>
      <c r="CA108" s="616"/>
      <c r="CB108" s="616"/>
      <c r="CC108" s="616"/>
      <c r="CD108" s="616"/>
      <c r="CE108" s="617"/>
      <c r="CF108" s="618" t="s">
        <v>251</v>
      </c>
      <c r="CG108" s="616"/>
      <c r="CH108" s="616"/>
      <c r="CI108" s="616"/>
      <c r="CJ108" s="616"/>
      <c r="CK108" s="616"/>
      <c r="CL108" s="616"/>
      <c r="CM108" s="616"/>
      <c r="CN108" s="616"/>
      <c r="CO108" s="616"/>
      <c r="CP108" s="616"/>
      <c r="CQ108" s="616"/>
      <c r="CR108" s="617"/>
      <c r="CS108" s="669"/>
      <c r="CT108" s="670"/>
      <c r="CU108" s="670"/>
      <c r="CV108" s="670"/>
      <c r="CW108" s="670"/>
      <c r="CX108" s="670"/>
      <c r="CY108" s="670"/>
      <c r="CZ108" s="670"/>
      <c r="DA108" s="670"/>
      <c r="DB108" s="670"/>
      <c r="DC108" s="670"/>
      <c r="DD108" s="670"/>
      <c r="DE108" s="671"/>
      <c r="DF108" s="669"/>
      <c r="DG108" s="670"/>
      <c r="DH108" s="670"/>
      <c r="DI108" s="670"/>
      <c r="DJ108" s="670"/>
      <c r="DK108" s="670"/>
      <c r="DL108" s="670"/>
      <c r="DM108" s="670"/>
      <c r="DN108" s="670"/>
      <c r="DO108" s="670"/>
      <c r="DP108" s="670"/>
      <c r="DQ108" s="670"/>
      <c r="DR108" s="671"/>
      <c r="DS108" s="669"/>
      <c r="DT108" s="670"/>
      <c r="DU108" s="670"/>
      <c r="DV108" s="670"/>
      <c r="DW108" s="670"/>
      <c r="DX108" s="670"/>
      <c r="DY108" s="670"/>
      <c r="DZ108" s="670"/>
      <c r="EA108" s="670"/>
      <c r="EB108" s="670"/>
      <c r="EC108" s="670"/>
      <c r="ED108" s="670"/>
      <c r="EE108" s="671"/>
      <c r="EF108" s="669"/>
      <c r="EG108" s="670"/>
      <c r="EH108" s="670"/>
      <c r="EI108" s="670"/>
      <c r="EJ108" s="670"/>
      <c r="EK108" s="670"/>
      <c r="EL108" s="670"/>
      <c r="EM108" s="670"/>
      <c r="EN108" s="670"/>
      <c r="EO108" s="670"/>
      <c r="EP108" s="670"/>
      <c r="EQ108" s="670"/>
      <c r="ER108" s="671"/>
      <c r="ES108" s="626"/>
      <c r="ET108" s="627"/>
      <c r="EU108" s="627"/>
      <c r="EV108" s="627"/>
      <c r="EW108" s="627"/>
      <c r="EX108" s="627"/>
      <c r="EY108" s="627"/>
      <c r="EZ108" s="627"/>
      <c r="FA108" s="627"/>
      <c r="FB108" s="627"/>
      <c r="FC108" s="627"/>
      <c r="FD108" s="627"/>
      <c r="FE108" s="628"/>
    </row>
    <row r="109" spans="1:163" ht="22.5" customHeight="1" thickBot="1" x14ac:dyDescent="0.25">
      <c r="A109" s="613" t="s">
        <v>252</v>
      </c>
      <c r="B109" s="614"/>
      <c r="C109" s="614"/>
      <c r="D109" s="614"/>
      <c r="E109" s="614"/>
      <c r="F109" s="614"/>
      <c r="G109" s="614"/>
      <c r="H109" s="614"/>
      <c r="I109" s="614"/>
      <c r="J109" s="614"/>
      <c r="K109" s="614"/>
      <c r="L109" s="614"/>
      <c r="M109" s="614"/>
      <c r="N109" s="614"/>
      <c r="O109" s="614"/>
      <c r="P109" s="614"/>
      <c r="Q109" s="614"/>
      <c r="R109" s="614"/>
      <c r="S109" s="614"/>
      <c r="T109" s="614"/>
      <c r="U109" s="614"/>
      <c r="V109" s="614"/>
      <c r="W109" s="614"/>
      <c r="X109" s="614"/>
      <c r="Y109" s="614"/>
      <c r="Z109" s="614"/>
      <c r="AA109" s="614"/>
      <c r="AB109" s="614"/>
      <c r="AC109" s="614"/>
      <c r="AD109" s="614"/>
      <c r="AE109" s="614"/>
      <c r="AF109" s="614"/>
      <c r="AG109" s="614"/>
      <c r="AH109" s="614"/>
      <c r="AI109" s="614"/>
      <c r="AJ109" s="614"/>
      <c r="AK109" s="614"/>
      <c r="AL109" s="614"/>
      <c r="AM109" s="614"/>
      <c r="AN109" s="614"/>
      <c r="AO109" s="614"/>
      <c r="AP109" s="614"/>
      <c r="AQ109" s="614"/>
      <c r="AR109" s="614"/>
      <c r="AS109" s="614"/>
      <c r="AT109" s="614"/>
      <c r="AU109" s="614"/>
      <c r="AV109" s="614"/>
      <c r="AW109" s="614"/>
      <c r="AX109" s="614"/>
      <c r="AY109" s="614"/>
      <c r="AZ109" s="614"/>
      <c r="BA109" s="614"/>
      <c r="BB109" s="614"/>
      <c r="BC109" s="614"/>
      <c r="BD109" s="614"/>
      <c r="BE109" s="614"/>
      <c r="BF109" s="614"/>
      <c r="BG109" s="614"/>
      <c r="BH109" s="614"/>
      <c r="BI109" s="614"/>
      <c r="BJ109" s="614"/>
      <c r="BK109" s="614"/>
      <c r="BL109" s="614"/>
      <c r="BM109" s="614"/>
      <c r="BN109" s="614"/>
      <c r="BO109" s="614"/>
      <c r="BP109" s="614"/>
      <c r="BQ109" s="614"/>
      <c r="BR109" s="614"/>
      <c r="BS109" s="614"/>
      <c r="BT109" s="614"/>
      <c r="BU109" s="614"/>
      <c r="BV109" s="614"/>
      <c r="BW109" s="614"/>
      <c r="BX109" s="615" t="s">
        <v>595</v>
      </c>
      <c r="BY109" s="616"/>
      <c r="BZ109" s="616"/>
      <c r="CA109" s="616"/>
      <c r="CB109" s="616"/>
      <c r="CC109" s="616"/>
      <c r="CD109" s="616"/>
      <c r="CE109" s="617"/>
      <c r="CF109" s="605" t="s">
        <v>253</v>
      </c>
      <c r="CG109" s="543"/>
      <c r="CH109" s="543"/>
      <c r="CI109" s="543"/>
      <c r="CJ109" s="543"/>
      <c r="CK109" s="543"/>
      <c r="CL109" s="543"/>
      <c r="CM109" s="543"/>
      <c r="CN109" s="543"/>
      <c r="CO109" s="543"/>
      <c r="CP109" s="543"/>
      <c r="CQ109" s="543"/>
      <c r="CR109" s="544"/>
      <c r="CS109" s="674"/>
      <c r="CT109" s="675"/>
      <c r="CU109" s="675"/>
      <c r="CV109" s="675"/>
      <c r="CW109" s="675"/>
      <c r="CX109" s="675"/>
      <c r="CY109" s="675"/>
      <c r="CZ109" s="675"/>
      <c r="DA109" s="675"/>
      <c r="DB109" s="675"/>
      <c r="DC109" s="675"/>
      <c r="DD109" s="675"/>
      <c r="DE109" s="676"/>
      <c r="DF109" s="674"/>
      <c r="DG109" s="675"/>
      <c r="DH109" s="675"/>
      <c r="DI109" s="675"/>
      <c r="DJ109" s="675"/>
      <c r="DK109" s="675"/>
      <c r="DL109" s="675"/>
      <c r="DM109" s="675"/>
      <c r="DN109" s="675"/>
      <c r="DO109" s="675"/>
      <c r="DP109" s="675"/>
      <c r="DQ109" s="675"/>
      <c r="DR109" s="676"/>
      <c r="DS109" s="674"/>
      <c r="DT109" s="675"/>
      <c r="DU109" s="675"/>
      <c r="DV109" s="675"/>
      <c r="DW109" s="675"/>
      <c r="DX109" s="675"/>
      <c r="DY109" s="675"/>
      <c r="DZ109" s="675"/>
      <c r="EA109" s="675"/>
      <c r="EB109" s="675"/>
      <c r="EC109" s="675"/>
      <c r="ED109" s="675"/>
      <c r="EE109" s="676"/>
      <c r="EF109" s="674"/>
      <c r="EG109" s="675"/>
      <c r="EH109" s="675"/>
      <c r="EI109" s="675"/>
      <c r="EJ109" s="675"/>
      <c r="EK109" s="675"/>
      <c r="EL109" s="675"/>
      <c r="EM109" s="675"/>
      <c r="EN109" s="675"/>
      <c r="EO109" s="675"/>
      <c r="EP109" s="675"/>
      <c r="EQ109" s="675"/>
      <c r="ER109" s="676"/>
      <c r="ES109" s="548"/>
      <c r="ET109" s="549"/>
      <c r="EU109" s="549"/>
      <c r="EV109" s="549"/>
      <c r="EW109" s="549"/>
      <c r="EX109" s="549"/>
      <c r="EY109" s="549"/>
      <c r="EZ109" s="549"/>
      <c r="FA109" s="549"/>
      <c r="FB109" s="549"/>
      <c r="FC109" s="549"/>
      <c r="FD109" s="549"/>
      <c r="FE109" s="550"/>
    </row>
    <row r="110" spans="1:163" ht="12.75" customHeight="1" thickBot="1" x14ac:dyDescent="0.25">
      <c r="A110" s="694" t="s">
        <v>254</v>
      </c>
      <c r="B110" s="694"/>
      <c r="C110" s="694"/>
      <c r="D110" s="694"/>
      <c r="E110" s="694"/>
      <c r="F110" s="694"/>
      <c r="G110" s="694"/>
      <c r="H110" s="694"/>
      <c r="I110" s="694"/>
      <c r="J110" s="694"/>
      <c r="K110" s="694"/>
      <c r="L110" s="694"/>
      <c r="M110" s="694"/>
      <c r="N110" s="694"/>
      <c r="O110" s="694"/>
      <c r="P110" s="694"/>
      <c r="Q110" s="694"/>
      <c r="R110" s="694"/>
      <c r="S110" s="694"/>
      <c r="T110" s="694"/>
      <c r="U110" s="694"/>
      <c r="V110" s="694"/>
      <c r="W110" s="694"/>
      <c r="X110" s="694"/>
      <c r="Y110" s="694"/>
      <c r="Z110" s="694"/>
      <c r="AA110" s="694"/>
      <c r="AB110" s="694"/>
      <c r="AC110" s="694"/>
      <c r="AD110" s="694"/>
      <c r="AE110" s="694"/>
      <c r="AF110" s="694"/>
      <c r="AG110" s="694"/>
      <c r="AH110" s="694"/>
      <c r="AI110" s="694"/>
      <c r="AJ110" s="694"/>
      <c r="AK110" s="694"/>
      <c r="AL110" s="694"/>
      <c r="AM110" s="694"/>
      <c r="AN110" s="694"/>
      <c r="AO110" s="694"/>
      <c r="AP110" s="694"/>
      <c r="AQ110" s="694"/>
      <c r="AR110" s="694"/>
      <c r="AS110" s="694"/>
      <c r="AT110" s="694"/>
      <c r="AU110" s="694"/>
      <c r="AV110" s="694"/>
      <c r="AW110" s="694"/>
      <c r="AX110" s="694"/>
      <c r="AY110" s="694"/>
      <c r="AZ110" s="694"/>
      <c r="BA110" s="694"/>
      <c r="BB110" s="694"/>
      <c r="BC110" s="694"/>
      <c r="BD110" s="694"/>
      <c r="BE110" s="694"/>
      <c r="BF110" s="694"/>
      <c r="BG110" s="694"/>
      <c r="BH110" s="694"/>
      <c r="BI110" s="694"/>
      <c r="BJ110" s="694"/>
      <c r="BK110" s="694"/>
      <c r="BL110" s="694"/>
      <c r="BM110" s="694"/>
      <c r="BN110" s="694"/>
      <c r="BO110" s="694"/>
      <c r="BP110" s="694"/>
      <c r="BQ110" s="694"/>
      <c r="BR110" s="694"/>
      <c r="BS110" s="694"/>
      <c r="BT110" s="694"/>
      <c r="BU110" s="694"/>
      <c r="BV110" s="694"/>
      <c r="BW110" s="694"/>
      <c r="BX110" s="573" t="s">
        <v>255</v>
      </c>
      <c r="BY110" s="574"/>
      <c r="BZ110" s="574"/>
      <c r="CA110" s="574"/>
      <c r="CB110" s="574"/>
      <c r="CC110" s="574"/>
      <c r="CD110" s="574"/>
      <c r="CE110" s="575"/>
      <c r="CF110" s="576" t="s">
        <v>256</v>
      </c>
      <c r="CG110" s="574"/>
      <c r="CH110" s="574"/>
      <c r="CI110" s="574"/>
      <c r="CJ110" s="574"/>
      <c r="CK110" s="574"/>
      <c r="CL110" s="574"/>
      <c r="CM110" s="574"/>
      <c r="CN110" s="574"/>
      <c r="CO110" s="574"/>
      <c r="CP110" s="574"/>
      <c r="CQ110" s="574"/>
      <c r="CR110" s="575"/>
      <c r="CS110" s="577"/>
      <c r="CT110" s="578"/>
      <c r="CU110" s="578"/>
      <c r="CV110" s="578"/>
      <c r="CW110" s="578"/>
      <c r="CX110" s="578"/>
      <c r="CY110" s="578"/>
      <c r="CZ110" s="578"/>
      <c r="DA110" s="578"/>
      <c r="DB110" s="578"/>
      <c r="DC110" s="578"/>
      <c r="DD110" s="578"/>
      <c r="DE110" s="579"/>
      <c r="DF110" s="551">
        <f>DF111</f>
        <v>0</v>
      </c>
      <c r="DG110" s="552"/>
      <c r="DH110" s="552"/>
      <c r="DI110" s="552"/>
      <c r="DJ110" s="552"/>
      <c r="DK110" s="552"/>
      <c r="DL110" s="552"/>
      <c r="DM110" s="552"/>
      <c r="DN110" s="552"/>
      <c r="DO110" s="552"/>
      <c r="DP110" s="552"/>
      <c r="DQ110" s="552"/>
      <c r="DR110" s="553"/>
      <c r="DS110" s="551">
        <f t="shared" ref="DS110" si="11">DS111</f>
        <v>0</v>
      </c>
      <c r="DT110" s="552"/>
      <c r="DU110" s="552"/>
      <c r="DV110" s="552"/>
      <c r="DW110" s="552"/>
      <c r="DX110" s="552"/>
      <c r="DY110" s="552"/>
      <c r="DZ110" s="552"/>
      <c r="EA110" s="552"/>
      <c r="EB110" s="552"/>
      <c r="EC110" s="552"/>
      <c r="ED110" s="552"/>
      <c r="EE110" s="553"/>
      <c r="EF110" s="551">
        <f t="shared" ref="EF110" si="12">EF111</f>
        <v>0</v>
      </c>
      <c r="EG110" s="552"/>
      <c r="EH110" s="552"/>
      <c r="EI110" s="552"/>
      <c r="EJ110" s="552"/>
      <c r="EK110" s="552"/>
      <c r="EL110" s="552"/>
      <c r="EM110" s="552"/>
      <c r="EN110" s="552"/>
      <c r="EO110" s="552"/>
      <c r="EP110" s="552"/>
      <c r="EQ110" s="552"/>
      <c r="ER110" s="553"/>
      <c r="ES110" s="554" t="s">
        <v>115</v>
      </c>
      <c r="ET110" s="555"/>
      <c r="EU110" s="555"/>
      <c r="EV110" s="555"/>
      <c r="EW110" s="555"/>
      <c r="EX110" s="555"/>
      <c r="EY110" s="555"/>
      <c r="EZ110" s="555"/>
      <c r="FA110" s="555"/>
      <c r="FB110" s="555"/>
      <c r="FC110" s="555"/>
      <c r="FD110" s="555"/>
      <c r="FE110" s="556"/>
    </row>
    <row r="111" spans="1:163" ht="22.5" customHeight="1" x14ac:dyDescent="0.2">
      <c r="A111" s="613" t="s">
        <v>257</v>
      </c>
      <c r="B111" s="614"/>
      <c r="C111" s="614"/>
      <c r="D111" s="614"/>
      <c r="E111" s="614"/>
      <c r="F111" s="614"/>
      <c r="G111" s="614"/>
      <c r="H111" s="614"/>
      <c r="I111" s="614"/>
      <c r="J111" s="614"/>
      <c r="K111" s="614"/>
      <c r="L111" s="614"/>
      <c r="M111" s="614"/>
      <c r="N111" s="614"/>
      <c r="O111" s="614"/>
      <c r="P111" s="614"/>
      <c r="Q111" s="614"/>
      <c r="R111" s="614"/>
      <c r="S111" s="614"/>
      <c r="T111" s="614"/>
      <c r="U111" s="614"/>
      <c r="V111" s="614"/>
      <c r="W111" s="614"/>
      <c r="X111" s="614"/>
      <c r="Y111" s="614"/>
      <c r="Z111" s="614"/>
      <c r="AA111" s="614"/>
      <c r="AB111" s="614"/>
      <c r="AC111" s="614"/>
      <c r="AD111" s="614"/>
      <c r="AE111" s="614"/>
      <c r="AF111" s="614"/>
      <c r="AG111" s="614"/>
      <c r="AH111" s="614"/>
      <c r="AI111" s="614"/>
      <c r="AJ111" s="614"/>
      <c r="AK111" s="614"/>
      <c r="AL111" s="614"/>
      <c r="AM111" s="614"/>
      <c r="AN111" s="614"/>
      <c r="AO111" s="614"/>
      <c r="AP111" s="614"/>
      <c r="AQ111" s="614"/>
      <c r="AR111" s="614"/>
      <c r="AS111" s="614"/>
      <c r="AT111" s="614"/>
      <c r="AU111" s="614"/>
      <c r="AV111" s="614"/>
      <c r="AW111" s="614"/>
      <c r="AX111" s="614"/>
      <c r="AY111" s="614"/>
      <c r="AZ111" s="614"/>
      <c r="BA111" s="614"/>
      <c r="BB111" s="614"/>
      <c r="BC111" s="614"/>
      <c r="BD111" s="614"/>
      <c r="BE111" s="614"/>
      <c r="BF111" s="614"/>
      <c r="BG111" s="614"/>
      <c r="BH111" s="614"/>
      <c r="BI111" s="614"/>
      <c r="BJ111" s="614"/>
      <c r="BK111" s="614"/>
      <c r="BL111" s="614"/>
      <c r="BM111" s="614"/>
      <c r="BN111" s="614"/>
      <c r="BO111" s="614"/>
      <c r="BP111" s="614"/>
      <c r="BQ111" s="614"/>
      <c r="BR111" s="614"/>
      <c r="BS111" s="614"/>
      <c r="BT111" s="614"/>
      <c r="BU111" s="614"/>
      <c r="BV111" s="614"/>
      <c r="BW111" s="614"/>
      <c r="BX111" s="559" t="s">
        <v>258</v>
      </c>
      <c r="BY111" s="560"/>
      <c r="BZ111" s="560"/>
      <c r="CA111" s="560"/>
      <c r="CB111" s="560"/>
      <c r="CC111" s="560"/>
      <c r="CD111" s="560"/>
      <c r="CE111" s="561"/>
      <c r="CF111" s="562" t="s">
        <v>115</v>
      </c>
      <c r="CG111" s="560"/>
      <c r="CH111" s="560"/>
      <c r="CI111" s="560"/>
      <c r="CJ111" s="560"/>
      <c r="CK111" s="560"/>
      <c r="CL111" s="560"/>
      <c r="CM111" s="560"/>
      <c r="CN111" s="560"/>
      <c r="CO111" s="560"/>
      <c r="CP111" s="560"/>
      <c r="CQ111" s="560"/>
      <c r="CR111" s="561"/>
      <c r="CS111" s="726" t="s">
        <v>367</v>
      </c>
      <c r="CT111" s="727"/>
      <c r="CU111" s="727"/>
      <c r="CV111" s="727"/>
      <c r="CW111" s="727"/>
      <c r="CX111" s="727"/>
      <c r="CY111" s="727"/>
      <c r="CZ111" s="727"/>
      <c r="DA111" s="727"/>
      <c r="DB111" s="727"/>
      <c r="DC111" s="727"/>
      <c r="DD111" s="727"/>
      <c r="DE111" s="728"/>
      <c r="DF111" s="663"/>
      <c r="DG111" s="664"/>
      <c r="DH111" s="664"/>
      <c r="DI111" s="664"/>
      <c r="DJ111" s="664"/>
      <c r="DK111" s="664"/>
      <c r="DL111" s="664"/>
      <c r="DM111" s="664"/>
      <c r="DN111" s="664"/>
      <c r="DO111" s="664"/>
      <c r="DP111" s="664"/>
      <c r="DQ111" s="664"/>
      <c r="DR111" s="665"/>
      <c r="DS111" s="663">
        <v>0</v>
      </c>
      <c r="DT111" s="664"/>
      <c r="DU111" s="664"/>
      <c r="DV111" s="664"/>
      <c r="DW111" s="664"/>
      <c r="DX111" s="664"/>
      <c r="DY111" s="664"/>
      <c r="DZ111" s="664"/>
      <c r="EA111" s="664"/>
      <c r="EB111" s="664"/>
      <c r="EC111" s="664"/>
      <c r="ED111" s="664"/>
      <c r="EE111" s="665"/>
      <c r="EF111" s="663">
        <v>0</v>
      </c>
      <c r="EG111" s="664"/>
      <c r="EH111" s="664"/>
      <c r="EI111" s="664"/>
      <c r="EJ111" s="664"/>
      <c r="EK111" s="664"/>
      <c r="EL111" s="664"/>
      <c r="EM111" s="664"/>
      <c r="EN111" s="664"/>
      <c r="EO111" s="664"/>
      <c r="EP111" s="664"/>
      <c r="EQ111" s="664"/>
      <c r="ER111" s="665"/>
      <c r="ES111" s="729" t="s">
        <v>115</v>
      </c>
      <c r="ET111" s="730"/>
      <c r="EU111" s="730"/>
      <c r="EV111" s="730"/>
      <c r="EW111" s="730"/>
      <c r="EX111" s="730"/>
      <c r="EY111" s="730"/>
      <c r="EZ111" s="730"/>
      <c r="FA111" s="730"/>
      <c r="FB111" s="730"/>
      <c r="FC111" s="730"/>
      <c r="FD111" s="730"/>
      <c r="FE111" s="731"/>
    </row>
    <row r="112" spans="1:163" ht="12.75" customHeight="1" x14ac:dyDescent="0.2">
      <c r="A112" s="613" t="s">
        <v>259</v>
      </c>
      <c r="B112" s="614"/>
      <c r="C112" s="614"/>
      <c r="D112" s="614"/>
      <c r="E112" s="614"/>
      <c r="F112" s="614"/>
      <c r="G112" s="614"/>
      <c r="H112" s="614"/>
      <c r="I112" s="614"/>
      <c r="J112" s="614"/>
      <c r="K112" s="614"/>
      <c r="L112" s="614"/>
      <c r="M112" s="614"/>
      <c r="N112" s="614"/>
      <c r="O112" s="614"/>
      <c r="P112" s="614"/>
      <c r="Q112" s="614"/>
      <c r="R112" s="614"/>
      <c r="S112" s="614"/>
      <c r="T112" s="614"/>
      <c r="U112" s="614"/>
      <c r="V112" s="614"/>
      <c r="W112" s="614"/>
      <c r="X112" s="614"/>
      <c r="Y112" s="614"/>
      <c r="Z112" s="614"/>
      <c r="AA112" s="614"/>
      <c r="AB112" s="614"/>
      <c r="AC112" s="614"/>
      <c r="AD112" s="614"/>
      <c r="AE112" s="614"/>
      <c r="AF112" s="614"/>
      <c r="AG112" s="614"/>
      <c r="AH112" s="614"/>
      <c r="AI112" s="614"/>
      <c r="AJ112" s="614"/>
      <c r="AK112" s="614"/>
      <c r="AL112" s="614"/>
      <c r="AM112" s="614"/>
      <c r="AN112" s="614"/>
      <c r="AO112" s="614"/>
      <c r="AP112" s="614"/>
      <c r="AQ112" s="614"/>
      <c r="AR112" s="614"/>
      <c r="AS112" s="614"/>
      <c r="AT112" s="614"/>
      <c r="AU112" s="614"/>
      <c r="AV112" s="614"/>
      <c r="AW112" s="614"/>
      <c r="AX112" s="614"/>
      <c r="AY112" s="614"/>
      <c r="AZ112" s="614"/>
      <c r="BA112" s="614"/>
      <c r="BB112" s="614"/>
      <c r="BC112" s="614"/>
      <c r="BD112" s="614"/>
      <c r="BE112" s="614"/>
      <c r="BF112" s="614"/>
      <c r="BG112" s="614"/>
      <c r="BH112" s="614"/>
      <c r="BI112" s="614"/>
      <c r="BJ112" s="614"/>
      <c r="BK112" s="614"/>
      <c r="BL112" s="614"/>
      <c r="BM112" s="614"/>
      <c r="BN112" s="614"/>
      <c r="BO112" s="614"/>
      <c r="BP112" s="614"/>
      <c r="BQ112" s="614"/>
      <c r="BR112" s="614"/>
      <c r="BS112" s="614"/>
      <c r="BT112" s="614"/>
      <c r="BU112" s="614"/>
      <c r="BV112" s="614"/>
      <c r="BW112" s="614"/>
      <c r="BX112" s="615" t="s">
        <v>260</v>
      </c>
      <c r="BY112" s="616"/>
      <c r="BZ112" s="616"/>
      <c r="CA112" s="616"/>
      <c r="CB112" s="616"/>
      <c r="CC112" s="616"/>
      <c r="CD112" s="616"/>
      <c r="CE112" s="617"/>
      <c r="CF112" s="736" t="s">
        <v>115</v>
      </c>
      <c r="CG112" s="737"/>
      <c r="CH112" s="737"/>
      <c r="CI112" s="737"/>
      <c r="CJ112" s="737"/>
      <c r="CK112" s="737"/>
      <c r="CL112" s="737"/>
      <c r="CM112" s="737"/>
      <c r="CN112" s="737"/>
      <c r="CO112" s="737"/>
      <c r="CP112" s="737"/>
      <c r="CQ112" s="737"/>
      <c r="CR112" s="738"/>
      <c r="CS112" s="669"/>
      <c r="CT112" s="670"/>
      <c r="CU112" s="670"/>
      <c r="CV112" s="670"/>
      <c r="CW112" s="670"/>
      <c r="CX112" s="670"/>
      <c r="CY112" s="670"/>
      <c r="CZ112" s="670"/>
      <c r="DA112" s="670"/>
      <c r="DB112" s="670"/>
      <c r="DC112" s="670"/>
      <c r="DD112" s="670"/>
      <c r="DE112" s="671"/>
      <c r="DF112" s="669"/>
      <c r="DG112" s="670"/>
      <c r="DH112" s="670"/>
      <c r="DI112" s="670"/>
      <c r="DJ112" s="670"/>
      <c r="DK112" s="670"/>
      <c r="DL112" s="670"/>
      <c r="DM112" s="670"/>
      <c r="DN112" s="670"/>
      <c r="DO112" s="670"/>
      <c r="DP112" s="670"/>
      <c r="DQ112" s="670"/>
      <c r="DR112" s="671"/>
      <c r="DS112" s="669"/>
      <c r="DT112" s="670"/>
      <c r="DU112" s="670"/>
      <c r="DV112" s="670"/>
      <c r="DW112" s="670"/>
      <c r="DX112" s="670"/>
      <c r="DY112" s="670"/>
      <c r="DZ112" s="670"/>
      <c r="EA112" s="670"/>
      <c r="EB112" s="670"/>
      <c r="EC112" s="670"/>
      <c r="ED112" s="670"/>
      <c r="EE112" s="671"/>
      <c r="EF112" s="669"/>
      <c r="EG112" s="670"/>
      <c r="EH112" s="670"/>
      <c r="EI112" s="670"/>
      <c r="EJ112" s="670"/>
      <c r="EK112" s="670"/>
      <c r="EL112" s="670"/>
      <c r="EM112" s="670"/>
      <c r="EN112" s="670"/>
      <c r="EO112" s="670"/>
      <c r="EP112" s="670"/>
      <c r="EQ112" s="670"/>
      <c r="ER112" s="671"/>
      <c r="ES112" s="680" t="s">
        <v>115</v>
      </c>
      <c r="ET112" s="681"/>
      <c r="EU112" s="681"/>
      <c r="EV112" s="681"/>
      <c r="EW112" s="681"/>
      <c r="EX112" s="681"/>
      <c r="EY112" s="681"/>
      <c r="EZ112" s="681"/>
      <c r="FA112" s="681"/>
      <c r="FB112" s="681"/>
      <c r="FC112" s="681"/>
      <c r="FD112" s="681"/>
      <c r="FE112" s="682"/>
    </row>
    <row r="113" spans="1:163" ht="12.75" customHeight="1" thickBot="1" x14ac:dyDescent="0.25">
      <c r="A113" s="613" t="s">
        <v>261</v>
      </c>
      <c r="B113" s="614"/>
      <c r="C113" s="614"/>
      <c r="D113" s="614"/>
      <c r="E113" s="614"/>
      <c r="F113" s="614"/>
      <c r="G113" s="614"/>
      <c r="H113" s="614"/>
      <c r="I113" s="614"/>
      <c r="J113" s="614"/>
      <c r="K113" s="614"/>
      <c r="L113" s="614"/>
      <c r="M113" s="614"/>
      <c r="N113" s="614"/>
      <c r="O113" s="614"/>
      <c r="P113" s="614"/>
      <c r="Q113" s="614"/>
      <c r="R113" s="614"/>
      <c r="S113" s="614"/>
      <c r="T113" s="614"/>
      <c r="U113" s="614"/>
      <c r="V113" s="614"/>
      <c r="W113" s="614"/>
      <c r="X113" s="614"/>
      <c r="Y113" s="614"/>
      <c r="Z113" s="614"/>
      <c r="AA113" s="614"/>
      <c r="AB113" s="614"/>
      <c r="AC113" s="614"/>
      <c r="AD113" s="614"/>
      <c r="AE113" s="614"/>
      <c r="AF113" s="614"/>
      <c r="AG113" s="614"/>
      <c r="AH113" s="614"/>
      <c r="AI113" s="614"/>
      <c r="AJ113" s="614"/>
      <c r="AK113" s="614"/>
      <c r="AL113" s="614"/>
      <c r="AM113" s="614"/>
      <c r="AN113" s="614"/>
      <c r="AO113" s="614"/>
      <c r="AP113" s="614"/>
      <c r="AQ113" s="614"/>
      <c r="AR113" s="614"/>
      <c r="AS113" s="614"/>
      <c r="AT113" s="614"/>
      <c r="AU113" s="614"/>
      <c r="AV113" s="614"/>
      <c r="AW113" s="614"/>
      <c r="AX113" s="614"/>
      <c r="AY113" s="614"/>
      <c r="AZ113" s="614"/>
      <c r="BA113" s="614"/>
      <c r="BB113" s="614"/>
      <c r="BC113" s="614"/>
      <c r="BD113" s="614"/>
      <c r="BE113" s="614"/>
      <c r="BF113" s="614"/>
      <c r="BG113" s="614"/>
      <c r="BH113" s="614"/>
      <c r="BI113" s="614"/>
      <c r="BJ113" s="614"/>
      <c r="BK113" s="614"/>
      <c r="BL113" s="614"/>
      <c r="BM113" s="614"/>
      <c r="BN113" s="614"/>
      <c r="BO113" s="614"/>
      <c r="BP113" s="614"/>
      <c r="BQ113" s="614"/>
      <c r="BR113" s="614"/>
      <c r="BS113" s="614"/>
      <c r="BT113" s="614"/>
      <c r="BU113" s="614"/>
      <c r="BV113" s="614"/>
      <c r="BW113" s="614"/>
      <c r="BX113" s="542" t="s">
        <v>262</v>
      </c>
      <c r="BY113" s="543"/>
      <c r="BZ113" s="543"/>
      <c r="CA113" s="543"/>
      <c r="CB113" s="543"/>
      <c r="CC113" s="543"/>
      <c r="CD113" s="543"/>
      <c r="CE113" s="544"/>
      <c r="CF113" s="733" t="s">
        <v>115</v>
      </c>
      <c r="CG113" s="734"/>
      <c r="CH113" s="734"/>
      <c r="CI113" s="734"/>
      <c r="CJ113" s="734"/>
      <c r="CK113" s="734"/>
      <c r="CL113" s="734"/>
      <c r="CM113" s="734"/>
      <c r="CN113" s="734"/>
      <c r="CO113" s="734"/>
      <c r="CP113" s="734"/>
      <c r="CQ113" s="734"/>
      <c r="CR113" s="735"/>
      <c r="CS113" s="674"/>
      <c r="CT113" s="675"/>
      <c r="CU113" s="675"/>
      <c r="CV113" s="675"/>
      <c r="CW113" s="675"/>
      <c r="CX113" s="675"/>
      <c r="CY113" s="675"/>
      <c r="CZ113" s="675"/>
      <c r="DA113" s="675"/>
      <c r="DB113" s="675"/>
      <c r="DC113" s="675"/>
      <c r="DD113" s="675"/>
      <c r="DE113" s="676"/>
      <c r="DF113" s="674"/>
      <c r="DG113" s="675"/>
      <c r="DH113" s="675"/>
      <c r="DI113" s="675"/>
      <c r="DJ113" s="675"/>
      <c r="DK113" s="675"/>
      <c r="DL113" s="675"/>
      <c r="DM113" s="675"/>
      <c r="DN113" s="675"/>
      <c r="DO113" s="675"/>
      <c r="DP113" s="675"/>
      <c r="DQ113" s="675"/>
      <c r="DR113" s="676"/>
      <c r="DS113" s="674"/>
      <c r="DT113" s="675"/>
      <c r="DU113" s="675"/>
      <c r="DV113" s="675"/>
      <c r="DW113" s="675"/>
      <c r="DX113" s="675"/>
      <c r="DY113" s="675"/>
      <c r="DZ113" s="675"/>
      <c r="EA113" s="675"/>
      <c r="EB113" s="675"/>
      <c r="EC113" s="675"/>
      <c r="ED113" s="675"/>
      <c r="EE113" s="676"/>
      <c r="EF113" s="674"/>
      <c r="EG113" s="675"/>
      <c r="EH113" s="675"/>
      <c r="EI113" s="675"/>
      <c r="EJ113" s="675"/>
      <c r="EK113" s="675"/>
      <c r="EL113" s="675"/>
      <c r="EM113" s="675"/>
      <c r="EN113" s="675"/>
      <c r="EO113" s="675"/>
      <c r="EP113" s="675"/>
      <c r="EQ113" s="675"/>
      <c r="ER113" s="676"/>
      <c r="ES113" s="739" t="s">
        <v>115</v>
      </c>
      <c r="ET113" s="740"/>
      <c r="EU113" s="740"/>
      <c r="EV113" s="740"/>
      <c r="EW113" s="740"/>
      <c r="EX113" s="740"/>
      <c r="EY113" s="740"/>
      <c r="EZ113" s="740"/>
      <c r="FA113" s="740"/>
      <c r="FB113" s="740"/>
      <c r="FC113" s="740"/>
      <c r="FD113" s="740"/>
      <c r="FE113" s="741"/>
    </row>
    <row r="114" spans="1:163" ht="12.75" customHeight="1" x14ac:dyDescent="0.2">
      <c r="A114" s="694" t="s">
        <v>263</v>
      </c>
      <c r="B114" s="694"/>
      <c r="C114" s="694"/>
      <c r="D114" s="694"/>
      <c r="E114" s="694"/>
      <c r="F114" s="694"/>
      <c r="G114" s="694"/>
      <c r="H114" s="694"/>
      <c r="I114" s="694"/>
      <c r="J114" s="694"/>
      <c r="K114" s="694"/>
      <c r="L114" s="694"/>
      <c r="M114" s="694"/>
      <c r="N114" s="694"/>
      <c r="O114" s="694"/>
      <c r="P114" s="694"/>
      <c r="Q114" s="694"/>
      <c r="R114" s="694"/>
      <c r="S114" s="694"/>
      <c r="T114" s="694"/>
      <c r="U114" s="694"/>
      <c r="V114" s="694"/>
      <c r="W114" s="694"/>
      <c r="X114" s="694"/>
      <c r="Y114" s="694"/>
      <c r="Z114" s="694"/>
      <c r="AA114" s="694"/>
      <c r="AB114" s="694"/>
      <c r="AC114" s="694"/>
      <c r="AD114" s="694"/>
      <c r="AE114" s="694"/>
      <c r="AF114" s="694"/>
      <c r="AG114" s="694"/>
      <c r="AH114" s="694"/>
      <c r="AI114" s="694"/>
      <c r="AJ114" s="694"/>
      <c r="AK114" s="694"/>
      <c r="AL114" s="694"/>
      <c r="AM114" s="694"/>
      <c r="AN114" s="694"/>
      <c r="AO114" s="694"/>
      <c r="AP114" s="694"/>
      <c r="AQ114" s="694"/>
      <c r="AR114" s="694"/>
      <c r="AS114" s="694"/>
      <c r="AT114" s="694"/>
      <c r="AU114" s="694"/>
      <c r="AV114" s="694"/>
      <c r="AW114" s="694"/>
      <c r="AX114" s="694"/>
      <c r="AY114" s="694"/>
      <c r="AZ114" s="694"/>
      <c r="BA114" s="694"/>
      <c r="BB114" s="694"/>
      <c r="BC114" s="694"/>
      <c r="BD114" s="694"/>
      <c r="BE114" s="694"/>
      <c r="BF114" s="694"/>
      <c r="BG114" s="694"/>
      <c r="BH114" s="694"/>
      <c r="BI114" s="694"/>
      <c r="BJ114" s="694"/>
      <c r="BK114" s="694"/>
      <c r="BL114" s="694"/>
      <c r="BM114" s="694"/>
      <c r="BN114" s="694"/>
      <c r="BO114" s="694"/>
      <c r="BP114" s="694"/>
      <c r="BQ114" s="694"/>
      <c r="BR114" s="694"/>
      <c r="BS114" s="694"/>
      <c r="BT114" s="694"/>
      <c r="BU114" s="694"/>
      <c r="BV114" s="694"/>
      <c r="BW114" s="694"/>
      <c r="BX114" s="742" t="s">
        <v>264</v>
      </c>
      <c r="BY114" s="743"/>
      <c r="BZ114" s="743"/>
      <c r="CA114" s="743"/>
      <c r="CB114" s="743"/>
      <c r="CC114" s="743"/>
      <c r="CD114" s="743"/>
      <c r="CE114" s="744"/>
      <c r="CF114" s="745" t="s">
        <v>115</v>
      </c>
      <c r="CG114" s="743"/>
      <c r="CH114" s="743"/>
      <c r="CI114" s="743"/>
      <c r="CJ114" s="743"/>
      <c r="CK114" s="743"/>
      <c r="CL114" s="743"/>
      <c r="CM114" s="743"/>
      <c r="CN114" s="743"/>
      <c r="CO114" s="743"/>
      <c r="CP114" s="743"/>
      <c r="CQ114" s="743"/>
      <c r="CR114" s="744"/>
      <c r="CS114" s="746"/>
      <c r="CT114" s="747"/>
      <c r="CU114" s="747"/>
      <c r="CV114" s="747"/>
      <c r="CW114" s="747"/>
      <c r="CX114" s="747"/>
      <c r="CY114" s="747"/>
      <c r="CZ114" s="747"/>
      <c r="DA114" s="747"/>
      <c r="DB114" s="747"/>
      <c r="DC114" s="747"/>
      <c r="DD114" s="747"/>
      <c r="DE114" s="748"/>
      <c r="DF114" s="749">
        <f>DF115</f>
        <v>0</v>
      </c>
      <c r="DG114" s="750"/>
      <c r="DH114" s="750"/>
      <c r="DI114" s="750"/>
      <c r="DJ114" s="750"/>
      <c r="DK114" s="750"/>
      <c r="DL114" s="750"/>
      <c r="DM114" s="750"/>
      <c r="DN114" s="750"/>
      <c r="DO114" s="750"/>
      <c r="DP114" s="750"/>
      <c r="DQ114" s="750"/>
      <c r="DR114" s="751"/>
      <c r="DS114" s="749">
        <f t="shared" ref="DS114" si="13">DS115</f>
        <v>0</v>
      </c>
      <c r="DT114" s="750"/>
      <c r="DU114" s="750"/>
      <c r="DV114" s="750"/>
      <c r="DW114" s="750"/>
      <c r="DX114" s="750"/>
      <c r="DY114" s="750"/>
      <c r="DZ114" s="750"/>
      <c r="EA114" s="750"/>
      <c r="EB114" s="750"/>
      <c r="EC114" s="750"/>
      <c r="ED114" s="750"/>
      <c r="EE114" s="751"/>
      <c r="EF114" s="749">
        <f t="shared" ref="EF114" si="14">EF115</f>
        <v>0</v>
      </c>
      <c r="EG114" s="750"/>
      <c r="EH114" s="750"/>
      <c r="EI114" s="750"/>
      <c r="EJ114" s="750"/>
      <c r="EK114" s="750"/>
      <c r="EL114" s="750"/>
      <c r="EM114" s="750"/>
      <c r="EN114" s="750"/>
      <c r="EO114" s="750"/>
      <c r="EP114" s="750"/>
      <c r="EQ114" s="750"/>
      <c r="ER114" s="751"/>
      <c r="ES114" s="753" t="s">
        <v>115</v>
      </c>
      <c r="ET114" s="754"/>
      <c r="EU114" s="754"/>
      <c r="EV114" s="754"/>
      <c r="EW114" s="754"/>
      <c r="EX114" s="754"/>
      <c r="EY114" s="754"/>
      <c r="EZ114" s="754"/>
      <c r="FA114" s="754"/>
      <c r="FB114" s="754"/>
      <c r="FC114" s="754"/>
      <c r="FD114" s="754"/>
      <c r="FE114" s="755"/>
    </row>
    <row r="115" spans="1:163" ht="22.5" customHeight="1" thickBot="1" x14ac:dyDescent="0.25">
      <c r="A115" s="613" t="s">
        <v>265</v>
      </c>
      <c r="B115" s="614"/>
      <c r="C115" s="614"/>
      <c r="D115" s="614"/>
      <c r="E115" s="614"/>
      <c r="F115" s="614"/>
      <c r="G115" s="614"/>
      <c r="H115" s="614"/>
      <c r="I115" s="614"/>
      <c r="J115" s="614"/>
      <c r="K115" s="614"/>
      <c r="L115" s="614"/>
      <c r="M115" s="614"/>
      <c r="N115" s="614"/>
      <c r="O115" s="614"/>
      <c r="P115" s="614"/>
      <c r="Q115" s="614"/>
      <c r="R115" s="614"/>
      <c r="S115" s="614"/>
      <c r="T115" s="614"/>
      <c r="U115" s="614"/>
      <c r="V115" s="614"/>
      <c r="W115" s="614"/>
      <c r="X115" s="614"/>
      <c r="Y115" s="614"/>
      <c r="Z115" s="614"/>
      <c r="AA115" s="614"/>
      <c r="AB115" s="614"/>
      <c r="AC115" s="614"/>
      <c r="AD115" s="614"/>
      <c r="AE115" s="614"/>
      <c r="AF115" s="614"/>
      <c r="AG115" s="614"/>
      <c r="AH115" s="614"/>
      <c r="AI115" s="614"/>
      <c r="AJ115" s="614"/>
      <c r="AK115" s="614"/>
      <c r="AL115" s="614"/>
      <c r="AM115" s="614"/>
      <c r="AN115" s="614"/>
      <c r="AO115" s="614"/>
      <c r="AP115" s="614"/>
      <c r="AQ115" s="614"/>
      <c r="AR115" s="614"/>
      <c r="AS115" s="614"/>
      <c r="AT115" s="614"/>
      <c r="AU115" s="614"/>
      <c r="AV115" s="614"/>
      <c r="AW115" s="614"/>
      <c r="AX115" s="614"/>
      <c r="AY115" s="614"/>
      <c r="AZ115" s="614"/>
      <c r="BA115" s="614"/>
      <c r="BB115" s="614"/>
      <c r="BC115" s="614"/>
      <c r="BD115" s="614"/>
      <c r="BE115" s="614"/>
      <c r="BF115" s="614"/>
      <c r="BG115" s="614"/>
      <c r="BH115" s="614"/>
      <c r="BI115" s="614"/>
      <c r="BJ115" s="614"/>
      <c r="BK115" s="614"/>
      <c r="BL115" s="614"/>
      <c r="BM115" s="614"/>
      <c r="BN115" s="614"/>
      <c r="BO115" s="614"/>
      <c r="BP115" s="614"/>
      <c r="BQ115" s="614"/>
      <c r="BR115" s="614"/>
      <c r="BS115" s="614"/>
      <c r="BT115" s="614"/>
      <c r="BU115" s="614"/>
      <c r="BV115" s="614"/>
      <c r="BW115" s="614"/>
      <c r="BX115" s="756" t="s">
        <v>266</v>
      </c>
      <c r="BY115" s="757"/>
      <c r="BZ115" s="757"/>
      <c r="CA115" s="757"/>
      <c r="CB115" s="757"/>
      <c r="CC115" s="757"/>
      <c r="CD115" s="757"/>
      <c r="CE115" s="758"/>
      <c r="CF115" s="759" t="s">
        <v>267</v>
      </c>
      <c r="CG115" s="757"/>
      <c r="CH115" s="757"/>
      <c r="CI115" s="757"/>
      <c r="CJ115" s="757"/>
      <c r="CK115" s="757"/>
      <c r="CL115" s="757"/>
      <c r="CM115" s="757"/>
      <c r="CN115" s="757"/>
      <c r="CO115" s="757"/>
      <c r="CP115" s="757"/>
      <c r="CQ115" s="757"/>
      <c r="CR115" s="758"/>
      <c r="CS115" s="760" t="s">
        <v>597</v>
      </c>
      <c r="CT115" s="761"/>
      <c r="CU115" s="761"/>
      <c r="CV115" s="761"/>
      <c r="CW115" s="761"/>
      <c r="CX115" s="761"/>
      <c r="CY115" s="761"/>
      <c r="CZ115" s="761"/>
      <c r="DA115" s="761"/>
      <c r="DB115" s="761"/>
      <c r="DC115" s="761"/>
      <c r="DD115" s="761"/>
      <c r="DE115" s="762"/>
      <c r="DF115" s="763"/>
      <c r="DG115" s="764"/>
      <c r="DH115" s="764"/>
      <c r="DI115" s="764"/>
      <c r="DJ115" s="764"/>
      <c r="DK115" s="764"/>
      <c r="DL115" s="764"/>
      <c r="DM115" s="764"/>
      <c r="DN115" s="764"/>
      <c r="DO115" s="764"/>
      <c r="DP115" s="764"/>
      <c r="DQ115" s="764"/>
      <c r="DR115" s="765"/>
      <c r="DS115" s="766"/>
      <c r="DT115" s="767"/>
      <c r="DU115" s="767"/>
      <c r="DV115" s="767"/>
      <c r="DW115" s="767"/>
      <c r="DX115" s="767"/>
      <c r="DY115" s="767"/>
      <c r="DZ115" s="767"/>
      <c r="EA115" s="767"/>
      <c r="EB115" s="767"/>
      <c r="EC115" s="767"/>
      <c r="ED115" s="767"/>
      <c r="EE115" s="768"/>
      <c r="EF115" s="766"/>
      <c r="EG115" s="767"/>
      <c r="EH115" s="767"/>
      <c r="EI115" s="767"/>
      <c r="EJ115" s="767"/>
      <c r="EK115" s="767"/>
      <c r="EL115" s="767"/>
      <c r="EM115" s="767"/>
      <c r="EN115" s="767"/>
      <c r="EO115" s="767"/>
      <c r="EP115" s="767"/>
      <c r="EQ115" s="767"/>
      <c r="ER115" s="768"/>
      <c r="ES115" s="769" t="s">
        <v>115</v>
      </c>
      <c r="ET115" s="770"/>
      <c r="EU115" s="770"/>
      <c r="EV115" s="770"/>
      <c r="EW115" s="770"/>
      <c r="EX115" s="770"/>
      <c r="EY115" s="770"/>
      <c r="EZ115" s="770"/>
      <c r="FA115" s="770"/>
      <c r="FB115" s="770"/>
      <c r="FC115" s="770"/>
      <c r="FD115" s="770"/>
      <c r="FE115" s="771"/>
    </row>
    <row r="116" spans="1:163" s="202" customFormat="1" ht="11.25" customHeight="1" x14ac:dyDescent="0.2">
      <c r="A116" s="89" t="s">
        <v>268</v>
      </c>
      <c r="FG116" s="111"/>
    </row>
    <row r="117" spans="1:163" s="202" customFormat="1" ht="11.25" customHeight="1" x14ac:dyDescent="0.2">
      <c r="A117" s="89" t="s">
        <v>269</v>
      </c>
      <c r="FG117" s="111"/>
    </row>
    <row r="118" spans="1:163" s="202" customFormat="1" ht="8.25" customHeight="1" x14ac:dyDescent="0.2">
      <c r="A118" s="89" t="s">
        <v>270</v>
      </c>
      <c r="FG118" s="111"/>
    </row>
    <row r="119" spans="1:163" s="202" customFormat="1" ht="9" customHeight="1" x14ac:dyDescent="0.2">
      <c r="A119" s="89" t="s">
        <v>271</v>
      </c>
      <c r="FG119" s="111"/>
    </row>
    <row r="120" spans="1:163" s="202" customFormat="1" ht="10.5" customHeight="1" x14ac:dyDescent="0.2">
      <c r="A120" s="89" t="s">
        <v>272</v>
      </c>
      <c r="FG120" s="111"/>
    </row>
    <row r="121" spans="1:163" s="202" customFormat="1" ht="8.25" customHeight="1" x14ac:dyDescent="0.2">
      <c r="A121" s="89" t="s">
        <v>273</v>
      </c>
      <c r="FG121" s="111"/>
    </row>
    <row r="122" spans="1:163" s="202" customFormat="1" ht="19.5" customHeight="1" x14ac:dyDescent="0.2">
      <c r="A122" s="732" t="s">
        <v>274</v>
      </c>
      <c r="B122" s="732"/>
      <c r="C122" s="732"/>
      <c r="D122" s="732"/>
      <c r="E122" s="732"/>
      <c r="F122" s="732"/>
      <c r="G122" s="732"/>
      <c r="H122" s="732"/>
      <c r="I122" s="732"/>
      <c r="J122" s="732"/>
      <c r="K122" s="732"/>
      <c r="L122" s="732"/>
      <c r="M122" s="732"/>
      <c r="N122" s="732"/>
      <c r="O122" s="732"/>
      <c r="P122" s="732"/>
      <c r="Q122" s="732"/>
      <c r="R122" s="732"/>
      <c r="S122" s="732"/>
      <c r="T122" s="732"/>
      <c r="U122" s="732"/>
      <c r="V122" s="732"/>
      <c r="W122" s="732"/>
      <c r="X122" s="732"/>
      <c r="Y122" s="732"/>
      <c r="Z122" s="732"/>
      <c r="AA122" s="732"/>
      <c r="AB122" s="732"/>
      <c r="AC122" s="732"/>
      <c r="AD122" s="732"/>
      <c r="AE122" s="732"/>
      <c r="AF122" s="732"/>
      <c r="AG122" s="732"/>
      <c r="AH122" s="732"/>
      <c r="AI122" s="732"/>
      <c r="AJ122" s="732"/>
      <c r="AK122" s="732"/>
      <c r="AL122" s="732"/>
      <c r="AM122" s="732"/>
      <c r="AN122" s="732"/>
      <c r="AO122" s="732"/>
      <c r="AP122" s="732"/>
      <c r="AQ122" s="732"/>
      <c r="AR122" s="732"/>
      <c r="AS122" s="732"/>
      <c r="AT122" s="732"/>
      <c r="AU122" s="732"/>
      <c r="AV122" s="732"/>
      <c r="AW122" s="732"/>
      <c r="AX122" s="732"/>
      <c r="AY122" s="732"/>
      <c r="AZ122" s="732"/>
      <c r="BA122" s="732"/>
      <c r="BB122" s="732"/>
      <c r="BC122" s="732"/>
      <c r="BD122" s="732"/>
      <c r="BE122" s="732"/>
      <c r="BF122" s="732"/>
      <c r="BG122" s="732"/>
      <c r="BH122" s="732"/>
      <c r="BI122" s="732"/>
      <c r="BJ122" s="732"/>
      <c r="BK122" s="732"/>
      <c r="BL122" s="732"/>
      <c r="BM122" s="732"/>
      <c r="BN122" s="732"/>
      <c r="BO122" s="732"/>
      <c r="BP122" s="732"/>
      <c r="BQ122" s="732"/>
      <c r="BR122" s="732"/>
      <c r="BS122" s="732"/>
      <c r="BT122" s="732"/>
      <c r="BU122" s="732"/>
      <c r="BV122" s="732"/>
      <c r="BW122" s="732"/>
      <c r="BX122" s="732"/>
      <c r="BY122" s="732"/>
      <c r="BZ122" s="732"/>
      <c r="CA122" s="732"/>
      <c r="CB122" s="732"/>
      <c r="CC122" s="732"/>
      <c r="CD122" s="732"/>
      <c r="CE122" s="732"/>
      <c r="CF122" s="732"/>
      <c r="CG122" s="732"/>
      <c r="CH122" s="732"/>
      <c r="CI122" s="732"/>
      <c r="CJ122" s="732"/>
      <c r="CK122" s="732"/>
      <c r="CL122" s="732"/>
      <c r="CM122" s="732"/>
      <c r="CN122" s="732"/>
      <c r="CO122" s="732"/>
      <c r="CP122" s="732"/>
      <c r="CQ122" s="732"/>
      <c r="CR122" s="732"/>
      <c r="CS122" s="732"/>
      <c r="CT122" s="732"/>
      <c r="CU122" s="732"/>
      <c r="CV122" s="732"/>
      <c r="CW122" s="732"/>
      <c r="CX122" s="732"/>
      <c r="CY122" s="732"/>
      <c r="CZ122" s="732"/>
      <c r="DA122" s="732"/>
      <c r="DB122" s="732"/>
      <c r="DC122" s="732"/>
      <c r="DD122" s="732"/>
      <c r="DE122" s="732"/>
      <c r="DF122" s="732"/>
      <c r="DG122" s="732"/>
      <c r="DH122" s="732"/>
      <c r="DI122" s="732"/>
      <c r="DJ122" s="732"/>
      <c r="DK122" s="732"/>
      <c r="DL122" s="732"/>
      <c r="DM122" s="732"/>
      <c r="DN122" s="732"/>
      <c r="DO122" s="732"/>
      <c r="DP122" s="732"/>
      <c r="DQ122" s="732"/>
      <c r="DR122" s="732"/>
      <c r="DS122" s="732"/>
      <c r="DT122" s="732"/>
      <c r="DU122" s="732"/>
      <c r="DV122" s="732"/>
      <c r="DW122" s="732"/>
      <c r="DX122" s="732"/>
      <c r="DY122" s="732"/>
      <c r="DZ122" s="732"/>
      <c r="EA122" s="732"/>
      <c r="EB122" s="732"/>
      <c r="EC122" s="732"/>
      <c r="ED122" s="732"/>
      <c r="EE122" s="732"/>
      <c r="EF122" s="732"/>
      <c r="EG122" s="732"/>
      <c r="EH122" s="732"/>
      <c r="EI122" s="732"/>
      <c r="EJ122" s="732"/>
      <c r="EK122" s="732"/>
      <c r="EL122" s="732"/>
      <c r="EM122" s="732"/>
      <c r="EN122" s="732"/>
      <c r="EO122" s="732"/>
      <c r="EP122" s="732"/>
      <c r="EQ122" s="732"/>
      <c r="ER122" s="732"/>
      <c r="ES122" s="732"/>
      <c r="ET122" s="732"/>
      <c r="EU122" s="732"/>
      <c r="EV122" s="732"/>
      <c r="EW122" s="732"/>
      <c r="EX122" s="732"/>
      <c r="EY122" s="732"/>
      <c r="EZ122" s="732"/>
      <c r="FA122" s="732"/>
      <c r="FB122" s="732"/>
      <c r="FC122" s="732"/>
      <c r="FD122" s="732"/>
      <c r="FE122" s="732"/>
      <c r="FG122" s="111"/>
    </row>
    <row r="123" spans="1:163" s="202" customFormat="1" ht="10.5" customHeight="1" x14ac:dyDescent="0.2">
      <c r="A123" s="89" t="s">
        <v>275</v>
      </c>
      <c r="FG123" s="111"/>
    </row>
    <row r="124" spans="1:163" s="202" customFormat="1" ht="15" customHeight="1" x14ac:dyDescent="0.2">
      <c r="A124" s="732" t="s">
        <v>276</v>
      </c>
      <c r="B124" s="732"/>
      <c r="C124" s="732"/>
      <c r="D124" s="732"/>
      <c r="E124" s="732"/>
      <c r="F124" s="732"/>
      <c r="G124" s="732"/>
      <c r="H124" s="732"/>
      <c r="I124" s="732"/>
      <c r="J124" s="732"/>
      <c r="K124" s="732"/>
      <c r="L124" s="732"/>
      <c r="M124" s="732"/>
      <c r="N124" s="732"/>
      <c r="O124" s="732"/>
      <c r="P124" s="732"/>
      <c r="Q124" s="732"/>
      <c r="R124" s="732"/>
      <c r="S124" s="732"/>
      <c r="T124" s="732"/>
      <c r="U124" s="732"/>
      <c r="V124" s="732"/>
      <c r="W124" s="732"/>
      <c r="X124" s="732"/>
      <c r="Y124" s="732"/>
      <c r="Z124" s="732"/>
      <c r="AA124" s="732"/>
      <c r="AB124" s="732"/>
      <c r="AC124" s="732"/>
      <c r="AD124" s="732"/>
      <c r="AE124" s="732"/>
      <c r="AF124" s="732"/>
      <c r="AG124" s="732"/>
      <c r="AH124" s="732"/>
      <c r="AI124" s="732"/>
      <c r="AJ124" s="732"/>
      <c r="AK124" s="732"/>
      <c r="AL124" s="732"/>
      <c r="AM124" s="732"/>
      <c r="AN124" s="732"/>
      <c r="AO124" s="732"/>
      <c r="AP124" s="732"/>
      <c r="AQ124" s="732"/>
      <c r="AR124" s="732"/>
      <c r="AS124" s="732"/>
      <c r="AT124" s="732"/>
      <c r="AU124" s="732"/>
      <c r="AV124" s="732"/>
      <c r="AW124" s="732"/>
      <c r="AX124" s="732"/>
      <c r="AY124" s="732"/>
      <c r="AZ124" s="732"/>
      <c r="BA124" s="732"/>
      <c r="BB124" s="732"/>
      <c r="BC124" s="732"/>
      <c r="BD124" s="732"/>
      <c r="BE124" s="732"/>
      <c r="BF124" s="732"/>
      <c r="BG124" s="732"/>
      <c r="BH124" s="732"/>
      <c r="BI124" s="732"/>
      <c r="BJ124" s="732"/>
      <c r="BK124" s="732"/>
      <c r="BL124" s="732"/>
      <c r="BM124" s="732"/>
      <c r="BN124" s="732"/>
      <c r="BO124" s="732"/>
      <c r="BP124" s="732"/>
      <c r="BQ124" s="732"/>
      <c r="BR124" s="732"/>
      <c r="BS124" s="732"/>
      <c r="BT124" s="732"/>
      <c r="BU124" s="732"/>
      <c r="BV124" s="732"/>
      <c r="BW124" s="732"/>
      <c r="BX124" s="732"/>
      <c r="BY124" s="732"/>
      <c r="BZ124" s="732"/>
      <c r="CA124" s="732"/>
      <c r="CB124" s="732"/>
      <c r="CC124" s="732"/>
      <c r="CD124" s="732"/>
      <c r="CE124" s="732"/>
      <c r="CF124" s="732"/>
      <c r="CG124" s="732"/>
      <c r="CH124" s="732"/>
      <c r="CI124" s="732"/>
      <c r="CJ124" s="732"/>
      <c r="CK124" s="732"/>
      <c r="CL124" s="732"/>
      <c r="CM124" s="732"/>
      <c r="CN124" s="732"/>
      <c r="CO124" s="732"/>
      <c r="CP124" s="732"/>
      <c r="CQ124" s="732"/>
      <c r="CR124" s="732"/>
      <c r="CS124" s="732"/>
      <c r="CT124" s="732"/>
      <c r="CU124" s="732"/>
      <c r="CV124" s="732"/>
      <c r="CW124" s="732"/>
      <c r="CX124" s="732"/>
      <c r="CY124" s="732"/>
      <c r="CZ124" s="732"/>
      <c r="DA124" s="732"/>
      <c r="DB124" s="732"/>
      <c r="DC124" s="732"/>
      <c r="DD124" s="732"/>
      <c r="DE124" s="732"/>
      <c r="DF124" s="732"/>
      <c r="DG124" s="732"/>
      <c r="DH124" s="732"/>
      <c r="DI124" s="732"/>
      <c r="DJ124" s="732"/>
      <c r="DK124" s="732"/>
      <c r="DL124" s="732"/>
      <c r="DM124" s="732"/>
      <c r="DN124" s="732"/>
      <c r="DO124" s="732"/>
      <c r="DP124" s="732"/>
      <c r="DQ124" s="732"/>
      <c r="DR124" s="732"/>
      <c r="DS124" s="732"/>
      <c r="DT124" s="732"/>
      <c r="DU124" s="732"/>
      <c r="DV124" s="732"/>
      <c r="DW124" s="732"/>
      <c r="DX124" s="732"/>
      <c r="DY124" s="732"/>
      <c r="DZ124" s="732"/>
      <c r="EA124" s="732"/>
      <c r="EB124" s="732"/>
      <c r="EC124" s="732"/>
      <c r="ED124" s="732"/>
      <c r="EE124" s="732"/>
      <c r="EF124" s="732"/>
      <c r="EG124" s="732"/>
      <c r="EH124" s="732"/>
      <c r="EI124" s="732"/>
      <c r="EJ124" s="732"/>
      <c r="EK124" s="732"/>
      <c r="EL124" s="732"/>
      <c r="EM124" s="732"/>
      <c r="EN124" s="732"/>
      <c r="EO124" s="732"/>
      <c r="EP124" s="732"/>
      <c r="EQ124" s="732"/>
      <c r="ER124" s="732"/>
      <c r="ES124" s="732"/>
      <c r="ET124" s="732"/>
      <c r="EU124" s="732"/>
      <c r="EV124" s="732"/>
      <c r="EW124" s="732"/>
      <c r="EX124" s="732"/>
      <c r="EY124" s="732"/>
      <c r="EZ124" s="732"/>
      <c r="FA124" s="732"/>
      <c r="FB124" s="732"/>
      <c r="FC124" s="732"/>
      <c r="FD124" s="732"/>
      <c r="FE124" s="732"/>
      <c r="FG124" s="111"/>
    </row>
    <row r="125" spans="1:163" s="202" customFormat="1" ht="34.5" customHeight="1" x14ac:dyDescent="0.2">
      <c r="A125" s="732" t="s">
        <v>277</v>
      </c>
      <c r="B125" s="732"/>
      <c r="C125" s="732"/>
      <c r="D125" s="732"/>
      <c r="E125" s="732"/>
      <c r="F125" s="732"/>
      <c r="G125" s="732"/>
      <c r="H125" s="732"/>
      <c r="I125" s="732"/>
      <c r="J125" s="732"/>
      <c r="K125" s="732"/>
      <c r="L125" s="732"/>
      <c r="M125" s="732"/>
      <c r="N125" s="732"/>
      <c r="O125" s="732"/>
      <c r="P125" s="732"/>
      <c r="Q125" s="732"/>
      <c r="R125" s="732"/>
      <c r="S125" s="732"/>
      <c r="T125" s="732"/>
      <c r="U125" s="732"/>
      <c r="V125" s="732"/>
      <c r="W125" s="732"/>
      <c r="X125" s="732"/>
      <c r="Y125" s="732"/>
      <c r="Z125" s="732"/>
      <c r="AA125" s="732"/>
      <c r="AB125" s="732"/>
      <c r="AC125" s="732"/>
      <c r="AD125" s="732"/>
      <c r="AE125" s="732"/>
      <c r="AF125" s="732"/>
      <c r="AG125" s="732"/>
      <c r="AH125" s="732"/>
      <c r="AI125" s="732"/>
      <c r="AJ125" s="732"/>
      <c r="AK125" s="732"/>
      <c r="AL125" s="732"/>
      <c r="AM125" s="732"/>
      <c r="AN125" s="732"/>
      <c r="AO125" s="732"/>
      <c r="AP125" s="732"/>
      <c r="AQ125" s="732"/>
      <c r="AR125" s="732"/>
      <c r="AS125" s="732"/>
      <c r="AT125" s="732"/>
      <c r="AU125" s="732"/>
      <c r="AV125" s="732"/>
      <c r="AW125" s="732"/>
      <c r="AX125" s="732"/>
      <c r="AY125" s="732"/>
      <c r="AZ125" s="732"/>
      <c r="BA125" s="732"/>
      <c r="BB125" s="732"/>
      <c r="BC125" s="732"/>
      <c r="BD125" s="732"/>
      <c r="BE125" s="732"/>
      <c r="BF125" s="732"/>
      <c r="BG125" s="732"/>
      <c r="BH125" s="732"/>
      <c r="BI125" s="732"/>
      <c r="BJ125" s="732"/>
      <c r="BK125" s="732"/>
      <c r="BL125" s="732"/>
      <c r="BM125" s="732"/>
      <c r="BN125" s="732"/>
      <c r="BO125" s="732"/>
      <c r="BP125" s="732"/>
      <c r="BQ125" s="732"/>
      <c r="BR125" s="732"/>
      <c r="BS125" s="732"/>
      <c r="BT125" s="732"/>
      <c r="BU125" s="732"/>
      <c r="BV125" s="732"/>
      <c r="BW125" s="732"/>
      <c r="BX125" s="732"/>
      <c r="BY125" s="732"/>
      <c r="BZ125" s="732"/>
      <c r="CA125" s="732"/>
      <c r="CB125" s="732"/>
      <c r="CC125" s="732"/>
      <c r="CD125" s="732"/>
      <c r="CE125" s="732"/>
      <c r="CF125" s="732"/>
      <c r="CG125" s="732"/>
      <c r="CH125" s="732"/>
      <c r="CI125" s="732"/>
      <c r="CJ125" s="732"/>
      <c r="CK125" s="732"/>
      <c r="CL125" s="732"/>
      <c r="CM125" s="732"/>
      <c r="CN125" s="732"/>
      <c r="CO125" s="732"/>
      <c r="CP125" s="732"/>
      <c r="CQ125" s="732"/>
      <c r="CR125" s="732"/>
      <c r="CS125" s="732"/>
      <c r="CT125" s="732"/>
      <c r="CU125" s="732"/>
      <c r="CV125" s="732"/>
      <c r="CW125" s="732"/>
      <c r="CX125" s="732"/>
      <c r="CY125" s="732"/>
      <c r="CZ125" s="732"/>
      <c r="DA125" s="732"/>
      <c r="DB125" s="732"/>
      <c r="DC125" s="732"/>
      <c r="DD125" s="732"/>
      <c r="DE125" s="732"/>
      <c r="DF125" s="732"/>
      <c r="DG125" s="732"/>
      <c r="DH125" s="732"/>
      <c r="DI125" s="732"/>
      <c r="DJ125" s="732"/>
      <c r="DK125" s="732"/>
      <c r="DL125" s="732"/>
      <c r="DM125" s="732"/>
      <c r="DN125" s="732"/>
      <c r="DO125" s="732"/>
      <c r="DP125" s="732"/>
      <c r="DQ125" s="732"/>
      <c r="DR125" s="732"/>
      <c r="DS125" s="732"/>
      <c r="DT125" s="732"/>
      <c r="DU125" s="732"/>
      <c r="DV125" s="732"/>
      <c r="DW125" s="732"/>
      <c r="DX125" s="732"/>
      <c r="DY125" s="732"/>
      <c r="DZ125" s="732"/>
      <c r="EA125" s="732"/>
      <c r="EB125" s="732"/>
      <c r="EC125" s="732"/>
      <c r="ED125" s="732"/>
      <c r="EE125" s="732"/>
      <c r="EF125" s="732"/>
      <c r="EG125" s="732"/>
      <c r="EH125" s="732"/>
      <c r="EI125" s="732"/>
      <c r="EJ125" s="732"/>
      <c r="EK125" s="732"/>
      <c r="EL125" s="732"/>
      <c r="EM125" s="732"/>
      <c r="EN125" s="732"/>
      <c r="EO125" s="732"/>
      <c r="EP125" s="732"/>
      <c r="EQ125" s="732"/>
      <c r="ER125" s="732"/>
      <c r="ES125" s="732"/>
      <c r="ET125" s="732"/>
      <c r="EU125" s="732"/>
      <c r="EV125" s="732"/>
      <c r="EW125" s="732"/>
      <c r="EX125" s="732"/>
      <c r="EY125" s="732"/>
      <c r="EZ125" s="732"/>
      <c r="FA125" s="732"/>
      <c r="FB125" s="732"/>
      <c r="FC125" s="732"/>
      <c r="FD125" s="732"/>
      <c r="FE125" s="732"/>
      <c r="FG125" s="111"/>
    </row>
    <row r="126" spans="1:163" s="202" customFormat="1" ht="22.15" customHeight="1" x14ac:dyDescent="0.2">
      <c r="A126" s="732" t="s">
        <v>278</v>
      </c>
      <c r="B126" s="732"/>
      <c r="C126" s="732"/>
      <c r="D126" s="732"/>
      <c r="E126" s="732"/>
      <c r="F126" s="732"/>
      <c r="G126" s="732"/>
      <c r="H126" s="732"/>
      <c r="I126" s="732"/>
      <c r="J126" s="732"/>
      <c r="K126" s="732"/>
      <c r="L126" s="732"/>
      <c r="M126" s="732"/>
      <c r="N126" s="732"/>
      <c r="O126" s="732"/>
      <c r="P126" s="732"/>
      <c r="Q126" s="732"/>
      <c r="R126" s="732"/>
      <c r="S126" s="732"/>
      <c r="T126" s="732"/>
      <c r="U126" s="732"/>
      <c r="V126" s="732"/>
      <c r="W126" s="732"/>
      <c r="X126" s="732"/>
      <c r="Y126" s="732"/>
      <c r="Z126" s="732"/>
      <c r="AA126" s="732"/>
      <c r="AB126" s="732"/>
      <c r="AC126" s="732"/>
      <c r="AD126" s="732"/>
      <c r="AE126" s="732"/>
      <c r="AF126" s="732"/>
      <c r="AG126" s="732"/>
      <c r="AH126" s="732"/>
      <c r="AI126" s="732"/>
      <c r="AJ126" s="732"/>
      <c r="AK126" s="732"/>
      <c r="AL126" s="732"/>
      <c r="AM126" s="732"/>
      <c r="AN126" s="732"/>
      <c r="AO126" s="732"/>
      <c r="AP126" s="732"/>
      <c r="AQ126" s="732"/>
      <c r="AR126" s="732"/>
      <c r="AS126" s="732"/>
      <c r="AT126" s="732"/>
      <c r="AU126" s="732"/>
      <c r="AV126" s="732"/>
      <c r="AW126" s="732"/>
      <c r="AX126" s="732"/>
      <c r="AY126" s="732"/>
      <c r="AZ126" s="732"/>
      <c r="BA126" s="732"/>
      <c r="BB126" s="732"/>
      <c r="BC126" s="732"/>
      <c r="BD126" s="732"/>
      <c r="BE126" s="732"/>
      <c r="BF126" s="732"/>
      <c r="BG126" s="732"/>
      <c r="BH126" s="732"/>
      <c r="BI126" s="732"/>
      <c r="BJ126" s="732"/>
      <c r="BK126" s="732"/>
      <c r="BL126" s="732"/>
      <c r="BM126" s="732"/>
      <c r="BN126" s="732"/>
      <c r="BO126" s="732"/>
      <c r="BP126" s="732"/>
      <c r="BQ126" s="732"/>
      <c r="BR126" s="732"/>
      <c r="BS126" s="732"/>
      <c r="BT126" s="732"/>
      <c r="BU126" s="732"/>
      <c r="BV126" s="732"/>
      <c r="BW126" s="732"/>
      <c r="BX126" s="732"/>
      <c r="BY126" s="732"/>
      <c r="BZ126" s="732"/>
      <c r="CA126" s="732"/>
      <c r="CB126" s="732"/>
      <c r="CC126" s="732"/>
      <c r="CD126" s="732"/>
      <c r="CE126" s="732"/>
      <c r="CF126" s="732"/>
      <c r="CG126" s="732"/>
      <c r="CH126" s="732"/>
      <c r="CI126" s="732"/>
      <c r="CJ126" s="732"/>
      <c r="CK126" s="732"/>
      <c r="CL126" s="732"/>
      <c r="CM126" s="732"/>
      <c r="CN126" s="732"/>
      <c r="CO126" s="732"/>
      <c r="CP126" s="732"/>
      <c r="CQ126" s="732"/>
      <c r="CR126" s="732"/>
      <c r="CS126" s="732"/>
      <c r="CT126" s="732"/>
      <c r="CU126" s="732"/>
      <c r="CV126" s="732"/>
      <c r="CW126" s="732"/>
      <c r="CX126" s="732"/>
      <c r="CY126" s="732"/>
      <c r="CZ126" s="732"/>
      <c r="DA126" s="732"/>
      <c r="DB126" s="732"/>
      <c r="DC126" s="732"/>
      <c r="DD126" s="732"/>
      <c r="DE126" s="732"/>
      <c r="DF126" s="732"/>
      <c r="DG126" s="732"/>
      <c r="DH126" s="732"/>
      <c r="DI126" s="732"/>
      <c r="DJ126" s="732"/>
      <c r="DK126" s="732"/>
      <c r="DL126" s="732"/>
      <c r="DM126" s="732"/>
      <c r="DN126" s="732"/>
      <c r="DO126" s="732"/>
      <c r="DP126" s="732"/>
      <c r="DQ126" s="732"/>
      <c r="DR126" s="732"/>
      <c r="DS126" s="732"/>
      <c r="DT126" s="732"/>
      <c r="DU126" s="732"/>
      <c r="DV126" s="732"/>
      <c r="DW126" s="732"/>
      <c r="DX126" s="732"/>
      <c r="DY126" s="732"/>
      <c r="DZ126" s="732"/>
      <c r="EA126" s="732"/>
      <c r="EB126" s="732"/>
      <c r="EC126" s="732"/>
      <c r="ED126" s="732"/>
      <c r="EE126" s="732"/>
      <c r="EF126" s="732"/>
      <c r="EG126" s="732"/>
      <c r="EH126" s="732"/>
      <c r="EI126" s="732"/>
      <c r="EJ126" s="732"/>
      <c r="EK126" s="732"/>
      <c r="EL126" s="732"/>
      <c r="EM126" s="732"/>
      <c r="EN126" s="732"/>
      <c r="EO126" s="732"/>
      <c r="EP126" s="732"/>
      <c r="EQ126" s="732"/>
      <c r="ER126" s="732"/>
      <c r="ES126" s="732"/>
      <c r="ET126" s="732"/>
      <c r="EU126" s="732"/>
      <c r="EV126" s="732"/>
      <c r="EW126" s="732"/>
      <c r="EX126" s="732"/>
      <c r="EY126" s="732"/>
      <c r="EZ126" s="732"/>
      <c r="FA126" s="732"/>
      <c r="FB126" s="732"/>
      <c r="FC126" s="732"/>
      <c r="FD126" s="732"/>
      <c r="FE126" s="732"/>
      <c r="FG126" s="111"/>
    </row>
    <row r="127" spans="1:163" s="202" customFormat="1" ht="11.25" customHeight="1" x14ac:dyDescent="0.2">
      <c r="A127" s="89" t="s">
        <v>279</v>
      </c>
      <c r="FG127" s="111"/>
    </row>
    <row r="128" spans="1:163" s="202" customFormat="1" ht="11.25" customHeight="1" x14ac:dyDescent="0.2">
      <c r="A128" s="89" t="s">
        <v>280</v>
      </c>
      <c r="FG128" s="111"/>
    </row>
    <row r="129" spans="1:163" s="202" customFormat="1" ht="33" customHeight="1" x14ac:dyDescent="0.2">
      <c r="A129" s="732" t="s">
        <v>281</v>
      </c>
      <c r="B129" s="732"/>
      <c r="C129" s="732"/>
      <c r="D129" s="732"/>
      <c r="E129" s="732"/>
      <c r="F129" s="732"/>
      <c r="G129" s="732"/>
      <c r="H129" s="732"/>
      <c r="I129" s="732"/>
      <c r="J129" s="732"/>
      <c r="K129" s="732"/>
      <c r="L129" s="732"/>
      <c r="M129" s="732"/>
      <c r="N129" s="732"/>
      <c r="O129" s="732"/>
      <c r="P129" s="732"/>
      <c r="Q129" s="732"/>
      <c r="R129" s="732"/>
      <c r="S129" s="732"/>
      <c r="T129" s="732"/>
      <c r="U129" s="732"/>
      <c r="V129" s="732"/>
      <c r="W129" s="732"/>
      <c r="X129" s="732"/>
      <c r="Y129" s="732"/>
      <c r="Z129" s="732"/>
      <c r="AA129" s="732"/>
      <c r="AB129" s="732"/>
      <c r="AC129" s="732"/>
      <c r="AD129" s="732"/>
      <c r="AE129" s="732"/>
      <c r="AF129" s="732"/>
      <c r="AG129" s="732"/>
      <c r="AH129" s="732"/>
      <c r="AI129" s="732"/>
      <c r="AJ129" s="732"/>
      <c r="AK129" s="732"/>
      <c r="AL129" s="732"/>
      <c r="AM129" s="732"/>
      <c r="AN129" s="732"/>
      <c r="AO129" s="732"/>
      <c r="AP129" s="732"/>
      <c r="AQ129" s="732"/>
      <c r="AR129" s="732"/>
      <c r="AS129" s="732"/>
      <c r="AT129" s="732"/>
      <c r="AU129" s="732"/>
      <c r="AV129" s="732"/>
      <c r="AW129" s="732"/>
      <c r="AX129" s="732"/>
      <c r="AY129" s="732"/>
      <c r="AZ129" s="732"/>
      <c r="BA129" s="732"/>
      <c r="BB129" s="732"/>
      <c r="BC129" s="732"/>
      <c r="BD129" s="732"/>
      <c r="BE129" s="732"/>
      <c r="BF129" s="732"/>
      <c r="BG129" s="732"/>
      <c r="BH129" s="732"/>
      <c r="BI129" s="732"/>
      <c r="BJ129" s="732"/>
      <c r="BK129" s="732"/>
      <c r="BL129" s="732"/>
      <c r="BM129" s="732"/>
      <c r="BN129" s="732"/>
      <c r="BO129" s="732"/>
      <c r="BP129" s="732"/>
      <c r="BQ129" s="732"/>
      <c r="BR129" s="732"/>
      <c r="BS129" s="732"/>
      <c r="BT129" s="732"/>
      <c r="BU129" s="732"/>
      <c r="BV129" s="732"/>
      <c r="BW129" s="732"/>
      <c r="BX129" s="732"/>
      <c r="BY129" s="732"/>
      <c r="BZ129" s="732"/>
      <c r="CA129" s="732"/>
      <c r="CB129" s="732"/>
      <c r="CC129" s="732"/>
      <c r="CD129" s="732"/>
      <c r="CE129" s="732"/>
      <c r="CF129" s="732"/>
      <c r="CG129" s="732"/>
      <c r="CH129" s="732"/>
      <c r="CI129" s="732"/>
      <c r="CJ129" s="732"/>
      <c r="CK129" s="732"/>
      <c r="CL129" s="732"/>
      <c r="CM129" s="732"/>
      <c r="CN129" s="732"/>
      <c r="CO129" s="732"/>
      <c r="CP129" s="732"/>
      <c r="CQ129" s="732"/>
      <c r="CR129" s="732"/>
      <c r="CS129" s="732"/>
      <c r="CT129" s="732"/>
      <c r="CU129" s="732"/>
      <c r="CV129" s="732"/>
      <c r="CW129" s="732"/>
      <c r="CX129" s="732"/>
      <c r="CY129" s="732"/>
      <c r="CZ129" s="732"/>
      <c r="DA129" s="732"/>
      <c r="DB129" s="732"/>
      <c r="DC129" s="732"/>
      <c r="DD129" s="732"/>
      <c r="DE129" s="732"/>
      <c r="DF129" s="732"/>
      <c r="DG129" s="732"/>
      <c r="DH129" s="732"/>
      <c r="DI129" s="732"/>
      <c r="DJ129" s="732"/>
      <c r="DK129" s="732"/>
      <c r="DL129" s="732"/>
      <c r="DM129" s="732"/>
      <c r="DN129" s="732"/>
      <c r="DO129" s="732"/>
      <c r="DP129" s="732"/>
      <c r="DQ129" s="732"/>
      <c r="DR129" s="732"/>
      <c r="DS129" s="732"/>
      <c r="DT129" s="732"/>
      <c r="DU129" s="732"/>
      <c r="DV129" s="732"/>
      <c r="DW129" s="732"/>
      <c r="DX129" s="732"/>
      <c r="DY129" s="732"/>
      <c r="DZ129" s="732"/>
      <c r="EA129" s="732"/>
      <c r="EB129" s="732"/>
      <c r="EC129" s="732"/>
      <c r="ED129" s="732"/>
      <c r="EE129" s="732"/>
      <c r="EF129" s="732"/>
      <c r="EG129" s="732"/>
      <c r="EH129" s="732"/>
      <c r="EI129" s="732"/>
      <c r="EJ129" s="732"/>
      <c r="EK129" s="732"/>
      <c r="EL129" s="732"/>
      <c r="EM129" s="732"/>
      <c r="EN129" s="732"/>
      <c r="EO129" s="732"/>
      <c r="EP129" s="732"/>
      <c r="EQ129" s="732"/>
      <c r="ER129" s="732"/>
      <c r="ES129" s="732"/>
      <c r="ET129" s="732"/>
      <c r="EU129" s="732"/>
      <c r="EV129" s="732"/>
      <c r="EW129" s="732"/>
      <c r="EX129" s="732"/>
      <c r="EY129" s="732"/>
      <c r="EZ129" s="732"/>
      <c r="FA129" s="732"/>
      <c r="FB129" s="732"/>
      <c r="FC129" s="732"/>
      <c r="FD129" s="732"/>
      <c r="FE129" s="732"/>
      <c r="FG129" s="111"/>
    </row>
    <row r="130" spans="1:163" ht="16.5" customHeight="1" x14ac:dyDescent="0.2">
      <c r="A130" s="752"/>
      <c r="B130" s="752"/>
      <c r="C130" s="752"/>
      <c r="D130" s="752"/>
      <c r="E130" s="752"/>
      <c r="F130" s="752"/>
      <c r="G130" s="752"/>
      <c r="H130" s="752"/>
      <c r="I130" s="752"/>
      <c r="J130" s="752"/>
      <c r="K130" s="752"/>
      <c r="L130" s="752"/>
      <c r="M130" s="752"/>
      <c r="N130" s="752"/>
      <c r="O130" s="752"/>
      <c r="P130" s="752"/>
      <c r="Q130" s="752"/>
      <c r="R130" s="752"/>
      <c r="S130" s="752"/>
      <c r="T130" s="752"/>
      <c r="U130" s="752"/>
      <c r="V130" s="752"/>
      <c r="W130" s="752"/>
      <c r="X130" s="752"/>
      <c r="Y130" s="752"/>
      <c r="Z130" s="752"/>
      <c r="AA130" s="752"/>
      <c r="AB130" s="752"/>
      <c r="AC130" s="752"/>
      <c r="AD130" s="752"/>
      <c r="AE130" s="752"/>
      <c r="AF130" s="752"/>
      <c r="AG130" s="752"/>
      <c r="AH130" s="752"/>
      <c r="AI130" s="752"/>
      <c r="AJ130" s="752"/>
      <c r="AK130" s="752"/>
      <c r="AL130" s="752"/>
      <c r="AM130" s="752"/>
      <c r="AN130" s="752"/>
      <c r="AO130" s="752"/>
      <c r="AP130" s="752"/>
      <c r="AQ130" s="752"/>
      <c r="AR130" s="752"/>
      <c r="AS130" s="752"/>
      <c r="AT130" s="752"/>
      <c r="AU130" s="752"/>
      <c r="AV130" s="752"/>
      <c r="AW130" s="752"/>
      <c r="AX130" s="752"/>
      <c r="AY130" s="752"/>
      <c r="AZ130" s="752"/>
      <c r="BA130" s="752"/>
      <c r="BB130" s="752"/>
      <c r="BC130" s="752"/>
      <c r="BD130" s="752"/>
      <c r="BE130" s="752"/>
      <c r="BF130" s="752"/>
      <c r="BG130" s="752"/>
      <c r="BH130" s="752"/>
      <c r="BI130" s="752"/>
      <c r="BJ130" s="752"/>
      <c r="BK130" s="752"/>
      <c r="BL130" s="752"/>
      <c r="BM130" s="752"/>
      <c r="BN130" s="752"/>
      <c r="BO130" s="752"/>
      <c r="BP130" s="752"/>
      <c r="BQ130" s="752"/>
      <c r="BR130" s="752"/>
      <c r="BS130" s="752"/>
      <c r="BT130" s="752"/>
      <c r="BU130" s="752"/>
      <c r="BV130" s="752"/>
      <c r="BW130" s="752"/>
      <c r="BX130" s="752"/>
      <c r="BY130" s="752"/>
      <c r="BZ130" s="752"/>
      <c r="CA130" s="752"/>
      <c r="CB130" s="752"/>
      <c r="CC130" s="752"/>
      <c r="CD130" s="752"/>
      <c r="CE130" s="752"/>
      <c r="CF130" s="752"/>
      <c r="CG130" s="752"/>
      <c r="CH130" s="752"/>
      <c r="CI130" s="752"/>
      <c r="CJ130" s="752"/>
      <c r="CK130" s="752"/>
      <c r="CL130" s="752"/>
      <c r="CM130" s="752"/>
      <c r="CN130" s="752"/>
      <c r="CO130" s="752"/>
      <c r="CP130" s="752"/>
      <c r="CQ130" s="752"/>
      <c r="CR130" s="752"/>
      <c r="CS130" s="752"/>
      <c r="CT130" s="752"/>
      <c r="CU130" s="752"/>
      <c r="CV130" s="752"/>
      <c r="CW130" s="752"/>
      <c r="CX130" s="752"/>
      <c r="CY130" s="752"/>
      <c r="CZ130" s="752"/>
      <c r="DA130" s="752"/>
      <c r="DB130" s="752"/>
      <c r="DC130" s="752"/>
      <c r="DD130" s="752"/>
      <c r="DE130" s="752"/>
      <c r="DF130" s="752"/>
      <c r="DG130" s="752"/>
      <c r="DH130" s="752"/>
      <c r="DI130" s="752"/>
      <c r="DJ130" s="752"/>
      <c r="DK130" s="752"/>
      <c r="DL130" s="752"/>
      <c r="DM130" s="752"/>
      <c r="DN130" s="752"/>
      <c r="DO130" s="752"/>
      <c r="DP130" s="752"/>
      <c r="DQ130" s="752"/>
      <c r="DR130" s="752"/>
      <c r="DS130" s="752"/>
      <c r="DT130" s="752"/>
      <c r="DU130" s="752"/>
      <c r="DV130" s="752"/>
      <c r="DW130" s="752"/>
      <c r="DX130" s="752"/>
      <c r="DY130" s="752"/>
      <c r="DZ130" s="752"/>
      <c r="EA130" s="752"/>
      <c r="EB130" s="752"/>
      <c r="EC130" s="752"/>
      <c r="ED130" s="752"/>
      <c r="EE130" s="752"/>
      <c r="EF130" s="752"/>
      <c r="EG130" s="752"/>
      <c r="EH130" s="752"/>
      <c r="EI130" s="752"/>
      <c r="EJ130" s="752"/>
      <c r="EK130" s="752"/>
      <c r="EL130" s="752"/>
      <c r="EM130" s="752"/>
      <c r="EN130" s="752"/>
      <c r="EO130" s="752"/>
      <c r="EP130" s="752"/>
      <c r="EQ130" s="752"/>
      <c r="ER130" s="752"/>
      <c r="ES130" s="752"/>
      <c r="ET130" s="752"/>
      <c r="EU130" s="752"/>
      <c r="EV130" s="752"/>
      <c r="EW130" s="752"/>
      <c r="EX130" s="752"/>
      <c r="EY130" s="752"/>
      <c r="EZ130" s="752"/>
      <c r="FA130" s="752"/>
      <c r="FB130" s="752"/>
      <c r="FC130" s="752"/>
      <c r="FD130" s="752"/>
      <c r="FE130" s="752"/>
    </row>
    <row r="131" spans="1:163" ht="17.25" customHeight="1" x14ac:dyDescent="0.2">
      <c r="A131" s="752"/>
      <c r="B131" s="752"/>
      <c r="C131" s="752"/>
      <c r="D131" s="752"/>
      <c r="E131" s="752"/>
      <c r="F131" s="752"/>
      <c r="G131" s="752"/>
      <c r="H131" s="752"/>
      <c r="I131" s="752"/>
      <c r="J131" s="752"/>
      <c r="K131" s="752"/>
      <c r="L131" s="752"/>
      <c r="M131" s="752"/>
      <c r="N131" s="752"/>
      <c r="O131" s="752"/>
      <c r="P131" s="752"/>
      <c r="Q131" s="752"/>
      <c r="R131" s="752"/>
      <c r="S131" s="752"/>
      <c r="T131" s="752"/>
      <c r="U131" s="752"/>
      <c r="V131" s="752"/>
      <c r="W131" s="752"/>
      <c r="X131" s="752"/>
      <c r="Y131" s="752"/>
      <c r="Z131" s="752"/>
      <c r="AA131" s="752"/>
      <c r="AB131" s="752"/>
      <c r="AC131" s="752"/>
      <c r="AD131" s="752"/>
      <c r="AE131" s="752"/>
      <c r="AF131" s="752"/>
      <c r="AG131" s="752"/>
      <c r="AH131" s="752"/>
      <c r="AI131" s="752"/>
      <c r="AJ131" s="752"/>
      <c r="AK131" s="752"/>
      <c r="AL131" s="752"/>
      <c r="AM131" s="752"/>
      <c r="AN131" s="752"/>
      <c r="AO131" s="752"/>
      <c r="AP131" s="752"/>
      <c r="AQ131" s="752"/>
      <c r="AR131" s="752"/>
      <c r="AS131" s="752"/>
      <c r="AT131" s="752"/>
      <c r="AU131" s="752"/>
      <c r="AV131" s="752"/>
      <c r="AW131" s="752"/>
      <c r="AX131" s="752"/>
      <c r="AY131" s="752"/>
      <c r="AZ131" s="752"/>
      <c r="BA131" s="752"/>
      <c r="BB131" s="752"/>
      <c r="BC131" s="752"/>
      <c r="BD131" s="752"/>
      <c r="BE131" s="752"/>
      <c r="BF131" s="752"/>
      <c r="BG131" s="752"/>
      <c r="BH131" s="752"/>
      <c r="BI131" s="752"/>
      <c r="BJ131" s="752"/>
      <c r="BK131" s="752"/>
      <c r="BL131" s="752"/>
      <c r="BM131" s="752"/>
      <c r="BN131" s="752"/>
      <c r="BO131" s="752"/>
      <c r="BP131" s="752"/>
      <c r="BQ131" s="752"/>
      <c r="BR131" s="752"/>
      <c r="BS131" s="752"/>
      <c r="BT131" s="752"/>
      <c r="BU131" s="752"/>
      <c r="BV131" s="752"/>
      <c r="BW131" s="752"/>
      <c r="BX131" s="752"/>
      <c r="BY131" s="752"/>
      <c r="BZ131" s="752"/>
      <c r="CA131" s="752"/>
      <c r="CB131" s="752"/>
      <c r="CC131" s="752"/>
      <c r="CD131" s="752"/>
      <c r="CE131" s="752"/>
      <c r="CF131" s="752"/>
      <c r="CG131" s="752"/>
      <c r="CH131" s="752"/>
      <c r="CI131" s="752"/>
      <c r="CJ131" s="752"/>
      <c r="CK131" s="752"/>
      <c r="CL131" s="752"/>
      <c r="CM131" s="752"/>
      <c r="CN131" s="752"/>
      <c r="CO131" s="752"/>
      <c r="CP131" s="752"/>
      <c r="CQ131" s="752"/>
      <c r="CR131" s="752"/>
      <c r="CS131" s="752"/>
      <c r="CT131" s="752"/>
      <c r="CU131" s="752"/>
      <c r="CV131" s="752"/>
      <c r="CW131" s="752"/>
      <c r="CX131" s="752"/>
      <c r="CY131" s="752"/>
      <c r="CZ131" s="752"/>
      <c r="DA131" s="752"/>
      <c r="DB131" s="752"/>
      <c r="DC131" s="752"/>
      <c r="DD131" s="752"/>
      <c r="DE131" s="752"/>
      <c r="DF131" s="752"/>
      <c r="DG131" s="752"/>
      <c r="DH131" s="752"/>
      <c r="DI131" s="752"/>
      <c r="DJ131" s="752"/>
      <c r="DK131" s="752"/>
      <c r="DL131" s="752"/>
      <c r="DM131" s="752"/>
      <c r="DN131" s="752"/>
      <c r="DO131" s="752"/>
      <c r="DP131" s="752"/>
      <c r="DQ131" s="752"/>
      <c r="DR131" s="752"/>
      <c r="DS131" s="752"/>
      <c r="DT131" s="752"/>
      <c r="DU131" s="752"/>
      <c r="DV131" s="752"/>
      <c r="DW131" s="752"/>
      <c r="DX131" s="752"/>
      <c r="DY131" s="752"/>
      <c r="DZ131" s="752"/>
      <c r="EA131" s="752"/>
      <c r="EB131" s="752"/>
      <c r="EC131" s="752"/>
      <c r="ED131" s="752"/>
      <c r="EE131" s="752"/>
      <c r="EF131" s="752"/>
      <c r="EG131" s="752"/>
      <c r="EH131" s="752"/>
      <c r="EI131" s="752"/>
      <c r="EJ131" s="752"/>
      <c r="EK131" s="752"/>
      <c r="EL131" s="752"/>
      <c r="EM131" s="752"/>
      <c r="EN131" s="752"/>
      <c r="EO131" s="752"/>
      <c r="EP131" s="752"/>
      <c r="EQ131" s="752"/>
      <c r="ER131" s="752"/>
      <c r="ES131" s="752"/>
      <c r="ET131" s="752"/>
      <c r="EU131" s="752"/>
      <c r="EV131" s="752"/>
      <c r="EW131" s="752"/>
      <c r="EX131" s="752"/>
      <c r="EY131" s="752"/>
      <c r="EZ131" s="752"/>
      <c r="FA131" s="752"/>
      <c r="FB131" s="752"/>
      <c r="FC131" s="752"/>
      <c r="FD131" s="752"/>
      <c r="FE131" s="752"/>
    </row>
    <row r="132" spans="1:163" x14ac:dyDescent="0.2">
      <c r="A132" s="752"/>
      <c r="B132" s="752"/>
      <c r="C132" s="752"/>
      <c r="D132" s="752"/>
      <c r="E132" s="752"/>
      <c r="F132" s="752"/>
      <c r="G132" s="752"/>
      <c r="H132" s="752"/>
      <c r="I132" s="752"/>
      <c r="J132" s="752"/>
      <c r="K132" s="752"/>
      <c r="L132" s="752"/>
      <c r="M132" s="752"/>
      <c r="N132" s="752"/>
      <c r="O132" s="752"/>
      <c r="P132" s="752"/>
      <c r="Q132" s="752"/>
      <c r="R132" s="752"/>
      <c r="S132" s="752"/>
      <c r="T132" s="752"/>
      <c r="U132" s="752"/>
      <c r="V132" s="752"/>
      <c r="W132" s="752"/>
      <c r="X132" s="752"/>
      <c r="Y132" s="752"/>
      <c r="Z132" s="752"/>
      <c r="AA132" s="752"/>
      <c r="AB132" s="752"/>
      <c r="AC132" s="752"/>
      <c r="AD132" s="752"/>
      <c r="AE132" s="752"/>
      <c r="AF132" s="752"/>
      <c r="AG132" s="752"/>
      <c r="AH132" s="752"/>
      <c r="AI132" s="752"/>
      <c r="AJ132" s="752"/>
      <c r="AK132" s="752"/>
      <c r="AL132" s="752"/>
      <c r="AM132" s="752"/>
      <c r="AN132" s="752"/>
      <c r="AO132" s="752"/>
      <c r="AP132" s="752"/>
      <c r="AQ132" s="752"/>
      <c r="AR132" s="752"/>
      <c r="AS132" s="752"/>
      <c r="AT132" s="752"/>
      <c r="AU132" s="752"/>
      <c r="AV132" s="752"/>
      <c r="AW132" s="752"/>
      <c r="AX132" s="752"/>
      <c r="AY132" s="752"/>
      <c r="AZ132" s="752"/>
      <c r="BA132" s="752"/>
      <c r="BB132" s="752"/>
      <c r="BC132" s="752"/>
      <c r="BD132" s="752"/>
      <c r="BE132" s="752"/>
      <c r="BF132" s="752"/>
      <c r="BG132" s="752"/>
      <c r="BH132" s="752"/>
      <c r="BI132" s="752"/>
      <c r="BJ132" s="752"/>
      <c r="BK132" s="752"/>
      <c r="BL132" s="752"/>
      <c r="BM132" s="752"/>
      <c r="BN132" s="752"/>
      <c r="BO132" s="752"/>
      <c r="BP132" s="752"/>
      <c r="BQ132" s="752"/>
      <c r="BR132" s="752"/>
      <c r="BS132" s="752"/>
      <c r="BT132" s="752"/>
      <c r="BU132" s="752"/>
      <c r="BV132" s="752"/>
      <c r="BW132" s="752"/>
      <c r="BX132" s="752"/>
      <c r="BY132" s="752"/>
      <c r="BZ132" s="752"/>
      <c r="CA132" s="752"/>
      <c r="CB132" s="752"/>
      <c r="CC132" s="752"/>
      <c r="CD132" s="752"/>
      <c r="CE132" s="752"/>
      <c r="CF132" s="752"/>
      <c r="CG132" s="752"/>
      <c r="CH132" s="752"/>
      <c r="CI132" s="752"/>
      <c r="CJ132" s="752"/>
      <c r="CK132" s="752"/>
      <c r="CL132" s="752"/>
      <c r="CM132" s="752"/>
      <c r="CN132" s="752"/>
      <c r="CO132" s="752"/>
      <c r="CP132" s="752"/>
      <c r="CQ132" s="752"/>
      <c r="CR132" s="752"/>
      <c r="CS132" s="752"/>
      <c r="CT132" s="752"/>
      <c r="CU132" s="752"/>
      <c r="CV132" s="752"/>
      <c r="CW132" s="752"/>
      <c r="CX132" s="752"/>
      <c r="CY132" s="752"/>
      <c r="CZ132" s="752"/>
      <c r="DA132" s="752"/>
      <c r="DB132" s="752"/>
      <c r="DC132" s="752"/>
      <c r="DD132" s="752"/>
      <c r="DE132" s="752"/>
      <c r="DF132" s="752"/>
      <c r="DG132" s="752"/>
      <c r="DH132" s="752"/>
      <c r="DI132" s="752"/>
      <c r="DJ132" s="752"/>
      <c r="DK132" s="752"/>
      <c r="DL132" s="752"/>
      <c r="DM132" s="752"/>
      <c r="DN132" s="752"/>
      <c r="DO132" s="752"/>
      <c r="DP132" s="752"/>
      <c r="DQ132" s="752"/>
      <c r="DR132" s="752"/>
      <c r="DS132" s="752"/>
      <c r="DT132" s="752"/>
      <c r="DU132" s="752"/>
      <c r="DV132" s="752"/>
      <c r="DW132" s="752"/>
      <c r="DX132" s="752"/>
      <c r="DY132" s="752"/>
      <c r="DZ132" s="752"/>
      <c r="EA132" s="752"/>
      <c r="EB132" s="752"/>
      <c r="EC132" s="752"/>
      <c r="ED132" s="752"/>
      <c r="EE132" s="752"/>
      <c r="EF132" s="752"/>
      <c r="EG132" s="752"/>
      <c r="EH132" s="752"/>
      <c r="EI132" s="752"/>
      <c r="EJ132" s="752"/>
      <c r="EK132" s="752"/>
      <c r="EL132" s="752"/>
      <c r="EM132" s="752"/>
      <c r="EN132" s="752"/>
      <c r="EO132" s="752"/>
      <c r="EP132" s="752"/>
      <c r="EQ132" s="752"/>
      <c r="ER132" s="752"/>
      <c r="ES132" s="752"/>
      <c r="ET132" s="752"/>
      <c r="EU132" s="752"/>
      <c r="EV132" s="752"/>
      <c r="EW132" s="752"/>
      <c r="EX132" s="752"/>
      <c r="EY132" s="752"/>
      <c r="EZ132" s="752"/>
      <c r="FA132" s="752"/>
      <c r="FB132" s="752"/>
      <c r="FC132" s="752"/>
      <c r="FD132" s="752"/>
      <c r="FE132" s="752"/>
    </row>
  </sheetData>
  <mergeCells count="852">
    <mergeCell ref="ES15:FE15"/>
    <mergeCell ref="EF18:ER18"/>
    <mergeCell ref="ES18:FE18"/>
    <mergeCell ref="EF20:ER20"/>
    <mergeCell ref="ES21:FE21"/>
    <mergeCell ref="EF25:ER25"/>
    <mergeCell ref="ES25:FE25"/>
    <mergeCell ref="EF43:ER43"/>
    <mergeCell ref="ES43:FE43"/>
    <mergeCell ref="A2:FE2"/>
    <mergeCell ref="A4:BW6"/>
    <mergeCell ref="BX4:CE6"/>
    <mergeCell ref="CF4:CR6"/>
    <mergeCell ref="CS4:DE6"/>
    <mergeCell ref="DF4:FE4"/>
    <mergeCell ref="DF5:DK5"/>
    <mergeCell ref="DL5:DN5"/>
    <mergeCell ref="DO5:DR5"/>
    <mergeCell ref="DS5:DX5"/>
    <mergeCell ref="DF6:DR6"/>
    <mergeCell ref="DS6:EE6"/>
    <mergeCell ref="EF6:ER6"/>
    <mergeCell ref="ES5:FE6"/>
    <mergeCell ref="DY5:EA5"/>
    <mergeCell ref="EB5:EE5"/>
    <mergeCell ref="EF5:EK5"/>
    <mergeCell ref="EL5:EN5"/>
    <mergeCell ref="EO5:ER5"/>
    <mergeCell ref="A7:BW7"/>
    <mergeCell ref="BX7:CE7"/>
    <mergeCell ref="CF7:CR7"/>
    <mergeCell ref="CS7:DE7"/>
    <mergeCell ref="DF7:DR7"/>
    <mergeCell ref="DS7:EE7"/>
    <mergeCell ref="EF7:ER7"/>
    <mergeCell ref="EF9:ER9"/>
    <mergeCell ref="ES9:FE9"/>
    <mergeCell ref="A9:BW9"/>
    <mergeCell ref="BX9:CE9"/>
    <mergeCell ref="CF9:CR9"/>
    <mergeCell ref="CS9:DE9"/>
    <mergeCell ref="DF9:DR9"/>
    <mergeCell ref="DS9:EE9"/>
    <mergeCell ref="ES7:FE7"/>
    <mergeCell ref="A8:BW8"/>
    <mergeCell ref="BX8:CE8"/>
    <mergeCell ref="CF8:CR8"/>
    <mergeCell ref="CS8:DE8"/>
    <mergeCell ref="DF8:DR8"/>
    <mergeCell ref="DS8:EE8"/>
    <mergeCell ref="EF8:ER8"/>
    <mergeCell ref="ES8:FE8"/>
    <mergeCell ref="A11:BW11"/>
    <mergeCell ref="BX11:CE11"/>
    <mergeCell ref="CF11:CR11"/>
    <mergeCell ref="CS11:DE11"/>
    <mergeCell ref="DF11:DR11"/>
    <mergeCell ref="DS11:EE11"/>
    <mergeCell ref="EF11:ER11"/>
    <mergeCell ref="ES11:FE11"/>
    <mergeCell ref="A10:BW10"/>
    <mergeCell ref="BX10:CE10"/>
    <mergeCell ref="CF10:CR10"/>
    <mergeCell ref="CS10:DE10"/>
    <mergeCell ref="DF10:DR10"/>
    <mergeCell ref="DS10:EE10"/>
    <mergeCell ref="ES10:FE10"/>
    <mergeCell ref="EF10:ER10"/>
    <mergeCell ref="A14:BW14"/>
    <mergeCell ref="A15:BW15"/>
    <mergeCell ref="BX15:CE15"/>
    <mergeCell ref="CF15:CR15"/>
    <mergeCell ref="CS15:DE15"/>
    <mergeCell ref="DF15:DR15"/>
    <mergeCell ref="EF12:ER12"/>
    <mergeCell ref="ES12:FE12"/>
    <mergeCell ref="A13:BW13"/>
    <mergeCell ref="BX13:CE14"/>
    <mergeCell ref="CF13:CR14"/>
    <mergeCell ref="CS13:DE14"/>
    <mergeCell ref="DF13:DR14"/>
    <mergeCell ref="DS13:EE14"/>
    <mergeCell ref="EF13:ER14"/>
    <mergeCell ref="ES13:FE14"/>
    <mergeCell ref="A12:BW12"/>
    <mergeCell ref="BX12:CE12"/>
    <mergeCell ref="CF12:CR12"/>
    <mergeCell ref="CS12:DE12"/>
    <mergeCell ref="DF12:DR12"/>
    <mergeCell ref="DS12:EE12"/>
    <mergeCell ref="DS15:EE15"/>
    <mergeCell ref="EF15:ER15"/>
    <mergeCell ref="A16:BW16"/>
    <mergeCell ref="BX16:CE16"/>
    <mergeCell ref="CF16:CR16"/>
    <mergeCell ref="CS16:DE16"/>
    <mergeCell ref="DF16:DR16"/>
    <mergeCell ref="DS16:EE16"/>
    <mergeCell ref="EF16:ER16"/>
    <mergeCell ref="ES16:FE16"/>
    <mergeCell ref="A17:BW17"/>
    <mergeCell ref="BX17:CE17"/>
    <mergeCell ref="CF17:CR17"/>
    <mergeCell ref="CS17:DE17"/>
    <mergeCell ref="DF17:DR17"/>
    <mergeCell ref="DS17:EE17"/>
    <mergeCell ref="EF17:ER17"/>
    <mergeCell ref="ES17:FE17"/>
    <mergeCell ref="A19:BW19"/>
    <mergeCell ref="BX19:CE19"/>
    <mergeCell ref="CF19:CR19"/>
    <mergeCell ref="CS19:DE19"/>
    <mergeCell ref="DF19:DR19"/>
    <mergeCell ref="DS19:EE19"/>
    <mergeCell ref="EF19:ER19"/>
    <mergeCell ref="A18:BW18"/>
    <mergeCell ref="BX18:CE18"/>
    <mergeCell ref="CF18:CR18"/>
    <mergeCell ref="CS18:DE18"/>
    <mergeCell ref="DF18:DR18"/>
    <mergeCell ref="DS18:EE18"/>
    <mergeCell ref="A21:BW21"/>
    <mergeCell ref="BX21:CE21"/>
    <mergeCell ref="CF21:CR21"/>
    <mergeCell ref="CS21:DE21"/>
    <mergeCell ref="DF21:DR21"/>
    <mergeCell ref="DS21:EE21"/>
    <mergeCell ref="EF21:ER21"/>
    <mergeCell ref="A20:BW20"/>
    <mergeCell ref="BX20:CE20"/>
    <mergeCell ref="CF20:CR20"/>
    <mergeCell ref="CS20:DE20"/>
    <mergeCell ref="DF20:DR20"/>
    <mergeCell ref="DS20:EE20"/>
    <mergeCell ref="A22:BW22"/>
    <mergeCell ref="BX22:CE22"/>
    <mergeCell ref="CF22:CR22"/>
    <mergeCell ref="CS22:DE22"/>
    <mergeCell ref="DF22:DR22"/>
    <mergeCell ref="DS22:EE22"/>
    <mergeCell ref="EF22:ER22"/>
    <mergeCell ref="ES22:FE22"/>
    <mergeCell ref="EF23:ER23"/>
    <mergeCell ref="A24:BW24"/>
    <mergeCell ref="BX24:CE24"/>
    <mergeCell ref="CF24:CR24"/>
    <mergeCell ref="DF24:DR24"/>
    <mergeCell ref="DS24:EE24"/>
    <mergeCell ref="EF24:ER24"/>
    <mergeCell ref="A23:BW23"/>
    <mergeCell ref="BX23:CE23"/>
    <mergeCell ref="CF23:CR23"/>
    <mergeCell ref="CS23:DE23"/>
    <mergeCell ref="DF23:DR23"/>
    <mergeCell ref="DS23:EE23"/>
    <mergeCell ref="A26:BW26"/>
    <mergeCell ref="BX26:CE26"/>
    <mergeCell ref="CF26:CR26"/>
    <mergeCell ref="CS26:DE26"/>
    <mergeCell ref="DF26:DR26"/>
    <mergeCell ref="DS26:EE26"/>
    <mergeCell ref="EF26:ER26"/>
    <mergeCell ref="ES26:FE26"/>
    <mergeCell ref="A25:BW25"/>
    <mergeCell ref="BX25:CE25"/>
    <mergeCell ref="CF25:CR25"/>
    <mergeCell ref="CS25:DE25"/>
    <mergeCell ref="DF25:DR25"/>
    <mergeCell ref="DS25:EE25"/>
    <mergeCell ref="A29:BW29"/>
    <mergeCell ref="A30:BW30"/>
    <mergeCell ref="BX30:CE30"/>
    <mergeCell ref="CF30:CP30"/>
    <mergeCell ref="CS30:DE30"/>
    <mergeCell ref="DF30:DR30"/>
    <mergeCell ref="EF27:ER27"/>
    <mergeCell ref="ES27:FE27"/>
    <mergeCell ref="A28:BW28"/>
    <mergeCell ref="BX28:CE29"/>
    <mergeCell ref="CF28:CR29"/>
    <mergeCell ref="CS28:DE29"/>
    <mergeCell ref="DF28:DR29"/>
    <mergeCell ref="DS28:EE29"/>
    <mergeCell ref="EF28:ER29"/>
    <mergeCell ref="ES28:FE29"/>
    <mergeCell ref="A27:BW27"/>
    <mergeCell ref="BX27:CE27"/>
    <mergeCell ref="CF27:CR27"/>
    <mergeCell ref="CS27:DE27"/>
    <mergeCell ref="DF27:DR27"/>
    <mergeCell ref="DS27:EE27"/>
    <mergeCell ref="DS30:EE30"/>
    <mergeCell ref="EF30:ER30"/>
    <mergeCell ref="A31:BW31"/>
    <mergeCell ref="BX31:CE31"/>
    <mergeCell ref="CF31:CR31"/>
    <mergeCell ref="CS31:DE31"/>
    <mergeCell ref="DF31:DR31"/>
    <mergeCell ref="DS31:EE31"/>
    <mergeCell ref="EF31:ER31"/>
    <mergeCell ref="ES31:FE31"/>
    <mergeCell ref="A32:BW32"/>
    <mergeCell ref="BX32:CE33"/>
    <mergeCell ref="CF32:CR33"/>
    <mergeCell ref="CS32:DE33"/>
    <mergeCell ref="DF32:DR33"/>
    <mergeCell ref="DS32:EE33"/>
    <mergeCell ref="EF32:ER33"/>
    <mergeCell ref="ES32:FE33"/>
    <mergeCell ref="A33:BW33"/>
    <mergeCell ref="A44:BW44"/>
    <mergeCell ref="BX44:CE44"/>
    <mergeCell ref="CF44:CR44"/>
    <mergeCell ref="CS44:DE44"/>
    <mergeCell ref="DF44:DR44"/>
    <mergeCell ref="DS44:EE44"/>
    <mergeCell ref="EF44:ER44"/>
    <mergeCell ref="ES44:FE44"/>
    <mergeCell ref="A43:BW43"/>
    <mergeCell ref="BX43:CE43"/>
    <mergeCell ref="CF43:CR43"/>
    <mergeCell ref="CS43:DE43"/>
    <mergeCell ref="DF43:DR43"/>
    <mergeCell ref="DS43:EE43"/>
    <mergeCell ref="ES45:FE45"/>
    <mergeCell ref="A46:BW46"/>
    <mergeCell ref="BX46:CE46"/>
    <mergeCell ref="CF46:CR46"/>
    <mergeCell ref="CS46:DE46"/>
    <mergeCell ref="DF46:DR46"/>
    <mergeCell ref="DS46:EE46"/>
    <mergeCell ref="EF46:ER46"/>
    <mergeCell ref="ES46:FE46"/>
    <mergeCell ref="A45:BW45"/>
    <mergeCell ref="BX45:CE45"/>
    <mergeCell ref="CF45:CR45"/>
    <mergeCell ref="CS45:DE45"/>
    <mergeCell ref="DF45:DR45"/>
    <mergeCell ref="DS45:EE45"/>
    <mergeCell ref="EF45:ER45"/>
    <mergeCell ref="ES47:FE47"/>
    <mergeCell ref="A48:BW48"/>
    <mergeCell ref="BX48:CE48"/>
    <mergeCell ref="CF48:CR48"/>
    <mergeCell ref="CS48:DE48"/>
    <mergeCell ref="DF48:DR48"/>
    <mergeCell ref="DS48:EE48"/>
    <mergeCell ref="EF48:ER48"/>
    <mergeCell ref="ES48:FE48"/>
    <mergeCell ref="A47:BW47"/>
    <mergeCell ref="BX47:CE47"/>
    <mergeCell ref="CF47:CR47"/>
    <mergeCell ref="CS47:DE47"/>
    <mergeCell ref="DF47:DR47"/>
    <mergeCell ref="DS47:EE47"/>
    <mergeCell ref="EF47:ER47"/>
    <mergeCell ref="ES49:FE49"/>
    <mergeCell ref="A50:BW50"/>
    <mergeCell ref="BX50:CE50"/>
    <mergeCell ref="CF50:CR50"/>
    <mergeCell ref="CS50:DE50"/>
    <mergeCell ref="DF50:DR50"/>
    <mergeCell ref="DS50:EE50"/>
    <mergeCell ref="EF50:ER50"/>
    <mergeCell ref="ES50:FE50"/>
    <mergeCell ref="A49:BW49"/>
    <mergeCell ref="BX49:CE49"/>
    <mergeCell ref="CF49:CR49"/>
    <mergeCell ref="CS49:DE49"/>
    <mergeCell ref="DF49:DR49"/>
    <mergeCell ref="DS49:EE49"/>
    <mergeCell ref="EF49:ER49"/>
    <mergeCell ref="ES51:FE51"/>
    <mergeCell ref="A52:BW52"/>
    <mergeCell ref="BX52:CE52"/>
    <mergeCell ref="CF52:CR52"/>
    <mergeCell ref="CS52:DE52"/>
    <mergeCell ref="DF52:DR52"/>
    <mergeCell ref="DS52:EE52"/>
    <mergeCell ref="EF52:ER52"/>
    <mergeCell ref="ES52:FE52"/>
    <mergeCell ref="A51:BW51"/>
    <mergeCell ref="BX51:CE51"/>
    <mergeCell ref="CF51:CR51"/>
    <mergeCell ref="CS51:DE51"/>
    <mergeCell ref="DF51:DR51"/>
    <mergeCell ref="DS51:EE51"/>
    <mergeCell ref="EF51:ER51"/>
    <mergeCell ref="ES53:FE53"/>
    <mergeCell ref="A54:BW54"/>
    <mergeCell ref="BX54:CE54"/>
    <mergeCell ref="CF54:CR54"/>
    <mergeCell ref="CS54:DE54"/>
    <mergeCell ref="DF54:DR54"/>
    <mergeCell ref="DS54:EE54"/>
    <mergeCell ref="EF54:ER54"/>
    <mergeCell ref="ES54:FE54"/>
    <mergeCell ref="A53:BW53"/>
    <mergeCell ref="BX53:CE53"/>
    <mergeCell ref="CF53:CR53"/>
    <mergeCell ref="CS53:DE53"/>
    <mergeCell ref="DF53:DR53"/>
    <mergeCell ref="DS53:EE53"/>
    <mergeCell ref="EF53:ER53"/>
    <mergeCell ref="ES55:FE55"/>
    <mergeCell ref="A56:BW56"/>
    <mergeCell ref="BX56:CE56"/>
    <mergeCell ref="CF56:CR56"/>
    <mergeCell ref="CS56:DE56"/>
    <mergeCell ref="DF56:DR56"/>
    <mergeCell ref="DS56:EE56"/>
    <mergeCell ref="EF56:ER56"/>
    <mergeCell ref="ES56:FE56"/>
    <mergeCell ref="A55:BW55"/>
    <mergeCell ref="BX55:CE55"/>
    <mergeCell ref="CF55:CR55"/>
    <mergeCell ref="CS55:DE55"/>
    <mergeCell ref="DF55:DR55"/>
    <mergeCell ref="DS55:EE55"/>
    <mergeCell ref="EF55:ER55"/>
    <mergeCell ref="ES57:FE57"/>
    <mergeCell ref="A58:BW58"/>
    <mergeCell ref="BX58:CE58"/>
    <mergeCell ref="CF58:CR58"/>
    <mergeCell ref="CS58:DE58"/>
    <mergeCell ref="DF58:DR58"/>
    <mergeCell ref="DS58:EE58"/>
    <mergeCell ref="EF58:ER58"/>
    <mergeCell ref="ES58:FE58"/>
    <mergeCell ref="A57:BW57"/>
    <mergeCell ref="BX57:CE57"/>
    <mergeCell ref="CF57:CR57"/>
    <mergeCell ref="CS57:DE57"/>
    <mergeCell ref="DF57:DR57"/>
    <mergeCell ref="DS57:EE57"/>
    <mergeCell ref="EF57:ER57"/>
    <mergeCell ref="ES59:FE59"/>
    <mergeCell ref="A60:BW60"/>
    <mergeCell ref="BX60:CE60"/>
    <mergeCell ref="CF60:CR60"/>
    <mergeCell ref="CS60:DE60"/>
    <mergeCell ref="DF60:DR60"/>
    <mergeCell ref="DS60:EE60"/>
    <mergeCell ref="EF60:ER60"/>
    <mergeCell ref="ES60:FE60"/>
    <mergeCell ref="A59:BW59"/>
    <mergeCell ref="BX59:CE59"/>
    <mergeCell ref="CF59:CR59"/>
    <mergeCell ref="CS59:DE59"/>
    <mergeCell ref="DF59:DR59"/>
    <mergeCell ref="DS59:EE59"/>
    <mergeCell ref="EF59:ER59"/>
    <mergeCell ref="ES61:FE61"/>
    <mergeCell ref="A62:BW62"/>
    <mergeCell ref="BX62:CE62"/>
    <mergeCell ref="CF62:CR62"/>
    <mergeCell ref="CS62:DE62"/>
    <mergeCell ref="DF62:DR62"/>
    <mergeCell ref="DS62:EE62"/>
    <mergeCell ref="EF62:ER62"/>
    <mergeCell ref="ES62:FE62"/>
    <mergeCell ref="A61:BW61"/>
    <mergeCell ref="BX61:CE61"/>
    <mergeCell ref="CF61:CR61"/>
    <mergeCell ref="CS61:DE61"/>
    <mergeCell ref="DF61:DR61"/>
    <mergeCell ref="DS61:EE61"/>
    <mergeCell ref="EF61:ER61"/>
    <mergeCell ref="ES63:FE63"/>
    <mergeCell ref="A64:BW64"/>
    <mergeCell ref="BX64:CE64"/>
    <mergeCell ref="CF64:CR64"/>
    <mergeCell ref="CS64:DE64"/>
    <mergeCell ref="DF64:DR64"/>
    <mergeCell ref="DS64:EE64"/>
    <mergeCell ref="EF64:ER64"/>
    <mergeCell ref="ES64:FE64"/>
    <mergeCell ref="A63:BW63"/>
    <mergeCell ref="BX63:CE63"/>
    <mergeCell ref="CF63:CR63"/>
    <mergeCell ref="CS63:DE63"/>
    <mergeCell ref="DF63:DR63"/>
    <mergeCell ref="DS63:EE63"/>
    <mergeCell ref="EF63:ER63"/>
    <mergeCell ref="ES65:FE65"/>
    <mergeCell ref="A66:BW66"/>
    <mergeCell ref="BX66:CE66"/>
    <mergeCell ref="CF66:CR66"/>
    <mergeCell ref="CS66:DE66"/>
    <mergeCell ref="DF66:DR66"/>
    <mergeCell ref="DS66:EE66"/>
    <mergeCell ref="EF66:ER66"/>
    <mergeCell ref="ES66:FE66"/>
    <mergeCell ref="A65:BW65"/>
    <mergeCell ref="BX65:CE65"/>
    <mergeCell ref="CF65:CR65"/>
    <mergeCell ref="CS65:DE65"/>
    <mergeCell ref="DF65:DR65"/>
    <mergeCell ref="DS65:EE65"/>
    <mergeCell ref="EF65:ER65"/>
    <mergeCell ref="ES67:FE67"/>
    <mergeCell ref="A68:BW68"/>
    <mergeCell ref="BX68:CE68"/>
    <mergeCell ref="CF68:CR68"/>
    <mergeCell ref="CS68:DE68"/>
    <mergeCell ref="DF68:DR68"/>
    <mergeCell ref="DS68:EE68"/>
    <mergeCell ref="EF68:ER68"/>
    <mergeCell ref="ES68:FE68"/>
    <mergeCell ref="A67:BW67"/>
    <mergeCell ref="BX67:CE67"/>
    <mergeCell ref="CF67:CR67"/>
    <mergeCell ref="CS67:DE67"/>
    <mergeCell ref="DF67:DR67"/>
    <mergeCell ref="DS67:EE67"/>
    <mergeCell ref="EF67:ER67"/>
    <mergeCell ref="ES69:FE69"/>
    <mergeCell ref="A70:BW70"/>
    <mergeCell ref="BX70:CE70"/>
    <mergeCell ref="CF70:CR70"/>
    <mergeCell ref="CS70:DE70"/>
    <mergeCell ref="DF70:DR70"/>
    <mergeCell ref="DS70:EE70"/>
    <mergeCell ref="EF70:ER70"/>
    <mergeCell ref="ES70:FE70"/>
    <mergeCell ref="A69:BW69"/>
    <mergeCell ref="BX69:CE69"/>
    <mergeCell ref="CF69:CR69"/>
    <mergeCell ref="CS69:DE69"/>
    <mergeCell ref="DF69:DR69"/>
    <mergeCell ref="DS69:EE69"/>
    <mergeCell ref="EF69:ER69"/>
    <mergeCell ref="EF71:ER71"/>
    <mergeCell ref="ES71:FE71"/>
    <mergeCell ref="A72:BW72"/>
    <mergeCell ref="BX72:CE72"/>
    <mergeCell ref="CF72:CR72"/>
    <mergeCell ref="CS72:DE72"/>
    <mergeCell ref="DF72:DR72"/>
    <mergeCell ref="DS72:EE72"/>
    <mergeCell ref="EF72:ER72"/>
    <mergeCell ref="ES72:FE72"/>
    <mergeCell ref="A71:BW71"/>
    <mergeCell ref="BX71:CE71"/>
    <mergeCell ref="CF71:CR71"/>
    <mergeCell ref="CS71:DE71"/>
    <mergeCell ref="DF71:DR71"/>
    <mergeCell ref="DS71:EE71"/>
    <mergeCell ref="EF73:ER73"/>
    <mergeCell ref="ES73:FE73"/>
    <mergeCell ref="A74:BW74"/>
    <mergeCell ref="BX74:CE74"/>
    <mergeCell ref="CF74:CR74"/>
    <mergeCell ref="CS74:DE74"/>
    <mergeCell ref="DF74:DR74"/>
    <mergeCell ref="DS74:EE74"/>
    <mergeCell ref="EF74:ER74"/>
    <mergeCell ref="ES74:FE74"/>
    <mergeCell ref="A73:BW73"/>
    <mergeCell ref="BX73:CE73"/>
    <mergeCell ref="CF73:CR73"/>
    <mergeCell ref="CS73:DE73"/>
    <mergeCell ref="DF73:DR73"/>
    <mergeCell ref="DS73:EE73"/>
    <mergeCell ref="EF75:ER75"/>
    <mergeCell ref="ES75:FE75"/>
    <mergeCell ref="A76:BW76"/>
    <mergeCell ref="BX76:CE76"/>
    <mergeCell ref="CF76:CR76"/>
    <mergeCell ref="CS76:DE76"/>
    <mergeCell ref="DF76:DR76"/>
    <mergeCell ref="DS76:EE76"/>
    <mergeCell ref="EF76:ER76"/>
    <mergeCell ref="ES76:FE76"/>
    <mergeCell ref="A75:BW75"/>
    <mergeCell ref="BX75:CE75"/>
    <mergeCell ref="CF75:CR75"/>
    <mergeCell ref="CS75:DE75"/>
    <mergeCell ref="DF75:DR75"/>
    <mergeCell ref="DS75:EE75"/>
    <mergeCell ref="EF77:ER77"/>
    <mergeCell ref="ES77:FE77"/>
    <mergeCell ref="A78:BW78"/>
    <mergeCell ref="BX78:CE78"/>
    <mergeCell ref="CF78:CR78"/>
    <mergeCell ref="CS78:DE78"/>
    <mergeCell ref="DF78:DR78"/>
    <mergeCell ref="DS78:EE78"/>
    <mergeCell ref="EF78:ER78"/>
    <mergeCell ref="ES78:FE78"/>
    <mergeCell ref="A77:BW77"/>
    <mergeCell ref="BX77:CE77"/>
    <mergeCell ref="CF77:CR77"/>
    <mergeCell ref="CS77:DE77"/>
    <mergeCell ref="DF77:DR77"/>
    <mergeCell ref="DS77:EE77"/>
    <mergeCell ref="EF79:ER79"/>
    <mergeCell ref="ES79:FE79"/>
    <mergeCell ref="A80:BW80"/>
    <mergeCell ref="BX80:CE80"/>
    <mergeCell ref="CF80:CR80"/>
    <mergeCell ref="CS80:DE80"/>
    <mergeCell ref="DF80:DR80"/>
    <mergeCell ref="DS80:EE80"/>
    <mergeCell ref="EF80:ER80"/>
    <mergeCell ref="ES80:FE80"/>
    <mergeCell ref="A79:BW79"/>
    <mergeCell ref="BX79:CE79"/>
    <mergeCell ref="CF79:CR79"/>
    <mergeCell ref="CS79:DE79"/>
    <mergeCell ref="DF79:DR79"/>
    <mergeCell ref="DS79:EE79"/>
    <mergeCell ref="EF81:ER81"/>
    <mergeCell ref="ES81:FE81"/>
    <mergeCell ref="A82:BW82"/>
    <mergeCell ref="BX82:CE82"/>
    <mergeCell ref="CF82:CR82"/>
    <mergeCell ref="CS82:DE82"/>
    <mergeCell ref="DF82:DR82"/>
    <mergeCell ref="DS82:EE82"/>
    <mergeCell ref="EF82:ER82"/>
    <mergeCell ref="ES82:FE82"/>
    <mergeCell ref="A81:BW81"/>
    <mergeCell ref="BX81:CE81"/>
    <mergeCell ref="CF81:CR81"/>
    <mergeCell ref="CS81:DE81"/>
    <mergeCell ref="DF81:DR81"/>
    <mergeCell ref="DS81:EE81"/>
    <mergeCell ref="EF83:ER83"/>
    <mergeCell ref="ES83:FE83"/>
    <mergeCell ref="A84:BW84"/>
    <mergeCell ref="BX84:CE84"/>
    <mergeCell ref="CF84:CR84"/>
    <mergeCell ref="CS84:DE84"/>
    <mergeCell ref="DF84:DR84"/>
    <mergeCell ref="DS84:EE84"/>
    <mergeCell ref="EF84:ER84"/>
    <mergeCell ref="ES84:FE84"/>
    <mergeCell ref="A83:BW83"/>
    <mergeCell ref="BX83:CE83"/>
    <mergeCell ref="CF83:CR83"/>
    <mergeCell ref="CS83:DE83"/>
    <mergeCell ref="DF83:DR83"/>
    <mergeCell ref="DS83:EE83"/>
    <mergeCell ref="EF85:ER85"/>
    <mergeCell ref="ES85:FE85"/>
    <mergeCell ref="A86:BW86"/>
    <mergeCell ref="BX86:CE86"/>
    <mergeCell ref="CF86:CR86"/>
    <mergeCell ref="CS86:DE86"/>
    <mergeCell ref="DF86:DR86"/>
    <mergeCell ref="DS86:EE86"/>
    <mergeCell ref="EF86:ER86"/>
    <mergeCell ref="ES86:FE86"/>
    <mergeCell ref="A85:BW85"/>
    <mergeCell ref="BX85:CE85"/>
    <mergeCell ref="CF85:CR85"/>
    <mergeCell ref="CS85:DE85"/>
    <mergeCell ref="DF85:DR85"/>
    <mergeCell ref="DS85:EE85"/>
    <mergeCell ref="EF87:ER87"/>
    <mergeCell ref="ES87:FE87"/>
    <mergeCell ref="A88:BW88"/>
    <mergeCell ref="BX88:CE88"/>
    <mergeCell ref="CF88:CR88"/>
    <mergeCell ref="CS88:DE88"/>
    <mergeCell ref="DF88:DR88"/>
    <mergeCell ref="DS88:EE88"/>
    <mergeCell ref="EF88:ER88"/>
    <mergeCell ref="ES88:FE88"/>
    <mergeCell ref="A87:BW87"/>
    <mergeCell ref="BX87:CE87"/>
    <mergeCell ref="CF87:CR87"/>
    <mergeCell ref="CS87:DE87"/>
    <mergeCell ref="DF87:DR87"/>
    <mergeCell ref="DS87:EE87"/>
    <mergeCell ref="EF89:ER89"/>
    <mergeCell ref="ES89:FE89"/>
    <mergeCell ref="A90:BW90"/>
    <mergeCell ref="BX90:CE90"/>
    <mergeCell ref="CF90:CR90"/>
    <mergeCell ref="CS90:DE90"/>
    <mergeCell ref="DF90:DR90"/>
    <mergeCell ref="DS90:EE90"/>
    <mergeCell ref="EF90:ER90"/>
    <mergeCell ref="ES90:FE90"/>
    <mergeCell ref="A89:BW89"/>
    <mergeCell ref="BX89:CE89"/>
    <mergeCell ref="CF89:CR89"/>
    <mergeCell ref="CS89:DE89"/>
    <mergeCell ref="DF89:DR89"/>
    <mergeCell ref="DS89:EE89"/>
    <mergeCell ref="EF91:ER91"/>
    <mergeCell ref="ES91:FE91"/>
    <mergeCell ref="A92:BW92"/>
    <mergeCell ref="BX92:CE92"/>
    <mergeCell ref="CF92:CR92"/>
    <mergeCell ref="CS92:DE92"/>
    <mergeCell ref="DF92:DR92"/>
    <mergeCell ref="DS92:EE92"/>
    <mergeCell ref="EF92:ER92"/>
    <mergeCell ref="ES92:FE92"/>
    <mergeCell ref="A91:BW91"/>
    <mergeCell ref="BX91:CE91"/>
    <mergeCell ref="CF91:CR91"/>
    <mergeCell ref="CS91:DE91"/>
    <mergeCell ref="DF91:DR91"/>
    <mergeCell ref="DS91:EE91"/>
    <mergeCell ref="EF93:ER93"/>
    <mergeCell ref="ES93:FE93"/>
    <mergeCell ref="A94:BW94"/>
    <mergeCell ref="BX94:CE94"/>
    <mergeCell ref="CF94:CR94"/>
    <mergeCell ref="CS94:DE94"/>
    <mergeCell ref="DF94:DR94"/>
    <mergeCell ref="DS94:EE94"/>
    <mergeCell ref="EF94:ER94"/>
    <mergeCell ref="ES94:FE94"/>
    <mergeCell ref="A93:BW93"/>
    <mergeCell ref="BX93:CE93"/>
    <mergeCell ref="CF93:CR93"/>
    <mergeCell ref="CS93:DE93"/>
    <mergeCell ref="DF93:DR93"/>
    <mergeCell ref="DS93:EE93"/>
    <mergeCell ref="EF95:ER95"/>
    <mergeCell ref="ES95:FE95"/>
    <mergeCell ref="A96:BW96"/>
    <mergeCell ref="BX96:CE96"/>
    <mergeCell ref="CF96:CR96"/>
    <mergeCell ref="CS96:DE96"/>
    <mergeCell ref="DF96:DR96"/>
    <mergeCell ref="DS96:EE96"/>
    <mergeCell ref="EF96:ER96"/>
    <mergeCell ref="ES96:FE96"/>
    <mergeCell ref="A95:BW95"/>
    <mergeCell ref="BX95:CE95"/>
    <mergeCell ref="CF95:CR95"/>
    <mergeCell ref="CS95:DE95"/>
    <mergeCell ref="DF95:DR95"/>
    <mergeCell ref="DS95:EE95"/>
    <mergeCell ref="A99:BW99"/>
    <mergeCell ref="CF99:CR99"/>
    <mergeCell ref="CS99:DE99"/>
    <mergeCell ref="DF99:DR99"/>
    <mergeCell ref="DS99:EE99"/>
    <mergeCell ref="EF99:ER99"/>
    <mergeCell ref="EF97:ER97"/>
    <mergeCell ref="ES97:FE97"/>
    <mergeCell ref="A98:BW98"/>
    <mergeCell ref="BX98:CE98"/>
    <mergeCell ref="CF98:CR98"/>
    <mergeCell ref="CS98:DE98"/>
    <mergeCell ref="DF98:DR98"/>
    <mergeCell ref="DS98:EE98"/>
    <mergeCell ref="EF98:ER98"/>
    <mergeCell ref="ES98:FE98"/>
    <mergeCell ref="A97:BW97"/>
    <mergeCell ref="BX97:CE97"/>
    <mergeCell ref="CF97:CR97"/>
    <mergeCell ref="CS97:DE97"/>
    <mergeCell ref="DF97:DR97"/>
    <mergeCell ref="DS97:EE97"/>
    <mergeCell ref="A101:BW101"/>
    <mergeCell ref="CF101:CR101"/>
    <mergeCell ref="CS101:DE101"/>
    <mergeCell ref="DF101:DR101"/>
    <mergeCell ref="DS101:EE101"/>
    <mergeCell ref="EF101:ER101"/>
    <mergeCell ref="A100:BW100"/>
    <mergeCell ref="CF100:CR100"/>
    <mergeCell ref="CS100:DE100"/>
    <mergeCell ref="DF100:DR100"/>
    <mergeCell ref="DS100:EE100"/>
    <mergeCell ref="EF107:ER107"/>
    <mergeCell ref="ES107:FE107"/>
    <mergeCell ref="A108:BW108"/>
    <mergeCell ref="BX108:CE108"/>
    <mergeCell ref="CF108:CR108"/>
    <mergeCell ref="CS108:DE108"/>
    <mergeCell ref="DF108:DR108"/>
    <mergeCell ref="DS108:EE108"/>
    <mergeCell ref="EF108:ER108"/>
    <mergeCell ref="ES108:FE108"/>
    <mergeCell ref="A107:BW107"/>
    <mergeCell ref="BX107:CE107"/>
    <mergeCell ref="CF107:CR107"/>
    <mergeCell ref="CS107:DE107"/>
    <mergeCell ref="DF107:DR107"/>
    <mergeCell ref="DS107:EE107"/>
    <mergeCell ref="A111:BW111"/>
    <mergeCell ref="BX111:CE111"/>
    <mergeCell ref="CF111:CR111"/>
    <mergeCell ref="CS111:DE111"/>
    <mergeCell ref="DF111:DR111"/>
    <mergeCell ref="DS111:EE111"/>
    <mergeCell ref="EF109:ER109"/>
    <mergeCell ref="ES109:FE109"/>
    <mergeCell ref="A110:BW110"/>
    <mergeCell ref="BX110:CE110"/>
    <mergeCell ref="CF110:CR110"/>
    <mergeCell ref="CS110:DE110"/>
    <mergeCell ref="DF110:DR110"/>
    <mergeCell ref="DS110:EE110"/>
    <mergeCell ref="EF110:ER110"/>
    <mergeCell ref="ES110:FE110"/>
    <mergeCell ref="A109:BW109"/>
    <mergeCell ref="BX109:CE109"/>
    <mergeCell ref="CF109:CR109"/>
    <mergeCell ref="CS109:DE109"/>
    <mergeCell ref="DF109:DR109"/>
    <mergeCell ref="DS109:EE109"/>
    <mergeCell ref="EF111:ER111"/>
    <mergeCell ref="ES111:FE111"/>
    <mergeCell ref="A112:BW112"/>
    <mergeCell ref="BX112:CE112"/>
    <mergeCell ref="A131:FE131"/>
    <mergeCell ref="A132:FE132"/>
    <mergeCell ref="EF115:ER115"/>
    <mergeCell ref="ES115:FE115"/>
    <mergeCell ref="A122:FE122"/>
    <mergeCell ref="A124:FE124"/>
    <mergeCell ref="A125:FE125"/>
    <mergeCell ref="A126:FE126"/>
    <mergeCell ref="A115:BW115"/>
    <mergeCell ref="BX115:CE115"/>
    <mergeCell ref="CF115:CR115"/>
    <mergeCell ref="CS115:DE115"/>
    <mergeCell ref="DF115:DR115"/>
    <mergeCell ref="DS115:EE115"/>
    <mergeCell ref="CF112:CR112"/>
    <mergeCell ref="CS112:DE112"/>
    <mergeCell ref="DF112:DR112"/>
    <mergeCell ref="DS112:EE112"/>
    <mergeCell ref="EF112:ER112"/>
    <mergeCell ref="ES112:FE112"/>
    <mergeCell ref="A129:FE129"/>
    <mergeCell ref="A130:FE130"/>
    <mergeCell ref="EF113:ER113"/>
    <mergeCell ref="ES113:FE113"/>
    <mergeCell ref="A114:BW114"/>
    <mergeCell ref="BX114:CE114"/>
    <mergeCell ref="CF114:CR114"/>
    <mergeCell ref="CS114:DE114"/>
    <mergeCell ref="DF114:DR114"/>
    <mergeCell ref="DS114:EE114"/>
    <mergeCell ref="EF114:ER114"/>
    <mergeCell ref="ES114:FE114"/>
    <mergeCell ref="A113:BW113"/>
    <mergeCell ref="BX113:CE113"/>
    <mergeCell ref="CF113:CR113"/>
    <mergeCell ref="CS113:DE113"/>
    <mergeCell ref="DF113:DR113"/>
    <mergeCell ref="DS113:EE113"/>
    <mergeCell ref="A102:BW102"/>
    <mergeCell ref="A103:BW103"/>
    <mergeCell ref="A104:BW104"/>
    <mergeCell ref="A105:BW105"/>
    <mergeCell ref="A106:BW106"/>
    <mergeCell ref="CF103:CP103"/>
    <mergeCell ref="CF104:CP104"/>
    <mergeCell ref="CF105:CP105"/>
    <mergeCell ref="CF106:CP106"/>
    <mergeCell ref="EF102:ER102"/>
    <mergeCell ref="BX99:CE106"/>
    <mergeCell ref="CS106:DE106"/>
    <mergeCell ref="DF102:DR102"/>
    <mergeCell ref="DF103:DR103"/>
    <mergeCell ref="DF104:DR104"/>
    <mergeCell ref="DF105:DR105"/>
    <mergeCell ref="DF106:DR106"/>
    <mergeCell ref="CF102:CR102"/>
    <mergeCell ref="CS102:DE102"/>
    <mergeCell ref="CS104:DE104"/>
    <mergeCell ref="CS103:DE103"/>
    <mergeCell ref="CS105:DE105"/>
    <mergeCell ref="EF100:ER100"/>
    <mergeCell ref="EF103:ER103"/>
    <mergeCell ref="EF104:ER104"/>
    <mergeCell ref="EF105:ER105"/>
    <mergeCell ref="EF106:ER106"/>
    <mergeCell ref="A34:BW34"/>
    <mergeCell ref="BX34:CE34"/>
    <mergeCell ref="CF34:CR34"/>
    <mergeCell ref="CS34:DE34"/>
    <mergeCell ref="DF34:DR34"/>
    <mergeCell ref="DS34:EE34"/>
    <mergeCell ref="EF34:ER34"/>
    <mergeCell ref="ES34:FE34"/>
    <mergeCell ref="A35:BW35"/>
    <mergeCell ref="BX35:CE35"/>
    <mergeCell ref="CF35:CR35"/>
    <mergeCell ref="CS35:DE35"/>
    <mergeCell ref="DF35:DR35"/>
    <mergeCell ref="DS35:EE35"/>
    <mergeCell ref="EF35:ER35"/>
    <mergeCell ref="ES35:FE35"/>
    <mergeCell ref="A36:BW36"/>
    <mergeCell ref="BX36:CE36"/>
    <mergeCell ref="CF36:CR36"/>
    <mergeCell ref="CS36:DE36"/>
    <mergeCell ref="DF36:DR36"/>
    <mergeCell ref="DS36:EE36"/>
    <mergeCell ref="EF36:ER36"/>
    <mergeCell ref="ES36:FE36"/>
    <mergeCell ref="A37:BW37"/>
    <mergeCell ref="BX37:CE37"/>
    <mergeCell ref="CF37:CR37"/>
    <mergeCell ref="CS37:DE37"/>
    <mergeCell ref="DF37:DR37"/>
    <mergeCell ref="DS37:EE37"/>
    <mergeCell ref="EF37:ER37"/>
    <mergeCell ref="ES37:FE37"/>
    <mergeCell ref="A38:BW38"/>
    <mergeCell ref="BX38:CE38"/>
    <mergeCell ref="CF38:CR38"/>
    <mergeCell ref="CS38:DE38"/>
    <mergeCell ref="DF38:DR38"/>
    <mergeCell ref="DS38:EE38"/>
    <mergeCell ref="EF38:ER38"/>
    <mergeCell ref="ES38:FE38"/>
    <mergeCell ref="A39:BW39"/>
    <mergeCell ref="BX39:CE39"/>
    <mergeCell ref="CF39:CR39"/>
    <mergeCell ref="CS39:DE39"/>
    <mergeCell ref="DF39:DR39"/>
    <mergeCell ref="DS39:EE39"/>
    <mergeCell ref="EF39:ER39"/>
    <mergeCell ref="ES39:FE39"/>
    <mergeCell ref="A42:BW42"/>
    <mergeCell ref="BX42:CE42"/>
    <mergeCell ref="CF42:CR42"/>
    <mergeCell ref="CS42:DE42"/>
    <mergeCell ref="DF42:DR42"/>
    <mergeCell ref="DS42:EE42"/>
    <mergeCell ref="EF42:ER42"/>
    <mergeCell ref="ES42:FE42"/>
    <mergeCell ref="A40:BW40"/>
    <mergeCell ref="BX40:CE40"/>
    <mergeCell ref="CF40:CR40"/>
    <mergeCell ref="CS40:DE40"/>
    <mergeCell ref="DF40:DR40"/>
    <mergeCell ref="DS40:EE40"/>
    <mergeCell ref="EF40:ER40"/>
    <mergeCell ref="ES40:FE40"/>
    <mergeCell ref="A41:BW41"/>
    <mergeCell ref="BX41:CE41"/>
    <mergeCell ref="CF41:CR41"/>
    <mergeCell ref="CS41:DE41"/>
    <mergeCell ref="DF41:DR41"/>
    <mergeCell ref="DS41:EE41"/>
    <mergeCell ref="EF41:ER41"/>
    <mergeCell ref="ES41:FE41"/>
  </mergeCells>
  <pageMargins left="0.59055118110236227" right="0.51181102362204722" top="0.78740157480314965" bottom="0.31496062992125984" header="0.19685039370078741" footer="0.19685039370078741"/>
  <pageSetup paperSize="9" scale="65" fitToHeight="2" orientation="portrait" r:id="rId1"/>
  <headerFooter alignWithMargins="0"/>
  <rowBreaks count="1" manualBreakCount="1">
    <brk id="16" max="16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00000"/>
    <pageSetUpPr fitToPage="1"/>
  </sheetPr>
  <dimension ref="A2:FP115"/>
  <sheetViews>
    <sheetView view="pageBreakPreview" zoomScale="130" zoomScaleNormal="130" zoomScaleSheetLayoutView="130" workbookViewId="0">
      <selection activeCell="DF17" sqref="DF17:DR17"/>
    </sheetView>
  </sheetViews>
  <sheetFormatPr defaultColWidth="0.85546875" defaultRowHeight="11.25" x14ac:dyDescent="0.2"/>
  <cols>
    <col min="1" max="18" width="0.85546875" style="206"/>
    <col min="19" max="19" width="0.85546875" style="206" customWidth="1"/>
    <col min="20" max="59" width="0.85546875" style="206"/>
    <col min="60" max="60" width="0.7109375" style="206" customWidth="1"/>
    <col min="61" max="61" width="2" style="206" customWidth="1"/>
    <col min="62" max="65" width="0.85546875" style="206"/>
    <col min="66" max="66" width="0.85546875" style="206" customWidth="1"/>
    <col min="67" max="69" width="0.85546875" style="206"/>
    <col min="70" max="70" width="0.85546875" style="206" customWidth="1"/>
    <col min="71" max="81" width="0.85546875" style="206"/>
    <col min="82" max="83" width="0.85546875" style="206" customWidth="1"/>
    <col min="84" max="93" width="0.85546875" style="206"/>
    <col min="94" max="94" width="0.5703125" style="206" customWidth="1"/>
    <col min="95" max="95" width="0.5703125" style="206" hidden="1" customWidth="1"/>
    <col min="96" max="96" width="0.85546875" style="206" hidden="1" customWidth="1"/>
    <col min="97" max="108" width="0.85546875" style="206"/>
    <col min="109" max="109" width="3.140625" style="206" customWidth="1"/>
    <col min="110" max="121" width="0.85546875" style="206"/>
    <col min="122" max="122" width="0.85546875" style="206" customWidth="1"/>
    <col min="123" max="162" width="0.85546875" style="206"/>
    <col min="163" max="163" width="0.5703125" style="110" customWidth="1"/>
    <col min="164" max="164" width="0.85546875" style="206"/>
    <col min="165" max="165" width="15.5703125" style="206" customWidth="1"/>
    <col min="166" max="167" width="0.85546875" style="206"/>
    <col min="168" max="168" width="12.42578125" style="206" bestFit="1" customWidth="1"/>
    <col min="169" max="169" width="0.85546875" style="206"/>
    <col min="170" max="170" width="10" style="206" bestFit="1" customWidth="1"/>
    <col min="171" max="171" width="0.85546875" style="206"/>
    <col min="172" max="172" width="9.28515625" style="206" bestFit="1" customWidth="1"/>
    <col min="173" max="274" width="0.85546875" style="206"/>
    <col min="275" max="275" width="0.85546875" style="206" customWidth="1"/>
    <col min="276" max="315" width="0.85546875" style="206"/>
    <col min="316" max="316" width="0.7109375" style="206" customWidth="1"/>
    <col min="317" max="317" width="2" style="206" customWidth="1"/>
    <col min="318" max="321" width="0.85546875" style="206"/>
    <col min="322" max="322" width="0.85546875" style="206" customWidth="1"/>
    <col min="323" max="325" width="0.85546875" style="206"/>
    <col min="326" max="326" width="0.85546875" style="206" customWidth="1"/>
    <col min="327" max="337" width="0.85546875" style="206"/>
    <col min="338" max="339" width="0.85546875" style="206" customWidth="1"/>
    <col min="340" max="420" width="0.85546875" style="206"/>
    <col min="421" max="421" width="40.28515625" style="206" customWidth="1"/>
    <col min="422" max="530" width="0.85546875" style="206"/>
    <col min="531" max="531" width="0.85546875" style="206" customWidth="1"/>
    <col min="532" max="571" width="0.85546875" style="206"/>
    <col min="572" max="572" width="0.7109375" style="206" customWidth="1"/>
    <col min="573" max="573" width="2" style="206" customWidth="1"/>
    <col min="574" max="577" width="0.85546875" style="206"/>
    <col min="578" max="578" width="0.85546875" style="206" customWidth="1"/>
    <col min="579" max="581" width="0.85546875" style="206"/>
    <col min="582" max="582" width="0.85546875" style="206" customWidth="1"/>
    <col min="583" max="593" width="0.85546875" style="206"/>
    <col min="594" max="595" width="0.85546875" style="206" customWidth="1"/>
    <col min="596" max="676" width="0.85546875" style="206"/>
    <col min="677" max="677" width="40.28515625" style="206" customWidth="1"/>
    <col min="678" max="786" width="0.85546875" style="206"/>
    <col min="787" max="787" width="0.85546875" style="206" customWidth="1"/>
    <col min="788" max="827" width="0.85546875" style="206"/>
    <col min="828" max="828" width="0.7109375" style="206" customWidth="1"/>
    <col min="829" max="829" width="2" style="206" customWidth="1"/>
    <col min="830" max="833" width="0.85546875" style="206"/>
    <col min="834" max="834" width="0.85546875" style="206" customWidth="1"/>
    <col min="835" max="837" width="0.85546875" style="206"/>
    <col min="838" max="838" width="0.85546875" style="206" customWidth="1"/>
    <col min="839" max="849" width="0.85546875" style="206"/>
    <col min="850" max="851" width="0.85546875" style="206" customWidth="1"/>
    <col min="852" max="932" width="0.85546875" style="206"/>
    <col min="933" max="933" width="40.28515625" style="206" customWidth="1"/>
    <col min="934" max="1042" width="0.85546875" style="206"/>
    <col min="1043" max="1043" width="0.85546875" style="206" customWidth="1"/>
    <col min="1044" max="1083" width="0.85546875" style="206"/>
    <col min="1084" max="1084" width="0.7109375" style="206" customWidth="1"/>
    <col min="1085" max="1085" width="2" style="206" customWidth="1"/>
    <col min="1086" max="1089" width="0.85546875" style="206"/>
    <col min="1090" max="1090" width="0.85546875" style="206" customWidth="1"/>
    <col min="1091" max="1093" width="0.85546875" style="206"/>
    <col min="1094" max="1094" width="0.85546875" style="206" customWidth="1"/>
    <col min="1095" max="1105" width="0.85546875" style="206"/>
    <col min="1106" max="1107" width="0.85546875" style="206" customWidth="1"/>
    <col min="1108" max="1188" width="0.85546875" style="206"/>
    <col min="1189" max="1189" width="40.28515625" style="206" customWidth="1"/>
    <col min="1190" max="1298" width="0.85546875" style="206"/>
    <col min="1299" max="1299" width="0.85546875" style="206" customWidth="1"/>
    <col min="1300" max="1339" width="0.85546875" style="206"/>
    <col min="1340" max="1340" width="0.7109375" style="206" customWidth="1"/>
    <col min="1341" max="1341" width="2" style="206" customWidth="1"/>
    <col min="1342" max="1345" width="0.85546875" style="206"/>
    <col min="1346" max="1346" width="0.85546875" style="206" customWidth="1"/>
    <col min="1347" max="1349" width="0.85546875" style="206"/>
    <col min="1350" max="1350" width="0.85546875" style="206" customWidth="1"/>
    <col min="1351" max="1361" width="0.85546875" style="206"/>
    <col min="1362" max="1363" width="0.85546875" style="206" customWidth="1"/>
    <col min="1364" max="1444" width="0.85546875" style="206"/>
    <col min="1445" max="1445" width="40.28515625" style="206" customWidth="1"/>
    <col min="1446" max="1554" width="0.85546875" style="206"/>
    <col min="1555" max="1555" width="0.85546875" style="206" customWidth="1"/>
    <col min="1556" max="1595" width="0.85546875" style="206"/>
    <col min="1596" max="1596" width="0.7109375" style="206" customWidth="1"/>
    <col min="1597" max="1597" width="2" style="206" customWidth="1"/>
    <col min="1598" max="1601" width="0.85546875" style="206"/>
    <col min="1602" max="1602" width="0.85546875" style="206" customWidth="1"/>
    <col min="1603" max="1605" width="0.85546875" style="206"/>
    <col min="1606" max="1606" width="0.85546875" style="206" customWidth="1"/>
    <col min="1607" max="1617" width="0.85546875" style="206"/>
    <col min="1618" max="1619" width="0.85546875" style="206" customWidth="1"/>
    <col min="1620" max="1700" width="0.85546875" style="206"/>
    <col min="1701" max="1701" width="40.28515625" style="206" customWidth="1"/>
    <col min="1702" max="1810" width="0.85546875" style="206"/>
    <col min="1811" max="1811" width="0.85546875" style="206" customWidth="1"/>
    <col min="1812" max="1851" width="0.85546875" style="206"/>
    <col min="1852" max="1852" width="0.7109375" style="206" customWidth="1"/>
    <col min="1853" max="1853" width="2" style="206" customWidth="1"/>
    <col min="1854" max="1857" width="0.85546875" style="206"/>
    <col min="1858" max="1858" width="0.85546875" style="206" customWidth="1"/>
    <col min="1859" max="1861" width="0.85546875" style="206"/>
    <col min="1862" max="1862" width="0.85546875" style="206" customWidth="1"/>
    <col min="1863" max="1873" width="0.85546875" style="206"/>
    <col min="1874" max="1875" width="0.85546875" style="206" customWidth="1"/>
    <col min="1876" max="1956" width="0.85546875" style="206"/>
    <col min="1957" max="1957" width="40.28515625" style="206" customWidth="1"/>
    <col min="1958" max="2066" width="0.85546875" style="206"/>
    <col min="2067" max="2067" width="0.85546875" style="206" customWidth="1"/>
    <col min="2068" max="2107" width="0.85546875" style="206"/>
    <col min="2108" max="2108" width="0.7109375" style="206" customWidth="1"/>
    <col min="2109" max="2109" width="2" style="206" customWidth="1"/>
    <col min="2110" max="2113" width="0.85546875" style="206"/>
    <col min="2114" max="2114" width="0.85546875" style="206" customWidth="1"/>
    <col min="2115" max="2117" width="0.85546875" style="206"/>
    <col min="2118" max="2118" width="0.85546875" style="206" customWidth="1"/>
    <col min="2119" max="2129" width="0.85546875" style="206"/>
    <col min="2130" max="2131" width="0.85546875" style="206" customWidth="1"/>
    <col min="2132" max="2212" width="0.85546875" style="206"/>
    <col min="2213" max="2213" width="40.28515625" style="206" customWidth="1"/>
    <col min="2214" max="2322" width="0.85546875" style="206"/>
    <col min="2323" max="2323" width="0.85546875" style="206" customWidth="1"/>
    <col min="2324" max="2363" width="0.85546875" style="206"/>
    <col min="2364" max="2364" width="0.7109375" style="206" customWidth="1"/>
    <col min="2365" max="2365" width="2" style="206" customWidth="1"/>
    <col min="2366" max="2369" width="0.85546875" style="206"/>
    <col min="2370" max="2370" width="0.85546875" style="206" customWidth="1"/>
    <col min="2371" max="2373" width="0.85546875" style="206"/>
    <col min="2374" max="2374" width="0.85546875" style="206" customWidth="1"/>
    <col min="2375" max="2385" width="0.85546875" style="206"/>
    <col min="2386" max="2387" width="0.85546875" style="206" customWidth="1"/>
    <col min="2388" max="2468" width="0.85546875" style="206"/>
    <col min="2469" max="2469" width="40.28515625" style="206" customWidth="1"/>
    <col min="2470" max="2578" width="0.85546875" style="206"/>
    <col min="2579" max="2579" width="0.85546875" style="206" customWidth="1"/>
    <col min="2580" max="2619" width="0.85546875" style="206"/>
    <col min="2620" max="2620" width="0.7109375" style="206" customWidth="1"/>
    <col min="2621" max="2621" width="2" style="206" customWidth="1"/>
    <col min="2622" max="2625" width="0.85546875" style="206"/>
    <col min="2626" max="2626" width="0.85546875" style="206" customWidth="1"/>
    <col min="2627" max="2629" width="0.85546875" style="206"/>
    <col min="2630" max="2630" width="0.85546875" style="206" customWidth="1"/>
    <col min="2631" max="2641" width="0.85546875" style="206"/>
    <col min="2642" max="2643" width="0.85546875" style="206" customWidth="1"/>
    <col min="2644" max="2724" width="0.85546875" style="206"/>
    <col min="2725" max="2725" width="40.28515625" style="206" customWidth="1"/>
    <col min="2726" max="2834" width="0.85546875" style="206"/>
    <col min="2835" max="2835" width="0.85546875" style="206" customWidth="1"/>
    <col min="2836" max="2875" width="0.85546875" style="206"/>
    <col min="2876" max="2876" width="0.7109375" style="206" customWidth="1"/>
    <col min="2877" max="2877" width="2" style="206" customWidth="1"/>
    <col min="2878" max="2881" width="0.85546875" style="206"/>
    <col min="2882" max="2882" width="0.85546875" style="206" customWidth="1"/>
    <col min="2883" max="2885" width="0.85546875" style="206"/>
    <col min="2886" max="2886" width="0.85546875" style="206" customWidth="1"/>
    <col min="2887" max="2897" width="0.85546875" style="206"/>
    <col min="2898" max="2899" width="0.85546875" style="206" customWidth="1"/>
    <col min="2900" max="2980" width="0.85546875" style="206"/>
    <col min="2981" max="2981" width="40.28515625" style="206" customWidth="1"/>
    <col min="2982" max="3090" width="0.85546875" style="206"/>
    <col min="3091" max="3091" width="0.85546875" style="206" customWidth="1"/>
    <col min="3092" max="3131" width="0.85546875" style="206"/>
    <col min="3132" max="3132" width="0.7109375" style="206" customWidth="1"/>
    <col min="3133" max="3133" width="2" style="206" customWidth="1"/>
    <col min="3134" max="3137" width="0.85546875" style="206"/>
    <col min="3138" max="3138" width="0.85546875" style="206" customWidth="1"/>
    <col min="3139" max="3141" width="0.85546875" style="206"/>
    <col min="3142" max="3142" width="0.85546875" style="206" customWidth="1"/>
    <col min="3143" max="3153" width="0.85546875" style="206"/>
    <col min="3154" max="3155" width="0.85546875" style="206" customWidth="1"/>
    <col min="3156" max="3236" width="0.85546875" style="206"/>
    <col min="3237" max="3237" width="40.28515625" style="206" customWidth="1"/>
    <col min="3238" max="3346" width="0.85546875" style="206"/>
    <col min="3347" max="3347" width="0.85546875" style="206" customWidth="1"/>
    <col min="3348" max="3387" width="0.85546875" style="206"/>
    <col min="3388" max="3388" width="0.7109375" style="206" customWidth="1"/>
    <col min="3389" max="3389" width="2" style="206" customWidth="1"/>
    <col min="3390" max="3393" width="0.85546875" style="206"/>
    <col min="3394" max="3394" width="0.85546875" style="206" customWidth="1"/>
    <col min="3395" max="3397" width="0.85546875" style="206"/>
    <col min="3398" max="3398" width="0.85546875" style="206" customWidth="1"/>
    <col min="3399" max="3409" width="0.85546875" style="206"/>
    <col min="3410" max="3411" width="0.85546875" style="206" customWidth="1"/>
    <col min="3412" max="3492" width="0.85546875" style="206"/>
    <col min="3493" max="3493" width="40.28515625" style="206" customWidth="1"/>
    <col min="3494" max="3602" width="0.85546875" style="206"/>
    <col min="3603" max="3603" width="0.85546875" style="206" customWidth="1"/>
    <col min="3604" max="3643" width="0.85546875" style="206"/>
    <col min="3644" max="3644" width="0.7109375" style="206" customWidth="1"/>
    <col min="3645" max="3645" width="2" style="206" customWidth="1"/>
    <col min="3646" max="3649" width="0.85546875" style="206"/>
    <col min="3650" max="3650" width="0.85546875" style="206" customWidth="1"/>
    <col min="3651" max="3653" width="0.85546875" style="206"/>
    <col min="3654" max="3654" width="0.85546875" style="206" customWidth="1"/>
    <col min="3655" max="3665" width="0.85546875" style="206"/>
    <col min="3666" max="3667" width="0.85546875" style="206" customWidth="1"/>
    <col min="3668" max="3748" width="0.85546875" style="206"/>
    <col min="3749" max="3749" width="40.28515625" style="206" customWidth="1"/>
    <col min="3750" max="3858" width="0.85546875" style="206"/>
    <col min="3859" max="3859" width="0.85546875" style="206" customWidth="1"/>
    <col min="3860" max="3899" width="0.85546875" style="206"/>
    <col min="3900" max="3900" width="0.7109375" style="206" customWidth="1"/>
    <col min="3901" max="3901" width="2" style="206" customWidth="1"/>
    <col min="3902" max="3905" width="0.85546875" style="206"/>
    <col min="3906" max="3906" width="0.85546875" style="206" customWidth="1"/>
    <col min="3907" max="3909" width="0.85546875" style="206"/>
    <col min="3910" max="3910" width="0.85546875" style="206" customWidth="1"/>
    <col min="3911" max="3921" width="0.85546875" style="206"/>
    <col min="3922" max="3923" width="0.85546875" style="206" customWidth="1"/>
    <col min="3924" max="4004" width="0.85546875" style="206"/>
    <col min="4005" max="4005" width="40.28515625" style="206" customWidth="1"/>
    <col min="4006" max="4114" width="0.85546875" style="206"/>
    <col min="4115" max="4115" width="0.85546875" style="206" customWidth="1"/>
    <col min="4116" max="4155" width="0.85546875" style="206"/>
    <col min="4156" max="4156" width="0.7109375" style="206" customWidth="1"/>
    <col min="4157" max="4157" width="2" style="206" customWidth="1"/>
    <col min="4158" max="4161" width="0.85546875" style="206"/>
    <col min="4162" max="4162" width="0.85546875" style="206" customWidth="1"/>
    <col min="4163" max="4165" width="0.85546875" style="206"/>
    <col min="4166" max="4166" width="0.85546875" style="206" customWidth="1"/>
    <col min="4167" max="4177" width="0.85546875" style="206"/>
    <col min="4178" max="4179" width="0.85546875" style="206" customWidth="1"/>
    <col min="4180" max="4260" width="0.85546875" style="206"/>
    <col min="4261" max="4261" width="40.28515625" style="206" customWidth="1"/>
    <col min="4262" max="4370" width="0.85546875" style="206"/>
    <col min="4371" max="4371" width="0.85546875" style="206" customWidth="1"/>
    <col min="4372" max="4411" width="0.85546875" style="206"/>
    <col min="4412" max="4412" width="0.7109375" style="206" customWidth="1"/>
    <col min="4413" max="4413" width="2" style="206" customWidth="1"/>
    <col min="4414" max="4417" width="0.85546875" style="206"/>
    <col min="4418" max="4418" width="0.85546875" style="206" customWidth="1"/>
    <col min="4419" max="4421" width="0.85546875" style="206"/>
    <col min="4422" max="4422" width="0.85546875" style="206" customWidth="1"/>
    <col min="4423" max="4433" width="0.85546875" style="206"/>
    <col min="4434" max="4435" width="0.85546875" style="206" customWidth="1"/>
    <col min="4436" max="4516" width="0.85546875" style="206"/>
    <col min="4517" max="4517" width="40.28515625" style="206" customWidth="1"/>
    <col min="4518" max="4626" width="0.85546875" style="206"/>
    <col min="4627" max="4627" width="0.85546875" style="206" customWidth="1"/>
    <col min="4628" max="4667" width="0.85546875" style="206"/>
    <col min="4668" max="4668" width="0.7109375" style="206" customWidth="1"/>
    <col min="4669" max="4669" width="2" style="206" customWidth="1"/>
    <col min="4670" max="4673" width="0.85546875" style="206"/>
    <col min="4674" max="4674" width="0.85546875" style="206" customWidth="1"/>
    <col min="4675" max="4677" width="0.85546875" style="206"/>
    <col min="4678" max="4678" width="0.85546875" style="206" customWidth="1"/>
    <col min="4679" max="4689" width="0.85546875" style="206"/>
    <col min="4690" max="4691" width="0.85546875" style="206" customWidth="1"/>
    <col min="4692" max="4772" width="0.85546875" style="206"/>
    <col min="4773" max="4773" width="40.28515625" style="206" customWidth="1"/>
    <col min="4774" max="4882" width="0.85546875" style="206"/>
    <col min="4883" max="4883" width="0.85546875" style="206" customWidth="1"/>
    <col min="4884" max="4923" width="0.85546875" style="206"/>
    <col min="4924" max="4924" width="0.7109375" style="206" customWidth="1"/>
    <col min="4925" max="4925" width="2" style="206" customWidth="1"/>
    <col min="4926" max="4929" width="0.85546875" style="206"/>
    <col min="4930" max="4930" width="0.85546875" style="206" customWidth="1"/>
    <col min="4931" max="4933" width="0.85546875" style="206"/>
    <col min="4934" max="4934" width="0.85546875" style="206" customWidth="1"/>
    <col min="4935" max="4945" width="0.85546875" style="206"/>
    <col min="4946" max="4947" width="0.85546875" style="206" customWidth="1"/>
    <col min="4948" max="5028" width="0.85546875" style="206"/>
    <col min="5029" max="5029" width="40.28515625" style="206" customWidth="1"/>
    <col min="5030" max="5138" width="0.85546875" style="206"/>
    <col min="5139" max="5139" width="0.85546875" style="206" customWidth="1"/>
    <col min="5140" max="5179" width="0.85546875" style="206"/>
    <col min="5180" max="5180" width="0.7109375" style="206" customWidth="1"/>
    <col min="5181" max="5181" width="2" style="206" customWidth="1"/>
    <col min="5182" max="5185" width="0.85546875" style="206"/>
    <col min="5186" max="5186" width="0.85546875" style="206" customWidth="1"/>
    <col min="5187" max="5189" width="0.85546875" style="206"/>
    <col min="5190" max="5190" width="0.85546875" style="206" customWidth="1"/>
    <col min="5191" max="5201" width="0.85546875" style="206"/>
    <col min="5202" max="5203" width="0.85546875" style="206" customWidth="1"/>
    <col min="5204" max="5284" width="0.85546875" style="206"/>
    <col min="5285" max="5285" width="40.28515625" style="206" customWidth="1"/>
    <col min="5286" max="5394" width="0.85546875" style="206"/>
    <col min="5395" max="5395" width="0.85546875" style="206" customWidth="1"/>
    <col min="5396" max="5435" width="0.85546875" style="206"/>
    <col min="5436" max="5436" width="0.7109375" style="206" customWidth="1"/>
    <col min="5437" max="5437" width="2" style="206" customWidth="1"/>
    <col min="5438" max="5441" width="0.85546875" style="206"/>
    <col min="5442" max="5442" width="0.85546875" style="206" customWidth="1"/>
    <col min="5443" max="5445" width="0.85546875" style="206"/>
    <col min="5446" max="5446" width="0.85546875" style="206" customWidth="1"/>
    <col min="5447" max="5457" width="0.85546875" style="206"/>
    <col min="5458" max="5459" width="0.85546875" style="206" customWidth="1"/>
    <col min="5460" max="5540" width="0.85546875" style="206"/>
    <col min="5541" max="5541" width="40.28515625" style="206" customWidth="1"/>
    <col min="5542" max="5650" width="0.85546875" style="206"/>
    <col min="5651" max="5651" width="0.85546875" style="206" customWidth="1"/>
    <col min="5652" max="5691" width="0.85546875" style="206"/>
    <col min="5692" max="5692" width="0.7109375" style="206" customWidth="1"/>
    <col min="5693" max="5693" width="2" style="206" customWidth="1"/>
    <col min="5694" max="5697" width="0.85546875" style="206"/>
    <col min="5698" max="5698" width="0.85546875" style="206" customWidth="1"/>
    <col min="5699" max="5701" width="0.85546875" style="206"/>
    <col min="5702" max="5702" width="0.85546875" style="206" customWidth="1"/>
    <col min="5703" max="5713" width="0.85546875" style="206"/>
    <col min="5714" max="5715" width="0.85546875" style="206" customWidth="1"/>
    <col min="5716" max="5796" width="0.85546875" style="206"/>
    <col min="5797" max="5797" width="40.28515625" style="206" customWidth="1"/>
    <col min="5798" max="5906" width="0.85546875" style="206"/>
    <col min="5907" max="5907" width="0.85546875" style="206" customWidth="1"/>
    <col min="5908" max="5947" width="0.85546875" style="206"/>
    <col min="5948" max="5948" width="0.7109375" style="206" customWidth="1"/>
    <col min="5949" max="5949" width="2" style="206" customWidth="1"/>
    <col min="5950" max="5953" width="0.85546875" style="206"/>
    <col min="5954" max="5954" width="0.85546875" style="206" customWidth="1"/>
    <col min="5955" max="5957" width="0.85546875" style="206"/>
    <col min="5958" max="5958" width="0.85546875" style="206" customWidth="1"/>
    <col min="5959" max="5969" width="0.85546875" style="206"/>
    <col min="5970" max="5971" width="0.85546875" style="206" customWidth="1"/>
    <col min="5972" max="6052" width="0.85546875" style="206"/>
    <col min="6053" max="6053" width="40.28515625" style="206" customWidth="1"/>
    <col min="6054" max="6162" width="0.85546875" style="206"/>
    <col min="6163" max="6163" width="0.85546875" style="206" customWidth="1"/>
    <col min="6164" max="6203" width="0.85546875" style="206"/>
    <col min="6204" max="6204" width="0.7109375" style="206" customWidth="1"/>
    <col min="6205" max="6205" width="2" style="206" customWidth="1"/>
    <col min="6206" max="6209" width="0.85546875" style="206"/>
    <col min="6210" max="6210" width="0.85546875" style="206" customWidth="1"/>
    <col min="6211" max="6213" width="0.85546875" style="206"/>
    <col min="6214" max="6214" width="0.85546875" style="206" customWidth="1"/>
    <col min="6215" max="6225" width="0.85546875" style="206"/>
    <col min="6226" max="6227" width="0.85546875" style="206" customWidth="1"/>
    <col min="6228" max="6308" width="0.85546875" style="206"/>
    <col min="6309" max="6309" width="40.28515625" style="206" customWidth="1"/>
    <col min="6310" max="6418" width="0.85546875" style="206"/>
    <col min="6419" max="6419" width="0.85546875" style="206" customWidth="1"/>
    <col min="6420" max="6459" width="0.85546875" style="206"/>
    <col min="6460" max="6460" width="0.7109375" style="206" customWidth="1"/>
    <col min="6461" max="6461" width="2" style="206" customWidth="1"/>
    <col min="6462" max="6465" width="0.85546875" style="206"/>
    <col min="6466" max="6466" width="0.85546875" style="206" customWidth="1"/>
    <col min="6467" max="6469" width="0.85546875" style="206"/>
    <col min="6470" max="6470" width="0.85546875" style="206" customWidth="1"/>
    <col min="6471" max="6481" width="0.85546875" style="206"/>
    <col min="6482" max="6483" width="0.85546875" style="206" customWidth="1"/>
    <col min="6484" max="6564" width="0.85546875" style="206"/>
    <col min="6565" max="6565" width="40.28515625" style="206" customWidth="1"/>
    <col min="6566" max="6674" width="0.85546875" style="206"/>
    <col min="6675" max="6675" width="0.85546875" style="206" customWidth="1"/>
    <col min="6676" max="6715" width="0.85546875" style="206"/>
    <col min="6716" max="6716" width="0.7109375" style="206" customWidth="1"/>
    <col min="6717" max="6717" width="2" style="206" customWidth="1"/>
    <col min="6718" max="6721" width="0.85546875" style="206"/>
    <col min="6722" max="6722" width="0.85546875" style="206" customWidth="1"/>
    <col min="6723" max="6725" width="0.85546875" style="206"/>
    <col min="6726" max="6726" width="0.85546875" style="206" customWidth="1"/>
    <col min="6727" max="6737" width="0.85546875" style="206"/>
    <col min="6738" max="6739" width="0.85546875" style="206" customWidth="1"/>
    <col min="6740" max="6820" width="0.85546875" style="206"/>
    <col min="6821" max="6821" width="40.28515625" style="206" customWidth="1"/>
    <col min="6822" max="6930" width="0.85546875" style="206"/>
    <col min="6931" max="6931" width="0.85546875" style="206" customWidth="1"/>
    <col min="6932" max="6971" width="0.85546875" style="206"/>
    <col min="6972" max="6972" width="0.7109375" style="206" customWidth="1"/>
    <col min="6973" max="6973" width="2" style="206" customWidth="1"/>
    <col min="6974" max="6977" width="0.85546875" style="206"/>
    <col min="6978" max="6978" width="0.85546875" style="206" customWidth="1"/>
    <col min="6979" max="6981" width="0.85546875" style="206"/>
    <col min="6982" max="6982" width="0.85546875" style="206" customWidth="1"/>
    <col min="6983" max="6993" width="0.85546875" style="206"/>
    <col min="6994" max="6995" width="0.85546875" style="206" customWidth="1"/>
    <col min="6996" max="7076" width="0.85546875" style="206"/>
    <col min="7077" max="7077" width="40.28515625" style="206" customWidth="1"/>
    <col min="7078" max="7186" width="0.85546875" style="206"/>
    <col min="7187" max="7187" width="0.85546875" style="206" customWidth="1"/>
    <col min="7188" max="7227" width="0.85546875" style="206"/>
    <col min="7228" max="7228" width="0.7109375" style="206" customWidth="1"/>
    <col min="7229" max="7229" width="2" style="206" customWidth="1"/>
    <col min="7230" max="7233" width="0.85546875" style="206"/>
    <col min="7234" max="7234" width="0.85546875" style="206" customWidth="1"/>
    <col min="7235" max="7237" width="0.85546875" style="206"/>
    <col min="7238" max="7238" width="0.85546875" style="206" customWidth="1"/>
    <col min="7239" max="7249" width="0.85546875" style="206"/>
    <col min="7250" max="7251" width="0.85546875" style="206" customWidth="1"/>
    <col min="7252" max="7332" width="0.85546875" style="206"/>
    <col min="7333" max="7333" width="40.28515625" style="206" customWidth="1"/>
    <col min="7334" max="7442" width="0.85546875" style="206"/>
    <col min="7443" max="7443" width="0.85546875" style="206" customWidth="1"/>
    <col min="7444" max="7483" width="0.85546875" style="206"/>
    <col min="7484" max="7484" width="0.7109375" style="206" customWidth="1"/>
    <col min="7485" max="7485" width="2" style="206" customWidth="1"/>
    <col min="7486" max="7489" width="0.85546875" style="206"/>
    <col min="7490" max="7490" width="0.85546875" style="206" customWidth="1"/>
    <col min="7491" max="7493" width="0.85546875" style="206"/>
    <col min="7494" max="7494" width="0.85546875" style="206" customWidth="1"/>
    <col min="7495" max="7505" width="0.85546875" style="206"/>
    <col min="7506" max="7507" width="0.85546875" style="206" customWidth="1"/>
    <col min="7508" max="7588" width="0.85546875" style="206"/>
    <col min="7589" max="7589" width="40.28515625" style="206" customWidth="1"/>
    <col min="7590" max="7698" width="0.85546875" style="206"/>
    <col min="7699" max="7699" width="0.85546875" style="206" customWidth="1"/>
    <col min="7700" max="7739" width="0.85546875" style="206"/>
    <col min="7740" max="7740" width="0.7109375" style="206" customWidth="1"/>
    <col min="7741" max="7741" width="2" style="206" customWidth="1"/>
    <col min="7742" max="7745" width="0.85546875" style="206"/>
    <col min="7746" max="7746" width="0.85546875" style="206" customWidth="1"/>
    <col min="7747" max="7749" width="0.85546875" style="206"/>
    <col min="7750" max="7750" width="0.85546875" style="206" customWidth="1"/>
    <col min="7751" max="7761" width="0.85546875" style="206"/>
    <col min="7762" max="7763" width="0.85546875" style="206" customWidth="1"/>
    <col min="7764" max="7844" width="0.85546875" style="206"/>
    <col min="7845" max="7845" width="40.28515625" style="206" customWidth="1"/>
    <col min="7846" max="7954" width="0.85546875" style="206"/>
    <col min="7955" max="7955" width="0.85546875" style="206" customWidth="1"/>
    <col min="7956" max="7995" width="0.85546875" style="206"/>
    <col min="7996" max="7996" width="0.7109375" style="206" customWidth="1"/>
    <col min="7997" max="7997" width="2" style="206" customWidth="1"/>
    <col min="7998" max="8001" width="0.85546875" style="206"/>
    <col min="8002" max="8002" width="0.85546875" style="206" customWidth="1"/>
    <col min="8003" max="8005" width="0.85546875" style="206"/>
    <col min="8006" max="8006" width="0.85546875" style="206" customWidth="1"/>
    <col min="8007" max="8017" width="0.85546875" style="206"/>
    <col min="8018" max="8019" width="0.85546875" style="206" customWidth="1"/>
    <col min="8020" max="8100" width="0.85546875" style="206"/>
    <col min="8101" max="8101" width="40.28515625" style="206" customWidth="1"/>
    <col min="8102" max="8210" width="0.85546875" style="206"/>
    <col min="8211" max="8211" width="0.85546875" style="206" customWidth="1"/>
    <col min="8212" max="8251" width="0.85546875" style="206"/>
    <col min="8252" max="8252" width="0.7109375" style="206" customWidth="1"/>
    <col min="8253" max="8253" width="2" style="206" customWidth="1"/>
    <col min="8254" max="8257" width="0.85546875" style="206"/>
    <col min="8258" max="8258" width="0.85546875" style="206" customWidth="1"/>
    <col min="8259" max="8261" width="0.85546875" style="206"/>
    <col min="8262" max="8262" width="0.85546875" style="206" customWidth="1"/>
    <col min="8263" max="8273" width="0.85546875" style="206"/>
    <col min="8274" max="8275" width="0.85546875" style="206" customWidth="1"/>
    <col min="8276" max="8356" width="0.85546875" style="206"/>
    <col min="8357" max="8357" width="40.28515625" style="206" customWidth="1"/>
    <col min="8358" max="8466" width="0.85546875" style="206"/>
    <col min="8467" max="8467" width="0.85546875" style="206" customWidth="1"/>
    <col min="8468" max="8507" width="0.85546875" style="206"/>
    <col min="8508" max="8508" width="0.7109375" style="206" customWidth="1"/>
    <col min="8509" max="8509" width="2" style="206" customWidth="1"/>
    <col min="8510" max="8513" width="0.85546875" style="206"/>
    <col min="8514" max="8514" width="0.85546875" style="206" customWidth="1"/>
    <col min="8515" max="8517" width="0.85546875" style="206"/>
    <col min="8518" max="8518" width="0.85546875" style="206" customWidth="1"/>
    <col min="8519" max="8529" width="0.85546875" style="206"/>
    <col min="8530" max="8531" width="0.85546875" style="206" customWidth="1"/>
    <col min="8532" max="8612" width="0.85546875" style="206"/>
    <col min="8613" max="8613" width="40.28515625" style="206" customWidth="1"/>
    <col min="8614" max="8722" width="0.85546875" style="206"/>
    <col min="8723" max="8723" width="0.85546875" style="206" customWidth="1"/>
    <col min="8724" max="8763" width="0.85546875" style="206"/>
    <col min="8764" max="8764" width="0.7109375" style="206" customWidth="1"/>
    <col min="8765" max="8765" width="2" style="206" customWidth="1"/>
    <col min="8766" max="8769" width="0.85546875" style="206"/>
    <col min="8770" max="8770" width="0.85546875" style="206" customWidth="1"/>
    <col min="8771" max="8773" width="0.85546875" style="206"/>
    <col min="8774" max="8774" width="0.85546875" style="206" customWidth="1"/>
    <col min="8775" max="8785" width="0.85546875" style="206"/>
    <col min="8786" max="8787" width="0.85546875" style="206" customWidth="1"/>
    <col min="8788" max="8868" width="0.85546875" style="206"/>
    <col min="8869" max="8869" width="40.28515625" style="206" customWidth="1"/>
    <col min="8870" max="8978" width="0.85546875" style="206"/>
    <col min="8979" max="8979" width="0.85546875" style="206" customWidth="1"/>
    <col min="8980" max="9019" width="0.85546875" style="206"/>
    <col min="9020" max="9020" width="0.7109375" style="206" customWidth="1"/>
    <col min="9021" max="9021" width="2" style="206" customWidth="1"/>
    <col min="9022" max="9025" width="0.85546875" style="206"/>
    <col min="9026" max="9026" width="0.85546875" style="206" customWidth="1"/>
    <col min="9027" max="9029" width="0.85546875" style="206"/>
    <col min="9030" max="9030" width="0.85546875" style="206" customWidth="1"/>
    <col min="9031" max="9041" width="0.85546875" style="206"/>
    <col min="9042" max="9043" width="0.85546875" style="206" customWidth="1"/>
    <col min="9044" max="9124" width="0.85546875" style="206"/>
    <col min="9125" max="9125" width="40.28515625" style="206" customWidth="1"/>
    <col min="9126" max="9234" width="0.85546875" style="206"/>
    <col min="9235" max="9235" width="0.85546875" style="206" customWidth="1"/>
    <col min="9236" max="9275" width="0.85546875" style="206"/>
    <col min="9276" max="9276" width="0.7109375" style="206" customWidth="1"/>
    <col min="9277" max="9277" width="2" style="206" customWidth="1"/>
    <col min="9278" max="9281" width="0.85546875" style="206"/>
    <col min="9282" max="9282" width="0.85546875" style="206" customWidth="1"/>
    <col min="9283" max="9285" width="0.85546875" style="206"/>
    <col min="9286" max="9286" width="0.85546875" style="206" customWidth="1"/>
    <col min="9287" max="9297" width="0.85546875" style="206"/>
    <col min="9298" max="9299" width="0.85546875" style="206" customWidth="1"/>
    <col min="9300" max="9380" width="0.85546875" style="206"/>
    <col min="9381" max="9381" width="40.28515625" style="206" customWidth="1"/>
    <col min="9382" max="9490" width="0.85546875" style="206"/>
    <col min="9491" max="9491" width="0.85546875" style="206" customWidth="1"/>
    <col min="9492" max="9531" width="0.85546875" style="206"/>
    <col min="9532" max="9532" width="0.7109375" style="206" customWidth="1"/>
    <col min="9533" max="9533" width="2" style="206" customWidth="1"/>
    <col min="9534" max="9537" width="0.85546875" style="206"/>
    <col min="9538" max="9538" width="0.85546875" style="206" customWidth="1"/>
    <col min="9539" max="9541" width="0.85546875" style="206"/>
    <col min="9542" max="9542" width="0.85546875" style="206" customWidth="1"/>
    <col min="9543" max="9553" width="0.85546875" style="206"/>
    <col min="9554" max="9555" width="0.85546875" style="206" customWidth="1"/>
    <col min="9556" max="9636" width="0.85546875" style="206"/>
    <col min="9637" max="9637" width="40.28515625" style="206" customWidth="1"/>
    <col min="9638" max="9746" width="0.85546875" style="206"/>
    <col min="9747" max="9747" width="0.85546875" style="206" customWidth="1"/>
    <col min="9748" max="9787" width="0.85546875" style="206"/>
    <col min="9788" max="9788" width="0.7109375" style="206" customWidth="1"/>
    <col min="9789" max="9789" width="2" style="206" customWidth="1"/>
    <col min="9790" max="9793" width="0.85546875" style="206"/>
    <col min="9794" max="9794" width="0.85546875" style="206" customWidth="1"/>
    <col min="9795" max="9797" width="0.85546875" style="206"/>
    <col min="9798" max="9798" width="0.85546875" style="206" customWidth="1"/>
    <col min="9799" max="9809" width="0.85546875" style="206"/>
    <col min="9810" max="9811" width="0.85546875" style="206" customWidth="1"/>
    <col min="9812" max="9892" width="0.85546875" style="206"/>
    <col min="9893" max="9893" width="40.28515625" style="206" customWidth="1"/>
    <col min="9894" max="10002" width="0.85546875" style="206"/>
    <col min="10003" max="10003" width="0.85546875" style="206" customWidth="1"/>
    <col min="10004" max="10043" width="0.85546875" style="206"/>
    <col min="10044" max="10044" width="0.7109375" style="206" customWidth="1"/>
    <col min="10045" max="10045" width="2" style="206" customWidth="1"/>
    <col min="10046" max="10049" width="0.85546875" style="206"/>
    <col min="10050" max="10050" width="0.85546875" style="206" customWidth="1"/>
    <col min="10051" max="10053" width="0.85546875" style="206"/>
    <col min="10054" max="10054" width="0.85546875" style="206" customWidth="1"/>
    <col min="10055" max="10065" width="0.85546875" style="206"/>
    <col min="10066" max="10067" width="0.85546875" style="206" customWidth="1"/>
    <col min="10068" max="10148" width="0.85546875" style="206"/>
    <col min="10149" max="10149" width="40.28515625" style="206" customWidth="1"/>
    <col min="10150" max="10258" width="0.85546875" style="206"/>
    <col min="10259" max="10259" width="0.85546875" style="206" customWidth="1"/>
    <col min="10260" max="10299" width="0.85546875" style="206"/>
    <col min="10300" max="10300" width="0.7109375" style="206" customWidth="1"/>
    <col min="10301" max="10301" width="2" style="206" customWidth="1"/>
    <col min="10302" max="10305" width="0.85546875" style="206"/>
    <col min="10306" max="10306" width="0.85546875" style="206" customWidth="1"/>
    <col min="10307" max="10309" width="0.85546875" style="206"/>
    <col min="10310" max="10310" width="0.85546875" style="206" customWidth="1"/>
    <col min="10311" max="10321" width="0.85546875" style="206"/>
    <col min="10322" max="10323" width="0.85546875" style="206" customWidth="1"/>
    <col min="10324" max="10404" width="0.85546875" style="206"/>
    <col min="10405" max="10405" width="40.28515625" style="206" customWidth="1"/>
    <col min="10406" max="10514" width="0.85546875" style="206"/>
    <col min="10515" max="10515" width="0.85546875" style="206" customWidth="1"/>
    <col min="10516" max="10555" width="0.85546875" style="206"/>
    <col min="10556" max="10556" width="0.7109375" style="206" customWidth="1"/>
    <col min="10557" max="10557" width="2" style="206" customWidth="1"/>
    <col min="10558" max="10561" width="0.85546875" style="206"/>
    <col min="10562" max="10562" width="0.85546875" style="206" customWidth="1"/>
    <col min="10563" max="10565" width="0.85546875" style="206"/>
    <col min="10566" max="10566" width="0.85546875" style="206" customWidth="1"/>
    <col min="10567" max="10577" width="0.85546875" style="206"/>
    <col min="10578" max="10579" width="0.85546875" style="206" customWidth="1"/>
    <col min="10580" max="10660" width="0.85546875" style="206"/>
    <col min="10661" max="10661" width="40.28515625" style="206" customWidth="1"/>
    <col min="10662" max="10770" width="0.85546875" style="206"/>
    <col min="10771" max="10771" width="0.85546875" style="206" customWidth="1"/>
    <col min="10772" max="10811" width="0.85546875" style="206"/>
    <col min="10812" max="10812" width="0.7109375" style="206" customWidth="1"/>
    <col min="10813" max="10813" width="2" style="206" customWidth="1"/>
    <col min="10814" max="10817" width="0.85546875" style="206"/>
    <col min="10818" max="10818" width="0.85546875" style="206" customWidth="1"/>
    <col min="10819" max="10821" width="0.85546875" style="206"/>
    <col min="10822" max="10822" width="0.85546875" style="206" customWidth="1"/>
    <col min="10823" max="10833" width="0.85546875" style="206"/>
    <col min="10834" max="10835" width="0.85546875" style="206" customWidth="1"/>
    <col min="10836" max="10916" width="0.85546875" style="206"/>
    <col min="10917" max="10917" width="40.28515625" style="206" customWidth="1"/>
    <col min="10918" max="11026" width="0.85546875" style="206"/>
    <col min="11027" max="11027" width="0.85546875" style="206" customWidth="1"/>
    <col min="11028" max="11067" width="0.85546875" style="206"/>
    <col min="11068" max="11068" width="0.7109375" style="206" customWidth="1"/>
    <col min="11069" max="11069" width="2" style="206" customWidth="1"/>
    <col min="11070" max="11073" width="0.85546875" style="206"/>
    <col min="11074" max="11074" width="0.85546875" style="206" customWidth="1"/>
    <col min="11075" max="11077" width="0.85546875" style="206"/>
    <col min="11078" max="11078" width="0.85546875" style="206" customWidth="1"/>
    <col min="11079" max="11089" width="0.85546875" style="206"/>
    <col min="11090" max="11091" width="0.85546875" style="206" customWidth="1"/>
    <col min="11092" max="11172" width="0.85546875" style="206"/>
    <col min="11173" max="11173" width="40.28515625" style="206" customWidth="1"/>
    <col min="11174" max="11282" width="0.85546875" style="206"/>
    <col min="11283" max="11283" width="0.85546875" style="206" customWidth="1"/>
    <col min="11284" max="11323" width="0.85546875" style="206"/>
    <col min="11324" max="11324" width="0.7109375" style="206" customWidth="1"/>
    <col min="11325" max="11325" width="2" style="206" customWidth="1"/>
    <col min="11326" max="11329" width="0.85546875" style="206"/>
    <col min="11330" max="11330" width="0.85546875" style="206" customWidth="1"/>
    <col min="11331" max="11333" width="0.85546875" style="206"/>
    <col min="11334" max="11334" width="0.85546875" style="206" customWidth="1"/>
    <col min="11335" max="11345" width="0.85546875" style="206"/>
    <col min="11346" max="11347" width="0.85546875" style="206" customWidth="1"/>
    <col min="11348" max="11428" width="0.85546875" style="206"/>
    <col min="11429" max="11429" width="40.28515625" style="206" customWidth="1"/>
    <col min="11430" max="11538" width="0.85546875" style="206"/>
    <col min="11539" max="11539" width="0.85546875" style="206" customWidth="1"/>
    <col min="11540" max="11579" width="0.85546875" style="206"/>
    <col min="11580" max="11580" width="0.7109375" style="206" customWidth="1"/>
    <col min="11581" max="11581" width="2" style="206" customWidth="1"/>
    <col min="11582" max="11585" width="0.85546875" style="206"/>
    <col min="11586" max="11586" width="0.85546875" style="206" customWidth="1"/>
    <col min="11587" max="11589" width="0.85546875" style="206"/>
    <col min="11590" max="11590" width="0.85546875" style="206" customWidth="1"/>
    <col min="11591" max="11601" width="0.85546875" style="206"/>
    <col min="11602" max="11603" width="0.85546875" style="206" customWidth="1"/>
    <col min="11604" max="11684" width="0.85546875" style="206"/>
    <col min="11685" max="11685" width="40.28515625" style="206" customWidth="1"/>
    <col min="11686" max="11794" width="0.85546875" style="206"/>
    <col min="11795" max="11795" width="0.85546875" style="206" customWidth="1"/>
    <col min="11796" max="11835" width="0.85546875" style="206"/>
    <col min="11836" max="11836" width="0.7109375" style="206" customWidth="1"/>
    <col min="11837" max="11837" width="2" style="206" customWidth="1"/>
    <col min="11838" max="11841" width="0.85546875" style="206"/>
    <col min="11842" max="11842" width="0.85546875" style="206" customWidth="1"/>
    <col min="11843" max="11845" width="0.85546875" style="206"/>
    <col min="11846" max="11846" width="0.85546875" style="206" customWidth="1"/>
    <col min="11847" max="11857" width="0.85546875" style="206"/>
    <col min="11858" max="11859" width="0.85546875" style="206" customWidth="1"/>
    <col min="11860" max="11940" width="0.85546875" style="206"/>
    <col min="11941" max="11941" width="40.28515625" style="206" customWidth="1"/>
    <col min="11942" max="12050" width="0.85546875" style="206"/>
    <col min="12051" max="12051" width="0.85546875" style="206" customWidth="1"/>
    <col min="12052" max="12091" width="0.85546875" style="206"/>
    <col min="12092" max="12092" width="0.7109375" style="206" customWidth="1"/>
    <col min="12093" max="12093" width="2" style="206" customWidth="1"/>
    <col min="12094" max="12097" width="0.85546875" style="206"/>
    <col min="12098" max="12098" width="0.85546875" style="206" customWidth="1"/>
    <col min="12099" max="12101" width="0.85546875" style="206"/>
    <col min="12102" max="12102" width="0.85546875" style="206" customWidth="1"/>
    <col min="12103" max="12113" width="0.85546875" style="206"/>
    <col min="12114" max="12115" width="0.85546875" style="206" customWidth="1"/>
    <col min="12116" max="12196" width="0.85546875" style="206"/>
    <col min="12197" max="12197" width="40.28515625" style="206" customWidth="1"/>
    <col min="12198" max="12306" width="0.85546875" style="206"/>
    <col min="12307" max="12307" width="0.85546875" style="206" customWidth="1"/>
    <col min="12308" max="12347" width="0.85546875" style="206"/>
    <col min="12348" max="12348" width="0.7109375" style="206" customWidth="1"/>
    <col min="12349" max="12349" width="2" style="206" customWidth="1"/>
    <col min="12350" max="12353" width="0.85546875" style="206"/>
    <col min="12354" max="12354" width="0.85546875" style="206" customWidth="1"/>
    <col min="12355" max="12357" width="0.85546875" style="206"/>
    <col min="12358" max="12358" width="0.85546875" style="206" customWidth="1"/>
    <col min="12359" max="12369" width="0.85546875" style="206"/>
    <col min="12370" max="12371" width="0.85546875" style="206" customWidth="1"/>
    <col min="12372" max="12452" width="0.85546875" style="206"/>
    <col min="12453" max="12453" width="40.28515625" style="206" customWidth="1"/>
    <col min="12454" max="12562" width="0.85546875" style="206"/>
    <col min="12563" max="12563" width="0.85546875" style="206" customWidth="1"/>
    <col min="12564" max="12603" width="0.85546875" style="206"/>
    <col min="12604" max="12604" width="0.7109375" style="206" customWidth="1"/>
    <col min="12605" max="12605" width="2" style="206" customWidth="1"/>
    <col min="12606" max="12609" width="0.85546875" style="206"/>
    <col min="12610" max="12610" width="0.85546875" style="206" customWidth="1"/>
    <col min="12611" max="12613" width="0.85546875" style="206"/>
    <col min="12614" max="12614" width="0.85546875" style="206" customWidth="1"/>
    <col min="12615" max="12625" width="0.85546875" style="206"/>
    <col min="12626" max="12627" width="0.85546875" style="206" customWidth="1"/>
    <col min="12628" max="12708" width="0.85546875" style="206"/>
    <col min="12709" max="12709" width="40.28515625" style="206" customWidth="1"/>
    <col min="12710" max="12818" width="0.85546875" style="206"/>
    <col min="12819" max="12819" width="0.85546875" style="206" customWidth="1"/>
    <col min="12820" max="12859" width="0.85546875" style="206"/>
    <col min="12860" max="12860" width="0.7109375" style="206" customWidth="1"/>
    <col min="12861" max="12861" width="2" style="206" customWidth="1"/>
    <col min="12862" max="12865" width="0.85546875" style="206"/>
    <col min="12866" max="12866" width="0.85546875" style="206" customWidth="1"/>
    <col min="12867" max="12869" width="0.85546875" style="206"/>
    <col min="12870" max="12870" width="0.85546875" style="206" customWidth="1"/>
    <col min="12871" max="12881" width="0.85546875" style="206"/>
    <col min="12882" max="12883" width="0.85546875" style="206" customWidth="1"/>
    <col min="12884" max="12964" width="0.85546875" style="206"/>
    <col min="12965" max="12965" width="40.28515625" style="206" customWidth="1"/>
    <col min="12966" max="13074" width="0.85546875" style="206"/>
    <col min="13075" max="13075" width="0.85546875" style="206" customWidth="1"/>
    <col min="13076" max="13115" width="0.85546875" style="206"/>
    <col min="13116" max="13116" width="0.7109375" style="206" customWidth="1"/>
    <col min="13117" max="13117" width="2" style="206" customWidth="1"/>
    <col min="13118" max="13121" width="0.85546875" style="206"/>
    <col min="13122" max="13122" width="0.85546875" style="206" customWidth="1"/>
    <col min="13123" max="13125" width="0.85546875" style="206"/>
    <col min="13126" max="13126" width="0.85546875" style="206" customWidth="1"/>
    <col min="13127" max="13137" width="0.85546875" style="206"/>
    <col min="13138" max="13139" width="0.85546875" style="206" customWidth="1"/>
    <col min="13140" max="13220" width="0.85546875" style="206"/>
    <col min="13221" max="13221" width="40.28515625" style="206" customWidth="1"/>
    <col min="13222" max="13330" width="0.85546875" style="206"/>
    <col min="13331" max="13331" width="0.85546875" style="206" customWidth="1"/>
    <col min="13332" max="13371" width="0.85546875" style="206"/>
    <col min="13372" max="13372" width="0.7109375" style="206" customWidth="1"/>
    <col min="13373" max="13373" width="2" style="206" customWidth="1"/>
    <col min="13374" max="13377" width="0.85546875" style="206"/>
    <col min="13378" max="13378" width="0.85546875" style="206" customWidth="1"/>
    <col min="13379" max="13381" width="0.85546875" style="206"/>
    <col min="13382" max="13382" width="0.85546875" style="206" customWidth="1"/>
    <col min="13383" max="13393" width="0.85546875" style="206"/>
    <col min="13394" max="13395" width="0.85546875" style="206" customWidth="1"/>
    <col min="13396" max="13476" width="0.85546875" style="206"/>
    <col min="13477" max="13477" width="40.28515625" style="206" customWidth="1"/>
    <col min="13478" max="13586" width="0.85546875" style="206"/>
    <col min="13587" max="13587" width="0.85546875" style="206" customWidth="1"/>
    <col min="13588" max="13627" width="0.85546875" style="206"/>
    <col min="13628" max="13628" width="0.7109375" style="206" customWidth="1"/>
    <col min="13629" max="13629" width="2" style="206" customWidth="1"/>
    <col min="13630" max="13633" width="0.85546875" style="206"/>
    <col min="13634" max="13634" width="0.85546875" style="206" customWidth="1"/>
    <col min="13635" max="13637" width="0.85546875" style="206"/>
    <col min="13638" max="13638" width="0.85546875" style="206" customWidth="1"/>
    <col min="13639" max="13649" width="0.85546875" style="206"/>
    <col min="13650" max="13651" width="0.85546875" style="206" customWidth="1"/>
    <col min="13652" max="13732" width="0.85546875" style="206"/>
    <col min="13733" max="13733" width="40.28515625" style="206" customWidth="1"/>
    <col min="13734" max="13842" width="0.85546875" style="206"/>
    <col min="13843" max="13843" width="0.85546875" style="206" customWidth="1"/>
    <col min="13844" max="13883" width="0.85546875" style="206"/>
    <col min="13884" max="13884" width="0.7109375" style="206" customWidth="1"/>
    <col min="13885" max="13885" width="2" style="206" customWidth="1"/>
    <col min="13886" max="13889" width="0.85546875" style="206"/>
    <col min="13890" max="13890" width="0.85546875" style="206" customWidth="1"/>
    <col min="13891" max="13893" width="0.85546875" style="206"/>
    <col min="13894" max="13894" width="0.85546875" style="206" customWidth="1"/>
    <col min="13895" max="13905" width="0.85546875" style="206"/>
    <col min="13906" max="13907" width="0.85546875" style="206" customWidth="1"/>
    <col min="13908" max="13988" width="0.85546875" style="206"/>
    <col min="13989" max="13989" width="40.28515625" style="206" customWidth="1"/>
    <col min="13990" max="14098" width="0.85546875" style="206"/>
    <col min="14099" max="14099" width="0.85546875" style="206" customWidth="1"/>
    <col min="14100" max="14139" width="0.85546875" style="206"/>
    <col min="14140" max="14140" width="0.7109375" style="206" customWidth="1"/>
    <col min="14141" max="14141" width="2" style="206" customWidth="1"/>
    <col min="14142" max="14145" width="0.85546875" style="206"/>
    <col min="14146" max="14146" width="0.85546875" style="206" customWidth="1"/>
    <col min="14147" max="14149" width="0.85546875" style="206"/>
    <col min="14150" max="14150" width="0.85546875" style="206" customWidth="1"/>
    <col min="14151" max="14161" width="0.85546875" style="206"/>
    <col min="14162" max="14163" width="0.85546875" style="206" customWidth="1"/>
    <col min="14164" max="14244" width="0.85546875" style="206"/>
    <col min="14245" max="14245" width="40.28515625" style="206" customWidth="1"/>
    <col min="14246" max="14354" width="0.85546875" style="206"/>
    <col min="14355" max="14355" width="0.85546875" style="206" customWidth="1"/>
    <col min="14356" max="14395" width="0.85546875" style="206"/>
    <col min="14396" max="14396" width="0.7109375" style="206" customWidth="1"/>
    <col min="14397" max="14397" width="2" style="206" customWidth="1"/>
    <col min="14398" max="14401" width="0.85546875" style="206"/>
    <col min="14402" max="14402" width="0.85546875" style="206" customWidth="1"/>
    <col min="14403" max="14405" width="0.85546875" style="206"/>
    <col min="14406" max="14406" width="0.85546875" style="206" customWidth="1"/>
    <col min="14407" max="14417" width="0.85546875" style="206"/>
    <col min="14418" max="14419" width="0.85546875" style="206" customWidth="1"/>
    <col min="14420" max="14500" width="0.85546875" style="206"/>
    <col min="14501" max="14501" width="40.28515625" style="206" customWidth="1"/>
    <col min="14502" max="14610" width="0.85546875" style="206"/>
    <col min="14611" max="14611" width="0.85546875" style="206" customWidth="1"/>
    <col min="14612" max="14651" width="0.85546875" style="206"/>
    <col min="14652" max="14652" width="0.7109375" style="206" customWidth="1"/>
    <col min="14653" max="14653" width="2" style="206" customWidth="1"/>
    <col min="14654" max="14657" width="0.85546875" style="206"/>
    <col min="14658" max="14658" width="0.85546875" style="206" customWidth="1"/>
    <col min="14659" max="14661" width="0.85546875" style="206"/>
    <col min="14662" max="14662" width="0.85546875" style="206" customWidth="1"/>
    <col min="14663" max="14673" width="0.85546875" style="206"/>
    <col min="14674" max="14675" width="0.85546875" style="206" customWidth="1"/>
    <col min="14676" max="14756" width="0.85546875" style="206"/>
    <col min="14757" max="14757" width="40.28515625" style="206" customWidth="1"/>
    <col min="14758" max="14866" width="0.85546875" style="206"/>
    <col min="14867" max="14867" width="0.85546875" style="206" customWidth="1"/>
    <col min="14868" max="14907" width="0.85546875" style="206"/>
    <col min="14908" max="14908" width="0.7109375" style="206" customWidth="1"/>
    <col min="14909" max="14909" width="2" style="206" customWidth="1"/>
    <col min="14910" max="14913" width="0.85546875" style="206"/>
    <col min="14914" max="14914" width="0.85546875" style="206" customWidth="1"/>
    <col min="14915" max="14917" width="0.85546875" style="206"/>
    <col min="14918" max="14918" width="0.85546875" style="206" customWidth="1"/>
    <col min="14919" max="14929" width="0.85546875" style="206"/>
    <col min="14930" max="14931" width="0.85546875" style="206" customWidth="1"/>
    <col min="14932" max="15012" width="0.85546875" style="206"/>
    <col min="15013" max="15013" width="40.28515625" style="206" customWidth="1"/>
    <col min="15014" max="15122" width="0.85546875" style="206"/>
    <col min="15123" max="15123" width="0.85546875" style="206" customWidth="1"/>
    <col min="15124" max="15163" width="0.85546875" style="206"/>
    <col min="15164" max="15164" width="0.7109375" style="206" customWidth="1"/>
    <col min="15165" max="15165" width="2" style="206" customWidth="1"/>
    <col min="15166" max="15169" width="0.85546875" style="206"/>
    <col min="15170" max="15170" width="0.85546875" style="206" customWidth="1"/>
    <col min="15171" max="15173" width="0.85546875" style="206"/>
    <col min="15174" max="15174" width="0.85546875" style="206" customWidth="1"/>
    <col min="15175" max="15185" width="0.85546875" style="206"/>
    <col min="15186" max="15187" width="0.85546875" style="206" customWidth="1"/>
    <col min="15188" max="15268" width="0.85546875" style="206"/>
    <col min="15269" max="15269" width="40.28515625" style="206" customWidth="1"/>
    <col min="15270" max="15378" width="0.85546875" style="206"/>
    <col min="15379" max="15379" width="0.85546875" style="206" customWidth="1"/>
    <col min="15380" max="15419" width="0.85546875" style="206"/>
    <col min="15420" max="15420" width="0.7109375" style="206" customWidth="1"/>
    <col min="15421" max="15421" width="2" style="206" customWidth="1"/>
    <col min="15422" max="15425" width="0.85546875" style="206"/>
    <col min="15426" max="15426" width="0.85546875" style="206" customWidth="1"/>
    <col min="15427" max="15429" width="0.85546875" style="206"/>
    <col min="15430" max="15430" width="0.85546875" style="206" customWidth="1"/>
    <col min="15431" max="15441" width="0.85546875" style="206"/>
    <col min="15442" max="15443" width="0.85546875" style="206" customWidth="1"/>
    <col min="15444" max="15524" width="0.85546875" style="206"/>
    <col min="15525" max="15525" width="40.28515625" style="206" customWidth="1"/>
    <col min="15526" max="15634" width="0.85546875" style="206"/>
    <col min="15635" max="15635" width="0.85546875" style="206" customWidth="1"/>
    <col min="15636" max="15675" width="0.85546875" style="206"/>
    <col min="15676" max="15676" width="0.7109375" style="206" customWidth="1"/>
    <col min="15677" max="15677" width="2" style="206" customWidth="1"/>
    <col min="15678" max="15681" width="0.85546875" style="206"/>
    <col min="15682" max="15682" width="0.85546875" style="206" customWidth="1"/>
    <col min="15683" max="15685" width="0.85546875" style="206"/>
    <col min="15686" max="15686" width="0.85546875" style="206" customWidth="1"/>
    <col min="15687" max="15697" width="0.85546875" style="206"/>
    <col min="15698" max="15699" width="0.85546875" style="206" customWidth="1"/>
    <col min="15700" max="15780" width="0.85546875" style="206"/>
    <col min="15781" max="15781" width="40.28515625" style="206" customWidth="1"/>
    <col min="15782" max="15890" width="0.85546875" style="206"/>
    <col min="15891" max="15891" width="0.85546875" style="206" customWidth="1"/>
    <col min="15892" max="15931" width="0.85546875" style="206"/>
    <col min="15932" max="15932" width="0.7109375" style="206" customWidth="1"/>
    <col min="15933" max="15933" width="2" style="206" customWidth="1"/>
    <col min="15934" max="15937" width="0.85546875" style="206"/>
    <col min="15938" max="15938" width="0.85546875" style="206" customWidth="1"/>
    <col min="15939" max="15941" width="0.85546875" style="206"/>
    <col min="15942" max="15942" width="0.85546875" style="206" customWidth="1"/>
    <col min="15943" max="15953" width="0.85546875" style="206"/>
    <col min="15954" max="15955" width="0.85546875" style="206" customWidth="1"/>
    <col min="15956" max="16036" width="0.85546875" style="206"/>
    <col min="16037" max="16037" width="40.28515625" style="206" customWidth="1"/>
    <col min="16038" max="16146" width="0.85546875" style="206"/>
    <col min="16147" max="16147" width="0.85546875" style="206" customWidth="1"/>
    <col min="16148" max="16187" width="0.85546875" style="206"/>
    <col min="16188" max="16188" width="0.7109375" style="206" customWidth="1"/>
    <col min="16189" max="16189" width="2" style="206" customWidth="1"/>
    <col min="16190" max="16193" width="0.85546875" style="206"/>
    <col min="16194" max="16194" width="0.85546875" style="206" customWidth="1"/>
    <col min="16195" max="16197" width="0.85546875" style="206"/>
    <col min="16198" max="16198" width="0.85546875" style="206" customWidth="1"/>
    <col min="16199" max="16209" width="0.85546875" style="206"/>
    <col min="16210" max="16211" width="0.85546875" style="206" customWidth="1"/>
    <col min="16212" max="16292" width="0.85546875" style="206"/>
    <col min="16293" max="16293" width="40.28515625" style="206" customWidth="1"/>
    <col min="16294" max="16384" width="0.85546875" style="206"/>
  </cols>
  <sheetData>
    <row r="2" spans="1:170" s="85" customFormat="1" ht="10.5" x14ac:dyDescent="0.15">
      <c r="A2" s="502" t="s">
        <v>97</v>
      </c>
      <c r="B2" s="502"/>
      <c r="C2" s="502"/>
      <c r="D2" s="502"/>
      <c r="E2" s="502"/>
      <c r="F2" s="502"/>
      <c r="G2" s="502"/>
      <c r="H2" s="502"/>
      <c r="I2" s="502"/>
      <c r="J2" s="502"/>
      <c r="K2" s="502"/>
      <c r="L2" s="502"/>
      <c r="M2" s="502"/>
      <c r="N2" s="502"/>
      <c r="O2" s="502"/>
      <c r="P2" s="502"/>
      <c r="Q2" s="502"/>
      <c r="R2" s="502"/>
      <c r="S2" s="502"/>
      <c r="T2" s="502"/>
      <c r="U2" s="502"/>
      <c r="V2" s="502"/>
      <c r="W2" s="502"/>
      <c r="X2" s="502"/>
      <c r="Y2" s="502"/>
      <c r="Z2" s="502"/>
      <c r="AA2" s="502"/>
      <c r="AB2" s="502"/>
      <c r="AC2" s="502"/>
      <c r="AD2" s="502"/>
      <c r="AE2" s="502"/>
      <c r="AF2" s="502"/>
      <c r="AG2" s="502"/>
      <c r="AH2" s="502"/>
      <c r="AI2" s="502"/>
      <c r="AJ2" s="502"/>
      <c r="AK2" s="502"/>
      <c r="AL2" s="502"/>
      <c r="AM2" s="502"/>
      <c r="AN2" s="502"/>
      <c r="AO2" s="502"/>
      <c r="AP2" s="502"/>
      <c r="AQ2" s="502"/>
      <c r="AR2" s="502"/>
      <c r="AS2" s="502"/>
      <c r="AT2" s="502"/>
      <c r="AU2" s="502"/>
      <c r="AV2" s="502"/>
      <c r="AW2" s="502"/>
      <c r="AX2" s="502"/>
      <c r="AY2" s="502"/>
      <c r="AZ2" s="502"/>
      <c r="BA2" s="502"/>
      <c r="BB2" s="502"/>
      <c r="BC2" s="502"/>
      <c r="BD2" s="502"/>
      <c r="BE2" s="502"/>
      <c r="BF2" s="502"/>
      <c r="BG2" s="502"/>
      <c r="BH2" s="502"/>
      <c r="BI2" s="502"/>
      <c r="BJ2" s="502"/>
      <c r="BK2" s="502"/>
      <c r="BL2" s="502"/>
      <c r="BM2" s="502"/>
      <c r="BN2" s="502"/>
      <c r="BO2" s="502"/>
      <c r="BP2" s="502"/>
      <c r="BQ2" s="502"/>
      <c r="BR2" s="502"/>
      <c r="BS2" s="502"/>
      <c r="BT2" s="502"/>
      <c r="BU2" s="502"/>
      <c r="BV2" s="502"/>
      <c r="BW2" s="502"/>
      <c r="BX2" s="502"/>
      <c r="BY2" s="502"/>
      <c r="BZ2" s="502"/>
      <c r="CA2" s="502"/>
      <c r="CB2" s="502"/>
      <c r="CC2" s="502"/>
      <c r="CD2" s="502"/>
      <c r="CE2" s="502"/>
      <c r="CF2" s="502"/>
      <c r="CG2" s="502"/>
      <c r="CH2" s="502"/>
      <c r="CI2" s="502"/>
      <c r="CJ2" s="502"/>
      <c r="CK2" s="502"/>
      <c r="CL2" s="502"/>
      <c r="CM2" s="502"/>
      <c r="CN2" s="502"/>
      <c r="CO2" s="502"/>
      <c r="CP2" s="502"/>
      <c r="CQ2" s="502"/>
      <c r="CR2" s="502"/>
      <c r="CS2" s="502"/>
      <c r="CT2" s="502"/>
      <c r="CU2" s="502"/>
      <c r="CV2" s="502"/>
      <c r="CW2" s="502"/>
      <c r="CX2" s="502"/>
      <c r="CY2" s="502"/>
      <c r="CZ2" s="502"/>
      <c r="DA2" s="502"/>
      <c r="DB2" s="502"/>
      <c r="DC2" s="502"/>
      <c r="DD2" s="502"/>
      <c r="DE2" s="502"/>
      <c r="DF2" s="502"/>
      <c r="DG2" s="502"/>
      <c r="DH2" s="502"/>
      <c r="DI2" s="502"/>
      <c r="DJ2" s="502"/>
      <c r="DK2" s="502"/>
      <c r="DL2" s="502"/>
      <c r="DM2" s="502"/>
      <c r="DN2" s="502"/>
      <c r="DO2" s="502"/>
      <c r="DP2" s="502"/>
      <c r="DQ2" s="502"/>
      <c r="DR2" s="502"/>
      <c r="DS2" s="502"/>
      <c r="DT2" s="502"/>
      <c r="DU2" s="502"/>
      <c r="DV2" s="502"/>
      <c r="DW2" s="502"/>
      <c r="DX2" s="502"/>
      <c r="DY2" s="502"/>
      <c r="DZ2" s="502"/>
      <c r="EA2" s="502"/>
      <c r="EB2" s="502"/>
      <c r="EC2" s="502"/>
      <c r="ED2" s="502"/>
      <c r="EE2" s="502"/>
      <c r="EF2" s="502"/>
      <c r="EG2" s="502"/>
      <c r="EH2" s="502"/>
      <c r="EI2" s="502"/>
      <c r="EJ2" s="502"/>
      <c r="EK2" s="502"/>
      <c r="EL2" s="502"/>
      <c r="EM2" s="502"/>
      <c r="EN2" s="502"/>
      <c r="EO2" s="502"/>
      <c r="EP2" s="502"/>
      <c r="EQ2" s="502"/>
      <c r="ER2" s="502"/>
      <c r="ES2" s="502"/>
      <c r="ET2" s="502"/>
      <c r="EU2" s="502"/>
      <c r="EV2" s="502"/>
      <c r="EW2" s="502"/>
      <c r="EX2" s="502"/>
      <c r="EY2" s="502"/>
      <c r="EZ2" s="502"/>
      <c r="FA2" s="502"/>
      <c r="FB2" s="502"/>
      <c r="FC2" s="502"/>
      <c r="FD2" s="502"/>
      <c r="FE2" s="502"/>
      <c r="FG2" s="112"/>
    </row>
    <row r="4" spans="1:170" ht="10.15" customHeight="1" x14ac:dyDescent="0.2">
      <c r="A4" s="503" t="s">
        <v>2</v>
      </c>
      <c r="B4" s="503"/>
      <c r="C4" s="503"/>
      <c r="D4" s="503"/>
      <c r="E4" s="503"/>
      <c r="F4" s="503"/>
      <c r="G4" s="503"/>
      <c r="H4" s="503"/>
      <c r="I4" s="503"/>
      <c r="J4" s="503"/>
      <c r="K4" s="503"/>
      <c r="L4" s="503"/>
      <c r="M4" s="503"/>
      <c r="N4" s="503"/>
      <c r="O4" s="503"/>
      <c r="P4" s="503"/>
      <c r="Q4" s="503"/>
      <c r="R4" s="503"/>
      <c r="S4" s="503"/>
      <c r="T4" s="503"/>
      <c r="U4" s="503"/>
      <c r="V4" s="503"/>
      <c r="W4" s="503"/>
      <c r="X4" s="503"/>
      <c r="Y4" s="503"/>
      <c r="Z4" s="503"/>
      <c r="AA4" s="503"/>
      <c r="AB4" s="503"/>
      <c r="AC4" s="503"/>
      <c r="AD4" s="503"/>
      <c r="AE4" s="503"/>
      <c r="AF4" s="503"/>
      <c r="AG4" s="503"/>
      <c r="AH4" s="503"/>
      <c r="AI4" s="503"/>
      <c r="AJ4" s="503"/>
      <c r="AK4" s="503"/>
      <c r="AL4" s="503"/>
      <c r="AM4" s="503"/>
      <c r="AN4" s="503"/>
      <c r="AO4" s="503"/>
      <c r="AP4" s="503"/>
      <c r="AQ4" s="503"/>
      <c r="AR4" s="503"/>
      <c r="AS4" s="503"/>
      <c r="AT4" s="503"/>
      <c r="AU4" s="503"/>
      <c r="AV4" s="503"/>
      <c r="AW4" s="503"/>
      <c r="AX4" s="503"/>
      <c r="AY4" s="503"/>
      <c r="AZ4" s="503"/>
      <c r="BA4" s="503"/>
      <c r="BB4" s="503"/>
      <c r="BC4" s="503"/>
      <c r="BD4" s="503"/>
      <c r="BE4" s="503"/>
      <c r="BF4" s="503"/>
      <c r="BG4" s="503"/>
      <c r="BH4" s="503"/>
      <c r="BI4" s="503"/>
      <c r="BJ4" s="503"/>
      <c r="BK4" s="503"/>
      <c r="BL4" s="503"/>
      <c r="BM4" s="503"/>
      <c r="BN4" s="503"/>
      <c r="BO4" s="503"/>
      <c r="BP4" s="503"/>
      <c r="BQ4" s="503"/>
      <c r="BR4" s="503"/>
      <c r="BS4" s="503"/>
      <c r="BT4" s="503"/>
      <c r="BU4" s="503"/>
      <c r="BV4" s="503"/>
      <c r="BW4" s="504"/>
      <c r="BX4" s="496" t="s">
        <v>3</v>
      </c>
      <c r="BY4" s="497"/>
      <c r="BZ4" s="497"/>
      <c r="CA4" s="497"/>
      <c r="CB4" s="497"/>
      <c r="CC4" s="497"/>
      <c r="CD4" s="497"/>
      <c r="CE4" s="498"/>
      <c r="CF4" s="496" t="s">
        <v>98</v>
      </c>
      <c r="CG4" s="497"/>
      <c r="CH4" s="497"/>
      <c r="CI4" s="497"/>
      <c r="CJ4" s="497"/>
      <c r="CK4" s="497"/>
      <c r="CL4" s="497"/>
      <c r="CM4" s="497"/>
      <c r="CN4" s="497"/>
      <c r="CO4" s="497"/>
      <c r="CP4" s="497"/>
      <c r="CQ4" s="497"/>
      <c r="CR4" s="498"/>
      <c r="CS4" s="496" t="s">
        <v>99</v>
      </c>
      <c r="CT4" s="497"/>
      <c r="CU4" s="497"/>
      <c r="CV4" s="497"/>
      <c r="CW4" s="497"/>
      <c r="CX4" s="497"/>
      <c r="CY4" s="497"/>
      <c r="CZ4" s="497"/>
      <c r="DA4" s="497"/>
      <c r="DB4" s="497"/>
      <c r="DC4" s="497"/>
      <c r="DD4" s="497"/>
      <c r="DE4" s="498"/>
      <c r="DF4" s="512" t="s">
        <v>100</v>
      </c>
      <c r="DG4" s="513"/>
      <c r="DH4" s="513"/>
      <c r="DI4" s="513"/>
      <c r="DJ4" s="513"/>
      <c r="DK4" s="513"/>
      <c r="DL4" s="513"/>
      <c r="DM4" s="513"/>
      <c r="DN4" s="513"/>
      <c r="DO4" s="513"/>
      <c r="DP4" s="513"/>
      <c r="DQ4" s="513"/>
      <c r="DR4" s="513"/>
      <c r="DS4" s="513"/>
      <c r="DT4" s="513"/>
      <c r="DU4" s="513"/>
      <c r="DV4" s="513"/>
      <c r="DW4" s="513"/>
      <c r="DX4" s="513"/>
      <c r="DY4" s="513"/>
      <c r="DZ4" s="513"/>
      <c r="EA4" s="513"/>
      <c r="EB4" s="513"/>
      <c r="EC4" s="513"/>
      <c r="ED4" s="513"/>
      <c r="EE4" s="513"/>
      <c r="EF4" s="513"/>
      <c r="EG4" s="513"/>
      <c r="EH4" s="513"/>
      <c r="EI4" s="513"/>
      <c r="EJ4" s="513"/>
      <c r="EK4" s="513"/>
      <c r="EL4" s="513"/>
      <c r="EM4" s="513"/>
      <c r="EN4" s="513"/>
      <c r="EO4" s="513"/>
      <c r="EP4" s="513"/>
      <c r="EQ4" s="513"/>
      <c r="ER4" s="513"/>
      <c r="ES4" s="513"/>
      <c r="ET4" s="513"/>
      <c r="EU4" s="513"/>
      <c r="EV4" s="513"/>
      <c r="EW4" s="513"/>
      <c r="EX4" s="513"/>
      <c r="EY4" s="513"/>
      <c r="EZ4" s="513"/>
      <c r="FA4" s="513"/>
      <c r="FB4" s="513"/>
      <c r="FC4" s="513"/>
      <c r="FD4" s="513"/>
      <c r="FE4" s="514"/>
    </row>
    <row r="5" spans="1:170" ht="11.25" customHeight="1" x14ac:dyDescent="0.2">
      <c r="A5" s="505"/>
      <c r="B5" s="505"/>
      <c r="C5" s="505"/>
      <c r="D5" s="505"/>
      <c r="E5" s="505"/>
      <c r="F5" s="505"/>
      <c r="G5" s="505"/>
      <c r="H5" s="505"/>
      <c r="I5" s="505"/>
      <c r="J5" s="505"/>
      <c r="K5" s="505"/>
      <c r="L5" s="505"/>
      <c r="M5" s="505"/>
      <c r="N5" s="505"/>
      <c r="O5" s="505"/>
      <c r="P5" s="505"/>
      <c r="Q5" s="505"/>
      <c r="R5" s="505"/>
      <c r="S5" s="505"/>
      <c r="T5" s="505"/>
      <c r="U5" s="505"/>
      <c r="V5" s="505"/>
      <c r="W5" s="505"/>
      <c r="X5" s="505"/>
      <c r="Y5" s="505"/>
      <c r="Z5" s="505"/>
      <c r="AA5" s="505"/>
      <c r="AB5" s="505"/>
      <c r="AC5" s="505"/>
      <c r="AD5" s="505"/>
      <c r="AE5" s="505"/>
      <c r="AF5" s="505"/>
      <c r="AG5" s="505"/>
      <c r="AH5" s="505"/>
      <c r="AI5" s="505"/>
      <c r="AJ5" s="505"/>
      <c r="AK5" s="505"/>
      <c r="AL5" s="505"/>
      <c r="AM5" s="505"/>
      <c r="AN5" s="505"/>
      <c r="AO5" s="505"/>
      <c r="AP5" s="505"/>
      <c r="AQ5" s="505"/>
      <c r="AR5" s="505"/>
      <c r="AS5" s="505"/>
      <c r="AT5" s="505"/>
      <c r="AU5" s="505"/>
      <c r="AV5" s="505"/>
      <c r="AW5" s="505"/>
      <c r="AX5" s="505"/>
      <c r="AY5" s="505"/>
      <c r="AZ5" s="505"/>
      <c r="BA5" s="505"/>
      <c r="BB5" s="505"/>
      <c r="BC5" s="505"/>
      <c r="BD5" s="505"/>
      <c r="BE5" s="505"/>
      <c r="BF5" s="505"/>
      <c r="BG5" s="505"/>
      <c r="BH5" s="505"/>
      <c r="BI5" s="505"/>
      <c r="BJ5" s="505"/>
      <c r="BK5" s="505"/>
      <c r="BL5" s="505"/>
      <c r="BM5" s="505"/>
      <c r="BN5" s="505"/>
      <c r="BO5" s="505"/>
      <c r="BP5" s="505"/>
      <c r="BQ5" s="505"/>
      <c r="BR5" s="505"/>
      <c r="BS5" s="505"/>
      <c r="BT5" s="505"/>
      <c r="BU5" s="505"/>
      <c r="BV5" s="505"/>
      <c r="BW5" s="506"/>
      <c r="BX5" s="509"/>
      <c r="BY5" s="510"/>
      <c r="BZ5" s="510"/>
      <c r="CA5" s="510"/>
      <c r="CB5" s="510"/>
      <c r="CC5" s="510"/>
      <c r="CD5" s="510"/>
      <c r="CE5" s="511"/>
      <c r="CF5" s="509"/>
      <c r="CG5" s="510"/>
      <c r="CH5" s="510"/>
      <c r="CI5" s="510"/>
      <c r="CJ5" s="510"/>
      <c r="CK5" s="510"/>
      <c r="CL5" s="510"/>
      <c r="CM5" s="510"/>
      <c r="CN5" s="510"/>
      <c r="CO5" s="510"/>
      <c r="CP5" s="510"/>
      <c r="CQ5" s="510"/>
      <c r="CR5" s="511"/>
      <c r="CS5" s="509"/>
      <c r="CT5" s="510"/>
      <c r="CU5" s="510"/>
      <c r="CV5" s="510"/>
      <c r="CW5" s="510"/>
      <c r="CX5" s="510"/>
      <c r="CY5" s="510"/>
      <c r="CZ5" s="510"/>
      <c r="DA5" s="510"/>
      <c r="DB5" s="510"/>
      <c r="DC5" s="510"/>
      <c r="DD5" s="510"/>
      <c r="DE5" s="511"/>
      <c r="DF5" s="494" t="s">
        <v>88</v>
      </c>
      <c r="DG5" s="495"/>
      <c r="DH5" s="495"/>
      <c r="DI5" s="495"/>
      <c r="DJ5" s="495"/>
      <c r="DK5" s="495"/>
      <c r="DL5" s="491" t="s">
        <v>767</v>
      </c>
      <c r="DM5" s="491"/>
      <c r="DN5" s="491"/>
      <c r="DO5" s="492" t="s">
        <v>86</v>
      </c>
      <c r="DP5" s="492"/>
      <c r="DQ5" s="492"/>
      <c r="DR5" s="493"/>
      <c r="DS5" s="494" t="s">
        <v>88</v>
      </c>
      <c r="DT5" s="495"/>
      <c r="DU5" s="495"/>
      <c r="DV5" s="495"/>
      <c r="DW5" s="495"/>
      <c r="DX5" s="495"/>
      <c r="DY5" s="491" t="s">
        <v>773</v>
      </c>
      <c r="DZ5" s="491"/>
      <c r="EA5" s="491"/>
      <c r="EB5" s="492" t="s">
        <v>86</v>
      </c>
      <c r="EC5" s="492"/>
      <c r="ED5" s="492"/>
      <c r="EE5" s="493"/>
      <c r="EF5" s="494" t="s">
        <v>88</v>
      </c>
      <c r="EG5" s="495"/>
      <c r="EH5" s="495"/>
      <c r="EI5" s="495"/>
      <c r="EJ5" s="495"/>
      <c r="EK5" s="495"/>
      <c r="EL5" s="491" t="s">
        <v>779</v>
      </c>
      <c r="EM5" s="491"/>
      <c r="EN5" s="491"/>
      <c r="EO5" s="492" t="s">
        <v>86</v>
      </c>
      <c r="EP5" s="492"/>
      <c r="EQ5" s="492"/>
      <c r="ER5" s="493"/>
      <c r="ES5" s="496" t="s">
        <v>101</v>
      </c>
      <c r="ET5" s="497"/>
      <c r="EU5" s="497"/>
      <c r="EV5" s="497"/>
      <c r="EW5" s="497"/>
      <c r="EX5" s="497"/>
      <c r="EY5" s="497"/>
      <c r="EZ5" s="497"/>
      <c r="FA5" s="497"/>
      <c r="FB5" s="497"/>
      <c r="FC5" s="497"/>
      <c r="FD5" s="497"/>
      <c r="FE5" s="498"/>
    </row>
    <row r="6" spans="1:170" ht="81" customHeight="1" x14ac:dyDescent="0.2">
      <c r="A6" s="507"/>
      <c r="B6" s="507"/>
      <c r="C6" s="507"/>
      <c r="D6" s="507"/>
      <c r="E6" s="507"/>
      <c r="F6" s="507"/>
      <c r="G6" s="507"/>
      <c r="H6" s="507"/>
      <c r="I6" s="507"/>
      <c r="J6" s="507"/>
      <c r="K6" s="507"/>
      <c r="L6" s="507"/>
      <c r="M6" s="507"/>
      <c r="N6" s="507"/>
      <c r="O6" s="507"/>
      <c r="P6" s="507"/>
      <c r="Q6" s="507"/>
      <c r="R6" s="507"/>
      <c r="S6" s="507"/>
      <c r="T6" s="507"/>
      <c r="U6" s="507"/>
      <c r="V6" s="507"/>
      <c r="W6" s="507"/>
      <c r="X6" s="507"/>
      <c r="Y6" s="507"/>
      <c r="Z6" s="507"/>
      <c r="AA6" s="507"/>
      <c r="AB6" s="507"/>
      <c r="AC6" s="507"/>
      <c r="AD6" s="507"/>
      <c r="AE6" s="507"/>
      <c r="AF6" s="507"/>
      <c r="AG6" s="507"/>
      <c r="AH6" s="507"/>
      <c r="AI6" s="507"/>
      <c r="AJ6" s="507"/>
      <c r="AK6" s="507"/>
      <c r="AL6" s="507"/>
      <c r="AM6" s="507"/>
      <c r="AN6" s="507"/>
      <c r="AO6" s="507"/>
      <c r="AP6" s="507"/>
      <c r="AQ6" s="507"/>
      <c r="AR6" s="507"/>
      <c r="AS6" s="507"/>
      <c r="AT6" s="507"/>
      <c r="AU6" s="507"/>
      <c r="AV6" s="507"/>
      <c r="AW6" s="507"/>
      <c r="AX6" s="507"/>
      <c r="AY6" s="507"/>
      <c r="AZ6" s="507"/>
      <c r="BA6" s="507"/>
      <c r="BB6" s="507"/>
      <c r="BC6" s="507"/>
      <c r="BD6" s="507"/>
      <c r="BE6" s="507"/>
      <c r="BF6" s="507"/>
      <c r="BG6" s="507"/>
      <c r="BH6" s="507"/>
      <c r="BI6" s="507"/>
      <c r="BJ6" s="507"/>
      <c r="BK6" s="507"/>
      <c r="BL6" s="507"/>
      <c r="BM6" s="507"/>
      <c r="BN6" s="507"/>
      <c r="BO6" s="507"/>
      <c r="BP6" s="507"/>
      <c r="BQ6" s="507"/>
      <c r="BR6" s="507"/>
      <c r="BS6" s="507"/>
      <c r="BT6" s="507"/>
      <c r="BU6" s="507"/>
      <c r="BV6" s="507"/>
      <c r="BW6" s="508"/>
      <c r="BX6" s="499"/>
      <c r="BY6" s="500"/>
      <c r="BZ6" s="500"/>
      <c r="CA6" s="500"/>
      <c r="CB6" s="500"/>
      <c r="CC6" s="500"/>
      <c r="CD6" s="500"/>
      <c r="CE6" s="501"/>
      <c r="CF6" s="499"/>
      <c r="CG6" s="500"/>
      <c r="CH6" s="500"/>
      <c r="CI6" s="500"/>
      <c r="CJ6" s="500"/>
      <c r="CK6" s="500"/>
      <c r="CL6" s="500"/>
      <c r="CM6" s="500"/>
      <c r="CN6" s="500"/>
      <c r="CO6" s="500"/>
      <c r="CP6" s="500"/>
      <c r="CQ6" s="500"/>
      <c r="CR6" s="501"/>
      <c r="CS6" s="499"/>
      <c r="CT6" s="500"/>
      <c r="CU6" s="500"/>
      <c r="CV6" s="500"/>
      <c r="CW6" s="500"/>
      <c r="CX6" s="500"/>
      <c r="CY6" s="500"/>
      <c r="CZ6" s="500"/>
      <c r="DA6" s="500"/>
      <c r="DB6" s="500"/>
      <c r="DC6" s="500"/>
      <c r="DD6" s="500"/>
      <c r="DE6" s="501"/>
      <c r="DF6" s="515" t="s">
        <v>102</v>
      </c>
      <c r="DG6" s="516"/>
      <c r="DH6" s="516"/>
      <c r="DI6" s="516"/>
      <c r="DJ6" s="516"/>
      <c r="DK6" s="516"/>
      <c r="DL6" s="516"/>
      <c r="DM6" s="516"/>
      <c r="DN6" s="516"/>
      <c r="DO6" s="516"/>
      <c r="DP6" s="516"/>
      <c r="DQ6" s="516"/>
      <c r="DR6" s="517"/>
      <c r="DS6" s="515" t="s">
        <v>103</v>
      </c>
      <c r="DT6" s="516"/>
      <c r="DU6" s="516"/>
      <c r="DV6" s="516"/>
      <c r="DW6" s="516"/>
      <c r="DX6" s="516"/>
      <c r="DY6" s="516"/>
      <c r="DZ6" s="516"/>
      <c r="EA6" s="516"/>
      <c r="EB6" s="516"/>
      <c r="EC6" s="516"/>
      <c r="ED6" s="516"/>
      <c r="EE6" s="517"/>
      <c r="EF6" s="515" t="s">
        <v>104</v>
      </c>
      <c r="EG6" s="516"/>
      <c r="EH6" s="516"/>
      <c r="EI6" s="516"/>
      <c r="EJ6" s="516"/>
      <c r="EK6" s="516"/>
      <c r="EL6" s="516"/>
      <c r="EM6" s="516"/>
      <c r="EN6" s="516"/>
      <c r="EO6" s="516"/>
      <c r="EP6" s="516"/>
      <c r="EQ6" s="516"/>
      <c r="ER6" s="517"/>
      <c r="ES6" s="499"/>
      <c r="ET6" s="500"/>
      <c r="EU6" s="500"/>
      <c r="EV6" s="500"/>
      <c r="EW6" s="500"/>
      <c r="EX6" s="500"/>
      <c r="EY6" s="500"/>
      <c r="EZ6" s="500"/>
      <c r="FA6" s="500"/>
      <c r="FB6" s="500"/>
      <c r="FC6" s="500"/>
      <c r="FD6" s="500"/>
      <c r="FE6" s="501"/>
    </row>
    <row r="7" spans="1:170" ht="12" thickBot="1" x14ac:dyDescent="0.25">
      <c r="A7" s="518" t="s">
        <v>105</v>
      </c>
      <c r="B7" s="518"/>
      <c r="C7" s="518"/>
      <c r="D7" s="518"/>
      <c r="E7" s="518"/>
      <c r="F7" s="518"/>
      <c r="G7" s="518"/>
      <c r="H7" s="518"/>
      <c r="I7" s="518"/>
      <c r="J7" s="518"/>
      <c r="K7" s="518"/>
      <c r="L7" s="518"/>
      <c r="M7" s="518"/>
      <c r="N7" s="518"/>
      <c r="O7" s="518"/>
      <c r="P7" s="518"/>
      <c r="Q7" s="518"/>
      <c r="R7" s="518"/>
      <c r="S7" s="518"/>
      <c r="T7" s="518"/>
      <c r="U7" s="518"/>
      <c r="V7" s="518"/>
      <c r="W7" s="518"/>
      <c r="X7" s="518"/>
      <c r="Y7" s="518"/>
      <c r="Z7" s="518"/>
      <c r="AA7" s="518"/>
      <c r="AB7" s="518"/>
      <c r="AC7" s="518"/>
      <c r="AD7" s="518"/>
      <c r="AE7" s="518"/>
      <c r="AF7" s="518"/>
      <c r="AG7" s="518"/>
      <c r="AH7" s="518"/>
      <c r="AI7" s="518"/>
      <c r="AJ7" s="518"/>
      <c r="AK7" s="518"/>
      <c r="AL7" s="518"/>
      <c r="AM7" s="518"/>
      <c r="AN7" s="518"/>
      <c r="AO7" s="518"/>
      <c r="AP7" s="518"/>
      <c r="AQ7" s="518"/>
      <c r="AR7" s="518"/>
      <c r="AS7" s="518"/>
      <c r="AT7" s="518"/>
      <c r="AU7" s="518"/>
      <c r="AV7" s="518"/>
      <c r="AW7" s="518"/>
      <c r="AX7" s="518"/>
      <c r="AY7" s="518"/>
      <c r="AZ7" s="518"/>
      <c r="BA7" s="518"/>
      <c r="BB7" s="518"/>
      <c r="BC7" s="518"/>
      <c r="BD7" s="518"/>
      <c r="BE7" s="518"/>
      <c r="BF7" s="518"/>
      <c r="BG7" s="518"/>
      <c r="BH7" s="518"/>
      <c r="BI7" s="518"/>
      <c r="BJ7" s="518"/>
      <c r="BK7" s="518"/>
      <c r="BL7" s="518"/>
      <c r="BM7" s="518"/>
      <c r="BN7" s="518"/>
      <c r="BO7" s="518"/>
      <c r="BP7" s="518"/>
      <c r="BQ7" s="518"/>
      <c r="BR7" s="518"/>
      <c r="BS7" s="518"/>
      <c r="BT7" s="518"/>
      <c r="BU7" s="518"/>
      <c r="BV7" s="518"/>
      <c r="BW7" s="519"/>
      <c r="BX7" s="520" t="s">
        <v>106</v>
      </c>
      <c r="BY7" s="521"/>
      <c r="BZ7" s="521"/>
      <c r="CA7" s="521"/>
      <c r="CB7" s="521"/>
      <c r="CC7" s="521"/>
      <c r="CD7" s="521"/>
      <c r="CE7" s="522"/>
      <c r="CF7" s="520" t="s">
        <v>107</v>
      </c>
      <c r="CG7" s="521"/>
      <c r="CH7" s="521"/>
      <c r="CI7" s="521"/>
      <c r="CJ7" s="521"/>
      <c r="CK7" s="521"/>
      <c r="CL7" s="521"/>
      <c r="CM7" s="521"/>
      <c r="CN7" s="521"/>
      <c r="CO7" s="521"/>
      <c r="CP7" s="521"/>
      <c r="CQ7" s="521"/>
      <c r="CR7" s="522"/>
      <c r="CS7" s="520" t="s">
        <v>108</v>
      </c>
      <c r="CT7" s="521"/>
      <c r="CU7" s="521"/>
      <c r="CV7" s="521"/>
      <c r="CW7" s="521"/>
      <c r="CX7" s="521"/>
      <c r="CY7" s="521"/>
      <c r="CZ7" s="521"/>
      <c r="DA7" s="521"/>
      <c r="DB7" s="521"/>
      <c r="DC7" s="521"/>
      <c r="DD7" s="521"/>
      <c r="DE7" s="522"/>
      <c r="DF7" s="520" t="s">
        <v>109</v>
      </c>
      <c r="DG7" s="521"/>
      <c r="DH7" s="521"/>
      <c r="DI7" s="521"/>
      <c r="DJ7" s="521"/>
      <c r="DK7" s="521"/>
      <c r="DL7" s="521"/>
      <c r="DM7" s="521"/>
      <c r="DN7" s="521"/>
      <c r="DO7" s="521"/>
      <c r="DP7" s="521"/>
      <c r="DQ7" s="521"/>
      <c r="DR7" s="522"/>
      <c r="DS7" s="520" t="s">
        <v>110</v>
      </c>
      <c r="DT7" s="521"/>
      <c r="DU7" s="521"/>
      <c r="DV7" s="521"/>
      <c r="DW7" s="521"/>
      <c r="DX7" s="521"/>
      <c r="DY7" s="521"/>
      <c r="DZ7" s="521"/>
      <c r="EA7" s="521"/>
      <c r="EB7" s="521"/>
      <c r="EC7" s="521"/>
      <c r="ED7" s="521"/>
      <c r="EE7" s="522"/>
      <c r="EF7" s="520" t="s">
        <v>111</v>
      </c>
      <c r="EG7" s="521"/>
      <c r="EH7" s="521"/>
      <c r="EI7" s="521"/>
      <c r="EJ7" s="521"/>
      <c r="EK7" s="521"/>
      <c r="EL7" s="521"/>
      <c r="EM7" s="521"/>
      <c r="EN7" s="521"/>
      <c r="EO7" s="521"/>
      <c r="EP7" s="521"/>
      <c r="EQ7" s="521"/>
      <c r="ER7" s="522"/>
      <c r="ES7" s="523" t="s">
        <v>112</v>
      </c>
      <c r="ET7" s="524"/>
      <c r="EU7" s="524"/>
      <c r="EV7" s="524"/>
      <c r="EW7" s="524"/>
      <c r="EX7" s="524"/>
      <c r="EY7" s="524"/>
      <c r="EZ7" s="524"/>
      <c r="FA7" s="524"/>
      <c r="FB7" s="524"/>
      <c r="FC7" s="524"/>
      <c r="FD7" s="524"/>
      <c r="FE7" s="525"/>
    </row>
    <row r="8" spans="1:170" ht="12.75" customHeight="1" thickBot="1" x14ac:dyDescent="0.25">
      <c r="A8" s="526" t="s">
        <v>113</v>
      </c>
      <c r="B8" s="526"/>
      <c r="C8" s="526"/>
      <c r="D8" s="526"/>
      <c r="E8" s="526"/>
      <c r="F8" s="526"/>
      <c r="G8" s="526"/>
      <c r="H8" s="526"/>
      <c r="I8" s="526"/>
      <c r="J8" s="526"/>
      <c r="K8" s="526"/>
      <c r="L8" s="526"/>
      <c r="M8" s="526"/>
      <c r="N8" s="526"/>
      <c r="O8" s="526"/>
      <c r="P8" s="526"/>
      <c r="Q8" s="526"/>
      <c r="R8" s="526"/>
      <c r="S8" s="526"/>
      <c r="T8" s="526"/>
      <c r="U8" s="526"/>
      <c r="V8" s="526"/>
      <c r="W8" s="526"/>
      <c r="X8" s="526"/>
      <c r="Y8" s="526"/>
      <c r="Z8" s="526"/>
      <c r="AA8" s="526"/>
      <c r="AB8" s="526"/>
      <c r="AC8" s="526"/>
      <c r="AD8" s="526"/>
      <c r="AE8" s="526"/>
      <c r="AF8" s="526"/>
      <c r="AG8" s="526"/>
      <c r="AH8" s="526"/>
      <c r="AI8" s="526"/>
      <c r="AJ8" s="526"/>
      <c r="AK8" s="526"/>
      <c r="AL8" s="526"/>
      <c r="AM8" s="526"/>
      <c r="AN8" s="526"/>
      <c r="AO8" s="526"/>
      <c r="AP8" s="526"/>
      <c r="AQ8" s="526"/>
      <c r="AR8" s="526"/>
      <c r="AS8" s="526"/>
      <c r="AT8" s="526"/>
      <c r="AU8" s="526"/>
      <c r="AV8" s="526"/>
      <c r="AW8" s="526"/>
      <c r="AX8" s="526"/>
      <c r="AY8" s="526"/>
      <c r="AZ8" s="526"/>
      <c r="BA8" s="526"/>
      <c r="BB8" s="526"/>
      <c r="BC8" s="526"/>
      <c r="BD8" s="526"/>
      <c r="BE8" s="526"/>
      <c r="BF8" s="526"/>
      <c r="BG8" s="526"/>
      <c r="BH8" s="526"/>
      <c r="BI8" s="526"/>
      <c r="BJ8" s="526"/>
      <c r="BK8" s="526"/>
      <c r="BL8" s="526"/>
      <c r="BM8" s="526"/>
      <c r="BN8" s="526"/>
      <c r="BO8" s="526"/>
      <c r="BP8" s="526"/>
      <c r="BQ8" s="526"/>
      <c r="BR8" s="526"/>
      <c r="BS8" s="526"/>
      <c r="BT8" s="526"/>
      <c r="BU8" s="526"/>
      <c r="BV8" s="526"/>
      <c r="BW8" s="526"/>
      <c r="BX8" s="527" t="s">
        <v>114</v>
      </c>
      <c r="BY8" s="528"/>
      <c r="BZ8" s="528"/>
      <c r="CA8" s="528"/>
      <c r="CB8" s="528"/>
      <c r="CC8" s="528"/>
      <c r="CD8" s="528"/>
      <c r="CE8" s="529"/>
      <c r="CF8" s="530" t="s">
        <v>115</v>
      </c>
      <c r="CG8" s="531"/>
      <c r="CH8" s="531"/>
      <c r="CI8" s="531"/>
      <c r="CJ8" s="531"/>
      <c r="CK8" s="531"/>
      <c r="CL8" s="531"/>
      <c r="CM8" s="531"/>
      <c r="CN8" s="531"/>
      <c r="CO8" s="531"/>
      <c r="CP8" s="531"/>
      <c r="CQ8" s="531"/>
      <c r="CR8" s="532"/>
      <c r="CS8" s="530" t="s">
        <v>115</v>
      </c>
      <c r="CT8" s="531"/>
      <c r="CU8" s="531"/>
      <c r="CV8" s="531"/>
      <c r="CW8" s="531"/>
      <c r="CX8" s="531"/>
      <c r="CY8" s="531"/>
      <c r="CZ8" s="531"/>
      <c r="DA8" s="531"/>
      <c r="DB8" s="531"/>
      <c r="DC8" s="531"/>
      <c r="DD8" s="531"/>
      <c r="DE8" s="532"/>
      <c r="DF8" s="533">
        <f>DF9</f>
        <v>1414919.69</v>
      </c>
      <c r="DG8" s="534"/>
      <c r="DH8" s="534"/>
      <c r="DI8" s="534"/>
      <c r="DJ8" s="534"/>
      <c r="DK8" s="534"/>
      <c r="DL8" s="534"/>
      <c r="DM8" s="534"/>
      <c r="DN8" s="534"/>
      <c r="DO8" s="534"/>
      <c r="DP8" s="534"/>
      <c r="DQ8" s="534"/>
      <c r="DR8" s="535"/>
      <c r="DS8" s="536"/>
      <c r="DT8" s="537"/>
      <c r="DU8" s="537"/>
      <c r="DV8" s="537"/>
      <c r="DW8" s="537"/>
      <c r="DX8" s="537"/>
      <c r="DY8" s="537"/>
      <c r="DZ8" s="537"/>
      <c r="EA8" s="537"/>
      <c r="EB8" s="537"/>
      <c r="EC8" s="537"/>
      <c r="ED8" s="537"/>
      <c r="EE8" s="538"/>
      <c r="EF8" s="536"/>
      <c r="EG8" s="537"/>
      <c r="EH8" s="537"/>
      <c r="EI8" s="537"/>
      <c r="EJ8" s="537"/>
      <c r="EK8" s="537"/>
      <c r="EL8" s="537"/>
      <c r="EM8" s="537"/>
      <c r="EN8" s="537"/>
      <c r="EO8" s="537"/>
      <c r="EP8" s="537"/>
      <c r="EQ8" s="537"/>
      <c r="ER8" s="538"/>
      <c r="ES8" s="539"/>
      <c r="ET8" s="540"/>
      <c r="EU8" s="540"/>
      <c r="EV8" s="540"/>
      <c r="EW8" s="540"/>
      <c r="EX8" s="540"/>
      <c r="EY8" s="540"/>
      <c r="EZ8" s="540"/>
      <c r="FA8" s="540"/>
      <c r="FB8" s="540"/>
      <c r="FC8" s="540"/>
      <c r="FD8" s="540"/>
      <c r="FE8" s="541"/>
      <c r="FL8" s="122"/>
      <c r="FN8" s="206" t="s">
        <v>397</v>
      </c>
    </row>
    <row r="9" spans="1:170" ht="12.75" customHeight="1" x14ac:dyDescent="0.2">
      <c r="A9" s="526" t="s">
        <v>113</v>
      </c>
      <c r="B9" s="526"/>
      <c r="C9" s="526"/>
      <c r="D9" s="526"/>
      <c r="E9" s="526"/>
      <c r="F9" s="526"/>
      <c r="G9" s="526"/>
      <c r="H9" s="526"/>
      <c r="I9" s="526"/>
      <c r="J9" s="526"/>
      <c r="K9" s="526"/>
      <c r="L9" s="526"/>
      <c r="M9" s="526"/>
      <c r="N9" s="526"/>
      <c r="O9" s="526"/>
      <c r="P9" s="526"/>
      <c r="Q9" s="526"/>
      <c r="R9" s="526"/>
      <c r="S9" s="526"/>
      <c r="T9" s="526"/>
      <c r="U9" s="526"/>
      <c r="V9" s="526"/>
      <c r="W9" s="526"/>
      <c r="X9" s="526"/>
      <c r="Y9" s="526"/>
      <c r="Z9" s="526"/>
      <c r="AA9" s="526"/>
      <c r="AB9" s="526"/>
      <c r="AC9" s="526"/>
      <c r="AD9" s="526"/>
      <c r="AE9" s="526"/>
      <c r="AF9" s="526"/>
      <c r="AG9" s="526"/>
      <c r="AH9" s="526"/>
      <c r="AI9" s="526"/>
      <c r="AJ9" s="526"/>
      <c r="AK9" s="526"/>
      <c r="AL9" s="526"/>
      <c r="AM9" s="526"/>
      <c r="AN9" s="526"/>
      <c r="AO9" s="526"/>
      <c r="AP9" s="526"/>
      <c r="AQ9" s="526"/>
      <c r="AR9" s="526"/>
      <c r="AS9" s="526"/>
      <c r="AT9" s="526"/>
      <c r="AU9" s="526"/>
      <c r="AV9" s="526"/>
      <c r="AW9" s="526"/>
      <c r="AX9" s="526"/>
      <c r="AY9" s="526"/>
      <c r="AZ9" s="526"/>
      <c r="BA9" s="526"/>
      <c r="BB9" s="526"/>
      <c r="BC9" s="526"/>
      <c r="BD9" s="526"/>
      <c r="BE9" s="526"/>
      <c r="BF9" s="526"/>
      <c r="BG9" s="526"/>
      <c r="BH9" s="526"/>
      <c r="BI9" s="526"/>
      <c r="BJ9" s="526"/>
      <c r="BK9" s="526"/>
      <c r="BL9" s="526"/>
      <c r="BM9" s="526"/>
      <c r="BN9" s="526"/>
      <c r="BO9" s="526"/>
      <c r="BP9" s="526"/>
      <c r="BQ9" s="526"/>
      <c r="BR9" s="526"/>
      <c r="BS9" s="526"/>
      <c r="BT9" s="526"/>
      <c r="BU9" s="526"/>
      <c r="BV9" s="526"/>
      <c r="BW9" s="526"/>
      <c r="BX9" s="527" t="s">
        <v>114</v>
      </c>
      <c r="BY9" s="528"/>
      <c r="BZ9" s="528"/>
      <c r="CA9" s="528"/>
      <c r="CB9" s="528"/>
      <c r="CC9" s="528"/>
      <c r="CD9" s="528"/>
      <c r="CE9" s="529"/>
      <c r="CF9" s="530" t="s">
        <v>115</v>
      </c>
      <c r="CG9" s="531"/>
      <c r="CH9" s="531"/>
      <c r="CI9" s="531"/>
      <c r="CJ9" s="531"/>
      <c r="CK9" s="531"/>
      <c r="CL9" s="531"/>
      <c r="CM9" s="531"/>
      <c r="CN9" s="531"/>
      <c r="CO9" s="531"/>
      <c r="CP9" s="531"/>
      <c r="CQ9" s="531"/>
      <c r="CR9" s="532"/>
      <c r="CS9" s="530" t="s">
        <v>115</v>
      </c>
      <c r="CT9" s="531"/>
      <c r="CU9" s="531"/>
      <c r="CV9" s="531"/>
      <c r="CW9" s="531"/>
      <c r="CX9" s="531"/>
      <c r="CY9" s="531"/>
      <c r="CZ9" s="531"/>
      <c r="DA9" s="531"/>
      <c r="DB9" s="531"/>
      <c r="DC9" s="531"/>
      <c r="DD9" s="531"/>
      <c r="DE9" s="532"/>
      <c r="DF9" s="533">
        <v>1414919.69</v>
      </c>
      <c r="DG9" s="534"/>
      <c r="DH9" s="534"/>
      <c r="DI9" s="534"/>
      <c r="DJ9" s="534"/>
      <c r="DK9" s="534"/>
      <c r="DL9" s="534"/>
      <c r="DM9" s="534"/>
      <c r="DN9" s="534"/>
      <c r="DO9" s="534"/>
      <c r="DP9" s="534"/>
      <c r="DQ9" s="534"/>
      <c r="DR9" s="535"/>
      <c r="DS9" s="536"/>
      <c r="DT9" s="537"/>
      <c r="DU9" s="537"/>
      <c r="DV9" s="537"/>
      <c r="DW9" s="537"/>
      <c r="DX9" s="537"/>
      <c r="DY9" s="537"/>
      <c r="DZ9" s="537"/>
      <c r="EA9" s="537"/>
      <c r="EB9" s="537"/>
      <c r="EC9" s="537"/>
      <c r="ED9" s="537"/>
      <c r="EE9" s="538"/>
      <c r="EF9" s="536"/>
      <c r="EG9" s="537"/>
      <c r="EH9" s="537"/>
      <c r="EI9" s="537"/>
      <c r="EJ9" s="537"/>
      <c r="EK9" s="537"/>
      <c r="EL9" s="537"/>
      <c r="EM9" s="537"/>
      <c r="EN9" s="537"/>
      <c r="EO9" s="537"/>
      <c r="EP9" s="537"/>
      <c r="EQ9" s="537"/>
      <c r="ER9" s="538"/>
      <c r="ES9" s="539"/>
      <c r="ET9" s="540"/>
      <c r="EU9" s="540"/>
      <c r="EV9" s="540"/>
      <c r="EW9" s="540"/>
      <c r="EX9" s="540"/>
      <c r="EY9" s="540"/>
      <c r="EZ9" s="540"/>
      <c r="FA9" s="540"/>
      <c r="FB9" s="540"/>
      <c r="FC9" s="540"/>
      <c r="FD9" s="540"/>
      <c r="FE9" s="541"/>
      <c r="FL9" s="122"/>
      <c r="FN9" s="206" t="s">
        <v>397</v>
      </c>
    </row>
    <row r="10" spans="1:170" ht="12.75" customHeight="1" thickBot="1" x14ac:dyDescent="0.25">
      <c r="A10" s="526" t="s">
        <v>116</v>
      </c>
      <c r="B10" s="526"/>
      <c r="C10" s="526"/>
      <c r="D10" s="526"/>
      <c r="E10" s="526"/>
      <c r="F10" s="526"/>
      <c r="G10" s="526"/>
      <c r="H10" s="526"/>
      <c r="I10" s="526"/>
      <c r="J10" s="526"/>
      <c r="K10" s="526"/>
      <c r="L10" s="526"/>
      <c r="M10" s="526"/>
      <c r="N10" s="526"/>
      <c r="O10" s="526"/>
      <c r="P10" s="526"/>
      <c r="Q10" s="526"/>
      <c r="R10" s="526"/>
      <c r="S10" s="526"/>
      <c r="T10" s="526"/>
      <c r="U10" s="526"/>
      <c r="V10" s="526"/>
      <c r="W10" s="526"/>
      <c r="X10" s="526"/>
      <c r="Y10" s="526"/>
      <c r="Z10" s="526"/>
      <c r="AA10" s="526"/>
      <c r="AB10" s="526"/>
      <c r="AC10" s="526"/>
      <c r="AD10" s="526"/>
      <c r="AE10" s="526"/>
      <c r="AF10" s="526"/>
      <c r="AG10" s="526"/>
      <c r="AH10" s="526"/>
      <c r="AI10" s="526"/>
      <c r="AJ10" s="526"/>
      <c r="AK10" s="526"/>
      <c r="AL10" s="526"/>
      <c r="AM10" s="526"/>
      <c r="AN10" s="526"/>
      <c r="AO10" s="526"/>
      <c r="AP10" s="526"/>
      <c r="AQ10" s="526"/>
      <c r="AR10" s="526"/>
      <c r="AS10" s="526"/>
      <c r="AT10" s="526"/>
      <c r="AU10" s="526"/>
      <c r="AV10" s="526"/>
      <c r="AW10" s="526"/>
      <c r="AX10" s="526"/>
      <c r="AY10" s="526"/>
      <c r="AZ10" s="526"/>
      <c r="BA10" s="526"/>
      <c r="BB10" s="526"/>
      <c r="BC10" s="526"/>
      <c r="BD10" s="526"/>
      <c r="BE10" s="526"/>
      <c r="BF10" s="526"/>
      <c r="BG10" s="526"/>
      <c r="BH10" s="526"/>
      <c r="BI10" s="526"/>
      <c r="BJ10" s="526"/>
      <c r="BK10" s="526"/>
      <c r="BL10" s="526"/>
      <c r="BM10" s="526"/>
      <c r="BN10" s="526"/>
      <c r="BO10" s="526"/>
      <c r="BP10" s="526"/>
      <c r="BQ10" s="526"/>
      <c r="BR10" s="526"/>
      <c r="BS10" s="526"/>
      <c r="BT10" s="526"/>
      <c r="BU10" s="526"/>
      <c r="BV10" s="526"/>
      <c r="BW10" s="526"/>
      <c r="BX10" s="542" t="s">
        <v>117</v>
      </c>
      <c r="BY10" s="543"/>
      <c r="BZ10" s="543"/>
      <c r="CA10" s="543"/>
      <c r="CB10" s="543"/>
      <c r="CC10" s="543"/>
      <c r="CD10" s="543"/>
      <c r="CE10" s="544"/>
      <c r="CF10" s="545" t="s">
        <v>115</v>
      </c>
      <c r="CG10" s="545"/>
      <c r="CH10" s="545"/>
      <c r="CI10" s="545"/>
      <c r="CJ10" s="545"/>
      <c r="CK10" s="545"/>
      <c r="CL10" s="545"/>
      <c r="CM10" s="545"/>
      <c r="CN10" s="545"/>
      <c r="CO10" s="545"/>
      <c r="CP10" s="545"/>
      <c r="CQ10" s="545"/>
      <c r="CR10" s="545"/>
      <c r="CS10" s="545" t="s">
        <v>115</v>
      </c>
      <c r="CT10" s="545"/>
      <c r="CU10" s="545"/>
      <c r="CV10" s="545"/>
      <c r="CW10" s="545"/>
      <c r="CX10" s="545"/>
      <c r="CY10" s="545"/>
      <c r="CZ10" s="545"/>
      <c r="DA10" s="545"/>
      <c r="DB10" s="545"/>
      <c r="DC10" s="545"/>
      <c r="DD10" s="545"/>
      <c r="DE10" s="545"/>
      <c r="DF10" s="546">
        <f>DF8+DF11-DF39-DF97</f>
        <v>0</v>
      </c>
      <c r="DG10" s="547"/>
      <c r="DH10" s="547"/>
      <c r="DI10" s="547"/>
      <c r="DJ10" s="547"/>
      <c r="DK10" s="547"/>
      <c r="DL10" s="547"/>
      <c r="DM10" s="547"/>
      <c r="DN10" s="547"/>
      <c r="DO10" s="547"/>
      <c r="DP10" s="547"/>
      <c r="DQ10" s="547"/>
      <c r="DR10" s="547"/>
      <c r="DS10" s="546">
        <f t="shared" ref="DS10" si="0">DS8+DS11-DS39-DS97</f>
        <v>0</v>
      </c>
      <c r="DT10" s="547"/>
      <c r="DU10" s="547"/>
      <c r="DV10" s="547"/>
      <c r="DW10" s="547"/>
      <c r="DX10" s="547"/>
      <c r="DY10" s="547"/>
      <c r="DZ10" s="547"/>
      <c r="EA10" s="547"/>
      <c r="EB10" s="547"/>
      <c r="EC10" s="547"/>
      <c r="ED10" s="547"/>
      <c r="EE10" s="547"/>
      <c r="EF10" s="546">
        <f t="shared" ref="EF10" si="1">EF8+EF11-EF39-EF97</f>
        <v>0</v>
      </c>
      <c r="EG10" s="547"/>
      <c r="EH10" s="547"/>
      <c r="EI10" s="547"/>
      <c r="EJ10" s="547"/>
      <c r="EK10" s="547"/>
      <c r="EL10" s="547"/>
      <c r="EM10" s="547"/>
      <c r="EN10" s="547"/>
      <c r="EO10" s="547"/>
      <c r="EP10" s="547"/>
      <c r="EQ10" s="547"/>
      <c r="ER10" s="547"/>
      <c r="ES10" s="548"/>
      <c r="ET10" s="549"/>
      <c r="EU10" s="549"/>
      <c r="EV10" s="549"/>
      <c r="EW10" s="549"/>
      <c r="EX10" s="549"/>
      <c r="EY10" s="549"/>
      <c r="EZ10" s="549"/>
      <c r="FA10" s="549"/>
      <c r="FB10" s="549"/>
      <c r="FC10" s="549"/>
      <c r="FD10" s="549"/>
      <c r="FE10" s="550"/>
      <c r="FL10" s="122"/>
      <c r="FN10" s="206" t="s">
        <v>400</v>
      </c>
    </row>
    <row r="11" spans="1:170" ht="12" thickBot="1" x14ac:dyDescent="0.25">
      <c r="A11" s="572" t="s">
        <v>118</v>
      </c>
      <c r="B11" s="572"/>
      <c r="C11" s="572"/>
      <c r="D11" s="572"/>
      <c r="E11" s="572"/>
      <c r="F11" s="572"/>
      <c r="G11" s="572"/>
      <c r="H11" s="572"/>
      <c r="I11" s="572"/>
      <c r="J11" s="572"/>
      <c r="K11" s="572"/>
      <c r="L11" s="572"/>
      <c r="M11" s="572"/>
      <c r="N11" s="572"/>
      <c r="O11" s="572"/>
      <c r="P11" s="572"/>
      <c r="Q11" s="572"/>
      <c r="R11" s="572"/>
      <c r="S11" s="572"/>
      <c r="T11" s="572"/>
      <c r="U11" s="572"/>
      <c r="V11" s="572"/>
      <c r="W11" s="572"/>
      <c r="X11" s="572"/>
      <c r="Y11" s="572"/>
      <c r="Z11" s="572"/>
      <c r="AA11" s="572"/>
      <c r="AB11" s="572"/>
      <c r="AC11" s="572"/>
      <c r="AD11" s="572"/>
      <c r="AE11" s="572"/>
      <c r="AF11" s="572"/>
      <c r="AG11" s="572"/>
      <c r="AH11" s="572"/>
      <c r="AI11" s="572"/>
      <c r="AJ11" s="572"/>
      <c r="AK11" s="572"/>
      <c r="AL11" s="572"/>
      <c r="AM11" s="572"/>
      <c r="AN11" s="572"/>
      <c r="AO11" s="572"/>
      <c r="AP11" s="572"/>
      <c r="AQ11" s="572"/>
      <c r="AR11" s="572"/>
      <c r="AS11" s="572"/>
      <c r="AT11" s="572"/>
      <c r="AU11" s="572"/>
      <c r="AV11" s="572"/>
      <c r="AW11" s="572"/>
      <c r="AX11" s="572"/>
      <c r="AY11" s="572"/>
      <c r="AZ11" s="572"/>
      <c r="BA11" s="572"/>
      <c r="BB11" s="572"/>
      <c r="BC11" s="572"/>
      <c r="BD11" s="572"/>
      <c r="BE11" s="572"/>
      <c r="BF11" s="572"/>
      <c r="BG11" s="572"/>
      <c r="BH11" s="572"/>
      <c r="BI11" s="572"/>
      <c r="BJ11" s="572"/>
      <c r="BK11" s="572"/>
      <c r="BL11" s="572"/>
      <c r="BM11" s="572"/>
      <c r="BN11" s="572"/>
      <c r="BO11" s="572"/>
      <c r="BP11" s="572"/>
      <c r="BQ11" s="572"/>
      <c r="BR11" s="572"/>
      <c r="BS11" s="572"/>
      <c r="BT11" s="572"/>
      <c r="BU11" s="572"/>
      <c r="BV11" s="572"/>
      <c r="BW11" s="572"/>
      <c r="BX11" s="573" t="s">
        <v>119</v>
      </c>
      <c r="BY11" s="574"/>
      <c r="BZ11" s="574"/>
      <c r="CA11" s="574"/>
      <c r="CB11" s="574"/>
      <c r="CC11" s="574"/>
      <c r="CD11" s="574"/>
      <c r="CE11" s="575"/>
      <c r="CF11" s="576"/>
      <c r="CG11" s="574"/>
      <c r="CH11" s="574"/>
      <c r="CI11" s="574"/>
      <c r="CJ11" s="574"/>
      <c r="CK11" s="574"/>
      <c r="CL11" s="574"/>
      <c r="CM11" s="574"/>
      <c r="CN11" s="574"/>
      <c r="CO11" s="574"/>
      <c r="CP11" s="574"/>
      <c r="CQ11" s="574"/>
      <c r="CR11" s="575"/>
      <c r="CS11" s="577"/>
      <c r="CT11" s="578"/>
      <c r="CU11" s="578"/>
      <c r="CV11" s="578"/>
      <c r="CW11" s="578"/>
      <c r="CX11" s="578"/>
      <c r="CY11" s="578"/>
      <c r="CZ11" s="578"/>
      <c r="DA11" s="578"/>
      <c r="DB11" s="578"/>
      <c r="DC11" s="578"/>
      <c r="DD11" s="578"/>
      <c r="DE11" s="579"/>
      <c r="DF11" s="551">
        <f>DF15+DF22+DF24+DF28+DF32</f>
        <v>7946307.75</v>
      </c>
      <c r="DG11" s="552"/>
      <c r="DH11" s="552"/>
      <c r="DI11" s="552"/>
      <c r="DJ11" s="552"/>
      <c r="DK11" s="552"/>
      <c r="DL11" s="552"/>
      <c r="DM11" s="552"/>
      <c r="DN11" s="552"/>
      <c r="DO11" s="552"/>
      <c r="DP11" s="552"/>
      <c r="DQ11" s="552"/>
      <c r="DR11" s="553"/>
      <c r="DS11" s="551">
        <f>DS12++DS31+DS15+DS22+DS24+DS28+DS32+DS34</f>
        <v>8613239</v>
      </c>
      <c r="DT11" s="552"/>
      <c r="DU11" s="552"/>
      <c r="DV11" s="552"/>
      <c r="DW11" s="552"/>
      <c r="DX11" s="552"/>
      <c r="DY11" s="552"/>
      <c r="DZ11" s="552"/>
      <c r="EA11" s="552"/>
      <c r="EB11" s="552"/>
      <c r="EC11" s="552"/>
      <c r="ED11" s="552"/>
      <c r="EE11" s="553"/>
      <c r="EF11" s="551">
        <f>EF12++EF31+EF15+EF22+EF24+EF28+EF32+EF34</f>
        <v>8945421</v>
      </c>
      <c r="EG11" s="552"/>
      <c r="EH11" s="552"/>
      <c r="EI11" s="552"/>
      <c r="EJ11" s="552"/>
      <c r="EK11" s="552"/>
      <c r="EL11" s="552"/>
      <c r="EM11" s="552"/>
      <c r="EN11" s="552"/>
      <c r="EO11" s="552"/>
      <c r="EP11" s="552"/>
      <c r="EQ11" s="552"/>
      <c r="ER11" s="553"/>
      <c r="ES11" s="554"/>
      <c r="ET11" s="555"/>
      <c r="EU11" s="555"/>
      <c r="EV11" s="555"/>
      <c r="EW11" s="555"/>
      <c r="EX11" s="555"/>
      <c r="EY11" s="555"/>
      <c r="EZ11" s="555"/>
      <c r="FA11" s="555"/>
      <c r="FB11" s="555"/>
      <c r="FC11" s="555"/>
      <c r="FD11" s="555"/>
      <c r="FE11" s="556"/>
    </row>
    <row r="12" spans="1:170" ht="22.5" customHeight="1" x14ac:dyDescent="0.2">
      <c r="A12" s="557" t="s">
        <v>120</v>
      </c>
      <c r="B12" s="558"/>
      <c r="C12" s="558"/>
      <c r="D12" s="558"/>
      <c r="E12" s="558"/>
      <c r="F12" s="558"/>
      <c r="G12" s="558"/>
      <c r="H12" s="558"/>
      <c r="I12" s="558"/>
      <c r="J12" s="558"/>
      <c r="K12" s="558"/>
      <c r="L12" s="558"/>
      <c r="M12" s="558"/>
      <c r="N12" s="558"/>
      <c r="O12" s="558"/>
      <c r="P12" s="558"/>
      <c r="Q12" s="558"/>
      <c r="R12" s="558"/>
      <c r="S12" s="558"/>
      <c r="T12" s="558"/>
      <c r="U12" s="558"/>
      <c r="V12" s="558"/>
      <c r="W12" s="558"/>
      <c r="X12" s="558"/>
      <c r="Y12" s="558"/>
      <c r="Z12" s="558"/>
      <c r="AA12" s="558"/>
      <c r="AB12" s="558"/>
      <c r="AC12" s="558"/>
      <c r="AD12" s="558"/>
      <c r="AE12" s="558"/>
      <c r="AF12" s="558"/>
      <c r="AG12" s="558"/>
      <c r="AH12" s="558"/>
      <c r="AI12" s="558"/>
      <c r="AJ12" s="558"/>
      <c r="AK12" s="558"/>
      <c r="AL12" s="558"/>
      <c r="AM12" s="558"/>
      <c r="AN12" s="558"/>
      <c r="AO12" s="558"/>
      <c r="AP12" s="558"/>
      <c r="AQ12" s="558"/>
      <c r="AR12" s="558"/>
      <c r="AS12" s="558"/>
      <c r="AT12" s="558"/>
      <c r="AU12" s="558"/>
      <c r="AV12" s="558"/>
      <c r="AW12" s="558"/>
      <c r="AX12" s="558"/>
      <c r="AY12" s="558"/>
      <c r="AZ12" s="558"/>
      <c r="BA12" s="558"/>
      <c r="BB12" s="558"/>
      <c r="BC12" s="558"/>
      <c r="BD12" s="558"/>
      <c r="BE12" s="558"/>
      <c r="BF12" s="558"/>
      <c r="BG12" s="558"/>
      <c r="BH12" s="558"/>
      <c r="BI12" s="558"/>
      <c r="BJ12" s="558"/>
      <c r="BK12" s="558"/>
      <c r="BL12" s="558"/>
      <c r="BM12" s="558"/>
      <c r="BN12" s="558"/>
      <c r="BO12" s="558"/>
      <c r="BP12" s="558"/>
      <c r="BQ12" s="558"/>
      <c r="BR12" s="558"/>
      <c r="BS12" s="558"/>
      <c r="BT12" s="558"/>
      <c r="BU12" s="558"/>
      <c r="BV12" s="558"/>
      <c r="BW12" s="558"/>
      <c r="BX12" s="559" t="s">
        <v>121</v>
      </c>
      <c r="BY12" s="560"/>
      <c r="BZ12" s="560"/>
      <c r="CA12" s="560"/>
      <c r="CB12" s="560"/>
      <c r="CC12" s="560"/>
      <c r="CD12" s="560"/>
      <c r="CE12" s="561"/>
      <c r="CF12" s="562" t="s">
        <v>122</v>
      </c>
      <c r="CG12" s="560"/>
      <c r="CH12" s="560"/>
      <c r="CI12" s="560"/>
      <c r="CJ12" s="560"/>
      <c r="CK12" s="560"/>
      <c r="CL12" s="560"/>
      <c r="CM12" s="560"/>
      <c r="CN12" s="560"/>
      <c r="CO12" s="560"/>
      <c r="CP12" s="560"/>
      <c r="CQ12" s="560"/>
      <c r="CR12" s="561"/>
      <c r="CS12" s="563" t="s">
        <v>363</v>
      </c>
      <c r="CT12" s="564"/>
      <c r="CU12" s="564"/>
      <c r="CV12" s="564"/>
      <c r="CW12" s="564"/>
      <c r="CX12" s="564"/>
      <c r="CY12" s="564"/>
      <c r="CZ12" s="564"/>
      <c r="DA12" s="564"/>
      <c r="DB12" s="564"/>
      <c r="DC12" s="564"/>
      <c r="DD12" s="564"/>
      <c r="DE12" s="565"/>
      <c r="DF12" s="566">
        <v>0</v>
      </c>
      <c r="DG12" s="567"/>
      <c r="DH12" s="567"/>
      <c r="DI12" s="567"/>
      <c r="DJ12" s="567"/>
      <c r="DK12" s="567"/>
      <c r="DL12" s="567"/>
      <c r="DM12" s="567"/>
      <c r="DN12" s="567"/>
      <c r="DO12" s="567"/>
      <c r="DP12" s="567"/>
      <c r="DQ12" s="567"/>
      <c r="DR12" s="568"/>
      <c r="DS12" s="566">
        <f t="shared" ref="DS12" si="2">DS13</f>
        <v>0</v>
      </c>
      <c r="DT12" s="567"/>
      <c r="DU12" s="567"/>
      <c r="DV12" s="567"/>
      <c r="DW12" s="567"/>
      <c r="DX12" s="567"/>
      <c r="DY12" s="567"/>
      <c r="DZ12" s="567"/>
      <c r="EA12" s="567"/>
      <c r="EB12" s="567"/>
      <c r="EC12" s="567"/>
      <c r="ED12" s="567"/>
      <c r="EE12" s="568"/>
      <c r="EF12" s="566">
        <f t="shared" ref="EF12" si="3">EF13</f>
        <v>0</v>
      </c>
      <c r="EG12" s="567"/>
      <c r="EH12" s="567"/>
      <c r="EI12" s="567"/>
      <c r="EJ12" s="567"/>
      <c r="EK12" s="567"/>
      <c r="EL12" s="567"/>
      <c r="EM12" s="567"/>
      <c r="EN12" s="567"/>
      <c r="EO12" s="567"/>
      <c r="EP12" s="567"/>
      <c r="EQ12" s="567"/>
      <c r="ER12" s="568"/>
      <c r="ES12" s="569"/>
      <c r="ET12" s="570"/>
      <c r="EU12" s="570"/>
      <c r="EV12" s="570"/>
      <c r="EW12" s="570"/>
      <c r="EX12" s="570"/>
      <c r="EY12" s="570"/>
      <c r="EZ12" s="570"/>
      <c r="FA12" s="570"/>
      <c r="FB12" s="570"/>
      <c r="FC12" s="570"/>
      <c r="FD12" s="570"/>
      <c r="FE12" s="571"/>
      <c r="FI12" s="122"/>
    </row>
    <row r="13" spans="1:170" ht="12" customHeight="1" x14ac:dyDescent="0.2">
      <c r="A13" s="601" t="s">
        <v>6</v>
      </c>
      <c r="B13" s="601"/>
      <c r="C13" s="601"/>
      <c r="D13" s="601"/>
      <c r="E13" s="601"/>
      <c r="F13" s="601"/>
      <c r="G13" s="601"/>
      <c r="H13" s="601"/>
      <c r="I13" s="601"/>
      <c r="J13" s="601"/>
      <c r="K13" s="601"/>
      <c r="L13" s="601"/>
      <c r="M13" s="601"/>
      <c r="N13" s="601"/>
      <c r="O13" s="601"/>
      <c r="P13" s="601"/>
      <c r="Q13" s="601"/>
      <c r="R13" s="601"/>
      <c r="S13" s="601"/>
      <c r="T13" s="601"/>
      <c r="U13" s="601"/>
      <c r="V13" s="601"/>
      <c r="W13" s="601"/>
      <c r="X13" s="601"/>
      <c r="Y13" s="601"/>
      <c r="Z13" s="601"/>
      <c r="AA13" s="601"/>
      <c r="AB13" s="601"/>
      <c r="AC13" s="601"/>
      <c r="AD13" s="601"/>
      <c r="AE13" s="601"/>
      <c r="AF13" s="601"/>
      <c r="AG13" s="601"/>
      <c r="AH13" s="601"/>
      <c r="AI13" s="601"/>
      <c r="AJ13" s="601"/>
      <c r="AK13" s="601"/>
      <c r="AL13" s="601"/>
      <c r="AM13" s="601"/>
      <c r="AN13" s="601"/>
      <c r="AO13" s="601"/>
      <c r="AP13" s="601"/>
      <c r="AQ13" s="601"/>
      <c r="AR13" s="601"/>
      <c r="AS13" s="601"/>
      <c r="AT13" s="601"/>
      <c r="AU13" s="601"/>
      <c r="AV13" s="601"/>
      <c r="AW13" s="601"/>
      <c r="AX13" s="601"/>
      <c r="AY13" s="601"/>
      <c r="AZ13" s="601"/>
      <c r="BA13" s="601"/>
      <c r="BB13" s="601"/>
      <c r="BC13" s="601"/>
      <c r="BD13" s="601"/>
      <c r="BE13" s="601"/>
      <c r="BF13" s="601"/>
      <c r="BG13" s="601"/>
      <c r="BH13" s="601"/>
      <c r="BI13" s="601"/>
      <c r="BJ13" s="601"/>
      <c r="BK13" s="601"/>
      <c r="BL13" s="601"/>
      <c r="BM13" s="601"/>
      <c r="BN13" s="601"/>
      <c r="BO13" s="601"/>
      <c r="BP13" s="601"/>
      <c r="BQ13" s="601"/>
      <c r="BR13" s="601"/>
      <c r="BS13" s="601"/>
      <c r="BT13" s="601"/>
      <c r="BU13" s="601"/>
      <c r="BV13" s="601"/>
      <c r="BW13" s="601"/>
      <c r="BX13" s="542" t="s">
        <v>123</v>
      </c>
      <c r="BY13" s="543"/>
      <c r="BZ13" s="543"/>
      <c r="CA13" s="543"/>
      <c r="CB13" s="543"/>
      <c r="CC13" s="543"/>
      <c r="CD13" s="543"/>
      <c r="CE13" s="544"/>
      <c r="CF13" s="605"/>
      <c r="CG13" s="543"/>
      <c r="CH13" s="543"/>
      <c r="CI13" s="543"/>
      <c r="CJ13" s="543"/>
      <c r="CK13" s="543"/>
      <c r="CL13" s="543"/>
      <c r="CM13" s="543"/>
      <c r="CN13" s="543"/>
      <c r="CO13" s="543"/>
      <c r="CP13" s="543"/>
      <c r="CQ13" s="543"/>
      <c r="CR13" s="544"/>
      <c r="CS13" s="607" t="s">
        <v>363</v>
      </c>
      <c r="CT13" s="608"/>
      <c r="CU13" s="608"/>
      <c r="CV13" s="608"/>
      <c r="CW13" s="608"/>
      <c r="CX13" s="608"/>
      <c r="CY13" s="608"/>
      <c r="CZ13" s="608"/>
      <c r="DA13" s="608"/>
      <c r="DB13" s="608"/>
      <c r="DC13" s="608"/>
      <c r="DD13" s="608"/>
      <c r="DE13" s="609"/>
      <c r="DF13" s="580">
        <v>0</v>
      </c>
      <c r="DG13" s="581"/>
      <c r="DH13" s="581"/>
      <c r="DI13" s="581"/>
      <c r="DJ13" s="581"/>
      <c r="DK13" s="581"/>
      <c r="DL13" s="581"/>
      <c r="DM13" s="581"/>
      <c r="DN13" s="581"/>
      <c r="DO13" s="581"/>
      <c r="DP13" s="581"/>
      <c r="DQ13" s="581"/>
      <c r="DR13" s="582"/>
      <c r="DS13" s="580">
        <v>0</v>
      </c>
      <c r="DT13" s="581"/>
      <c r="DU13" s="581"/>
      <c r="DV13" s="581"/>
      <c r="DW13" s="581"/>
      <c r="DX13" s="581"/>
      <c r="DY13" s="581"/>
      <c r="DZ13" s="581"/>
      <c r="EA13" s="581"/>
      <c r="EB13" s="581"/>
      <c r="EC13" s="581"/>
      <c r="ED13" s="581"/>
      <c r="EE13" s="582"/>
      <c r="EF13" s="580">
        <v>0</v>
      </c>
      <c r="EG13" s="581"/>
      <c r="EH13" s="581"/>
      <c r="EI13" s="581"/>
      <c r="EJ13" s="581"/>
      <c r="EK13" s="581"/>
      <c r="EL13" s="581"/>
      <c r="EM13" s="581"/>
      <c r="EN13" s="581"/>
      <c r="EO13" s="581"/>
      <c r="EP13" s="581"/>
      <c r="EQ13" s="581"/>
      <c r="ER13" s="582"/>
      <c r="ES13" s="548"/>
      <c r="ET13" s="549"/>
      <c r="EU13" s="549"/>
      <c r="EV13" s="549"/>
      <c r="EW13" s="549"/>
      <c r="EX13" s="549"/>
      <c r="EY13" s="549"/>
      <c r="EZ13" s="549"/>
      <c r="FA13" s="549"/>
      <c r="FB13" s="549"/>
      <c r="FC13" s="549"/>
      <c r="FD13" s="549"/>
      <c r="FE13" s="550"/>
      <c r="FI13" s="106"/>
    </row>
    <row r="14" spans="1:170" ht="9" customHeight="1" thickBot="1" x14ac:dyDescent="0.25">
      <c r="A14" s="589"/>
      <c r="B14" s="589"/>
      <c r="C14" s="589"/>
      <c r="D14" s="589"/>
      <c r="E14" s="589"/>
      <c r="F14" s="589"/>
      <c r="G14" s="589"/>
      <c r="H14" s="589"/>
      <c r="I14" s="589"/>
      <c r="J14" s="589"/>
      <c r="K14" s="589"/>
      <c r="L14" s="589"/>
      <c r="M14" s="589"/>
      <c r="N14" s="589"/>
      <c r="O14" s="589"/>
      <c r="P14" s="589"/>
      <c r="Q14" s="589"/>
      <c r="R14" s="589"/>
      <c r="S14" s="589"/>
      <c r="T14" s="589"/>
      <c r="U14" s="589"/>
      <c r="V14" s="589"/>
      <c r="W14" s="589"/>
      <c r="X14" s="589"/>
      <c r="Y14" s="589"/>
      <c r="Z14" s="589"/>
      <c r="AA14" s="589"/>
      <c r="AB14" s="589"/>
      <c r="AC14" s="589"/>
      <c r="AD14" s="589"/>
      <c r="AE14" s="589"/>
      <c r="AF14" s="589"/>
      <c r="AG14" s="589"/>
      <c r="AH14" s="589"/>
      <c r="AI14" s="589"/>
      <c r="AJ14" s="589"/>
      <c r="AK14" s="589"/>
      <c r="AL14" s="589"/>
      <c r="AM14" s="589"/>
      <c r="AN14" s="589"/>
      <c r="AO14" s="589"/>
      <c r="AP14" s="589"/>
      <c r="AQ14" s="589"/>
      <c r="AR14" s="589"/>
      <c r="AS14" s="589"/>
      <c r="AT14" s="589"/>
      <c r="AU14" s="589"/>
      <c r="AV14" s="589"/>
      <c r="AW14" s="589"/>
      <c r="AX14" s="589"/>
      <c r="AY14" s="589"/>
      <c r="AZ14" s="589"/>
      <c r="BA14" s="589"/>
      <c r="BB14" s="589"/>
      <c r="BC14" s="589"/>
      <c r="BD14" s="589"/>
      <c r="BE14" s="589"/>
      <c r="BF14" s="589"/>
      <c r="BG14" s="589"/>
      <c r="BH14" s="589"/>
      <c r="BI14" s="589"/>
      <c r="BJ14" s="589"/>
      <c r="BK14" s="589"/>
      <c r="BL14" s="589"/>
      <c r="BM14" s="589"/>
      <c r="BN14" s="589"/>
      <c r="BO14" s="589"/>
      <c r="BP14" s="589"/>
      <c r="BQ14" s="589"/>
      <c r="BR14" s="589"/>
      <c r="BS14" s="589"/>
      <c r="BT14" s="589"/>
      <c r="BU14" s="589"/>
      <c r="BV14" s="589"/>
      <c r="BW14" s="590"/>
      <c r="BX14" s="602"/>
      <c r="BY14" s="603"/>
      <c r="BZ14" s="603"/>
      <c r="CA14" s="603"/>
      <c r="CB14" s="603"/>
      <c r="CC14" s="603"/>
      <c r="CD14" s="603"/>
      <c r="CE14" s="604"/>
      <c r="CF14" s="606"/>
      <c r="CG14" s="603"/>
      <c r="CH14" s="603"/>
      <c r="CI14" s="603"/>
      <c r="CJ14" s="603"/>
      <c r="CK14" s="603"/>
      <c r="CL14" s="603"/>
      <c r="CM14" s="603"/>
      <c r="CN14" s="603"/>
      <c r="CO14" s="603"/>
      <c r="CP14" s="603"/>
      <c r="CQ14" s="603"/>
      <c r="CR14" s="604"/>
      <c r="CS14" s="610"/>
      <c r="CT14" s="611"/>
      <c r="CU14" s="611"/>
      <c r="CV14" s="611"/>
      <c r="CW14" s="611"/>
      <c r="CX14" s="611"/>
      <c r="CY14" s="611"/>
      <c r="CZ14" s="611"/>
      <c r="DA14" s="611"/>
      <c r="DB14" s="611"/>
      <c r="DC14" s="611"/>
      <c r="DD14" s="611"/>
      <c r="DE14" s="612"/>
      <c r="DF14" s="583"/>
      <c r="DG14" s="584"/>
      <c r="DH14" s="584"/>
      <c r="DI14" s="584"/>
      <c r="DJ14" s="584"/>
      <c r="DK14" s="584"/>
      <c r="DL14" s="584"/>
      <c r="DM14" s="584"/>
      <c r="DN14" s="584"/>
      <c r="DO14" s="584"/>
      <c r="DP14" s="584"/>
      <c r="DQ14" s="584"/>
      <c r="DR14" s="585"/>
      <c r="DS14" s="583"/>
      <c r="DT14" s="584"/>
      <c r="DU14" s="584"/>
      <c r="DV14" s="584"/>
      <c r="DW14" s="584"/>
      <c r="DX14" s="584"/>
      <c r="DY14" s="584"/>
      <c r="DZ14" s="584"/>
      <c r="EA14" s="584"/>
      <c r="EB14" s="584"/>
      <c r="EC14" s="584"/>
      <c r="ED14" s="584"/>
      <c r="EE14" s="585"/>
      <c r="EF14" s="583"/>
      <c r="EG14" s="584"/>
      <c r="EH14" s="584"/>
      <c r="EI14" s="584"/>
      <c r="EJ14" s="584"/>
      <c r="EK14" s="584"/>
      <c r="EL14" s="584"/>
      <c r="EM14" s="584"/>
      <c r="EN14" s="584"/>
      <c r="EO14" s="584"/>
      <c r="EP14" s="584"/>
      <c r="EQ14" s="584"/>
      <c r="ER14" s="585"/>
      <c r="ES14" s="586"/>
      <c r="ET14" s="587"/>
      <c r="EU14" s="587"/>
      <c r="EV14" s="587"/>
      <c r="EW14" s="587"/>
      <c r="EX14" s="587"/>
      <c r="EY14" s="587"/>
      <c r="EZ14" s="587"/>
      <c r="FA14" s="587"/>
      <c r="FB14" s="587"/>
      <c r="FC14" s="587"/>
      <c r="FD14" s="587"/>
      <c r="FE14" s="588"/>
    </row>
    <row r="15" spans="1:170" ht="11.1" customHeight="1" x14ac:dyDescent="0.2">
      <c r="A15" s="591" t="s">
        <v>124</v>
      </c>
      <c r="B15" s="592"/>
      <c r="C15" s="592"/>
      <c r="D15" s="592"/>
      <c r="E15" s="592"/>
      <c r="F15" s="592"/>
      <c r="G15" s="592"/>
      <c r="H15" s="592"/>
      <c r="I15" s="592"/>
      <c r="J15" s="592"/>
      <c r="K15" s="592"/>
      <c r="L15" s="592"/>
      <c r="M15" s="592"/>
      <c r="N15" s="592"/>
      <c r="O15" s="592"/>
      <c r="P15" s="592"/>
      <c r="Q15" s="592"/>
      <c r="R15" s="592"/>
      <c r="S15" s="592"/>
      <c r="T15" s="592"/>
      <c r="U15" s="592"/>
      <c r="V15" s="592"/>
      <c r="W15" s="592"/>
      <c r="X15" s="592"/>
      <c r="Y15" s="592"/>
      <c r="Z15" s="592"/>
      <c r="AA15" s="592"/>
      <c r="AB15" s="592"/>
      <c r="AC15" s="592"/>
      <c r="AD15" s="592"/>
      <c r="AE15" s="592"/>
      <c r="AF15" s="592"/>
      <c r="AG15" s="592"/>
      <c r="AH15" s="592"/>
      <c r="AI15" s="592"/>
      <c r="AJ15" s="592"/>
      <c r="AK15" s="592"/>
      <c r="AL15" s="592"/>
      <c r="AM15" s="592"/>
      <c r="AN15" s="592"/>
      <c r="AO15" s="592"/>
      <c r="AP15" s="592"/>
      <c r="AQ15" s="592"/>
      <c r="AR15" s="592"/>
      <c r="AS15" s="592"/>
      <c r="AT15" s="592"/>
      <c r="AU15" s="592"/>
      <c r="AV15" s="592"/>
      <c r="AW15" s="592"/>
      <c r="AX15" s="592"/>
      <c r="AY15" s="592"/>
      <c r="AZ15" s="592"/>
      <c r="BA15" s="592"/>
      <c r="BB15" s="592"/>
      <c r="BC15" s="592"/>
      <c r="BD15" s="592"/>
      <c r="BE15" s="592"/>
      <c r="BF15" s="592"/>
      <c r="BG15" s="592"/>
      <c r="BH15" s="592"/>
      <c r="BI15" s="592"/>
      <c r="BJ15" s="592"/>
      <c r="BK15" s="592"/>
      <c r="BL15" s="592"/>
      <c r="BM15" s="592"/>
      <c r="BN15" s="592"/>
      <c r="BO15" s="592"/>
      <c r="BP15" s="592"/>
      <c r="BQ15" s="592"/>
      <c r="BR15" s="592"/>
      <c r="BS15" s="592"/>
      <c r="BT15" s="592"/>
      <c r="BU15" s="592"/>
      <c r="BV15" s="592"/>
      <c r="BW15" s="593"/>
      <c r="BX15" s="527" t="s">
        <v>125</v>
      </c>
      <c r="BY15" s="528"/>
      <c r="BZ15" s="528"/>
      <c r="CA15" s="528"/>
      <c r="CB15" s="528"/>
      <c r="CC15" s="528"/>
      <c r="CD15" s="528"/>
      <c r="CE15" s="529"/>
      <c r="CF15" s="594" t="s">
        <v>126</v>
      </c>
      <c r="CG15" s="528"/>
      <c r="CH15" s="528"/>
      <c r="CI15" s="528"/>
      <c r="CJ15" s="528"/>
      <c r="CK15" s="528"/>
      <c r="CL15" s="528"/>
      <c r="CM15" s="528"/>
      <c r="CN15" s="528"/>
      <c r="CO15" s="528"/>
      <c r="CP15" s="528"/>
      <c r="CQ15" s="528"/>
      <c r="CR15" s="529"/>
      <c r="CS15" s="595"/>
      <c r="CT15" s="596"/>
      <c r="CU15" s="596"/>
      <c r="CV15" s="596"/>
      <c r="CW15" s="596"/>
      <c r="CX15" s="596"/>
      <c r="CY15" s="596"/>
      <c r="CZ15" s="596"/>
      <c r="DA15" s="596"/>
      <c r="DB15" s="596"/>
      <c r="DC15" s="596"/>
      <c r="DD15" s="596"/>
      <c r="DE15" s="597"/>
      <c r="DF15" s="598">
        <f>DF16+DF19</f>
        <v>7946307.75</v>
      </c>
      <c r="DG15" s="599"/>
      <c r="DH15" s="599"/>
      <c r="DI15" s="599"/>
      <c r="DJ15" s="599"/>
      <c r="DK15" s="599"/>
      <c r="DL15" s="599"/>
      <c r="DM15" s="599"/>
      <c r="DN15" s="599"/>
      <c r="DO15" s="599"/>
      <c r="DP15" s="599"/>
      <c r="DQ15" s="599"/>
      <c r="DR15" s="600"/>
      <c r="DS15" s="598">
        <f>DS16+DS19</f>
        <v>8613239</v>
      </c>
      <c r="DT15" s="599"/>
      <c r="DU15" s="599"/>
      <c r="DV15" s="599"/>
      <c r="DW15" s="599"/>
      <c r="DX15" s="599"/>
      <c r="DY15" s="599"/>
      <c r="DZ15" s="599"/>
      <c r="EA15" s="599"/>
      <c r="EB15" s="599"/>
      <c r="EC15" s="599"/>
      <c r="ED15" s="599"/>
      <c r="EE15" s="600"/>
      <c r="EF15" s="598">
        <f>EF16+EF19</f>
        <v>8945421</v>
      </c>
      <c r="EG15" s="599"/>
      <c r="EH15" s="599"/>
      <c r="EI15" s="599"/>
      <c r="EJ15" s="599"/>
      <c r="EK15" s="599"/>
      <c r="EL15" s="599"/>
      <c r="EM15" s="599"/>
      <c r="EN15" s="599"/>
      <c r="EO15" s="599"/>
      <c r="EP15" s="599"/>
      <c r="EQ15" s="599"/>
      <c r="ER15" s="600"/>
      <c r="ES15" s="539"/>
      <c r="ET15" s="540"/>
      <c r="EU15" s="540"/>
      <c r="EV15" s="540"/>
      <c r="EW15" s="540"/>
      <c r="EX15" s="540"/>
      <c r="EY15" s="540"/>
      <c r="EZ15" s="540"/>
      <c r="FA15" s="540"/>
      <c r="FB15" s="540"/>
      <c r="FC15" s="540"/>
      <c r="FD15" s="540"/>
      <c r="FE15" s="541"/>
    </row>
    <row r="16" spans="1:170" ht="33.75" customHeight="1" x14ac:dyDescent="0.2">
      <c r="A16" s="613" t="s">
        <v>127</v>
      </c>
      <c r="B16" s="614"/>
      <c r="C16" s="614"/>
      <c r="D16" s="614"/>
      <c r="E16" s="614"/>
      <c r="F16" s="614"/>
      <c r="G16" s="614"/>
      <c r="H16" s="614"/>
      <c r="I16" s="614"/>
      <c r="J16" s="614"/>
      <c r="K16" s="614"/>
      <c r="L16" s="614"/>
      <c r="M16" s="614"/>
      <c r="N16" s="614"/>
      <c r="O16" s="614"/>
      <c r="P16" s="614"/>
      <c r="Q16" s="614"/>
      <c r="R16" s="614"/>
      <c r="S16" s="614"/>
      <c r="T16" s="614"/>
      <c r="U16" s="614"/>
      <c r="V16" s="614"/>
      <c r="W16" s="614"/>
      <c r="X16" s="614"/>
      <c r="Y16" s="614"/>
      <c r="Z16" s="614"/>
      <c r="AA16" s="614"/>
      <c r="AB16" s="614"/>
      <c r="AC16" s="614"/>
      <c r="AD16" s="614"/>
      <c r="AE16" s="614"/>
      <c r="AF16" s="614"/>
      <c r="AG16" s="614"/>
      <c r="AH16" s="614"/>
      <c r="AI16" s="614"/>
      <c r="AJ16" s="614"/>
      <c r="AK16" s="614"/>
      <c r="AL16" s="614"/>
      <c r="AM16" s="614"/>
      <c r="AN16" s="614"/>
      <c r="AO16" s="614"/>
      <c r="AP16" s="614"/>
      <c r="AQ16" s="614"/>
      <c r="AR16" s="614"/>
      <c r="AS16" s="614"/>
      <c r="AT16" s="614"/>
      <c r="AU16" s="614"/>
      <c r="AV16" s="614"/>
      <c r="AW16" s="614"/>
      <c r="AX16" s="614"/>
      <c r="AY16" s="614"/>
      <c r="AZ16" s="614"/>
      <c r="BA16" s="614"/>
      <c r="BB16" s="614"/>
      <c r="BC16" s="614"/>
      <c r="BD16" s="614"/>
      <c r="BE16" s="614"/>
      <c r="BF16" s="614"/>
      <c r="BG16" s="614"/>
      <c r="BH16" s="614"/>
      <c r="BI16" s="614"/>
      <c r="BJ16" s="614"/>
      <c r="BK16" s="614"/>
      <c r="BL16" s="614"/>
      <c r="BM16" s="614"/>
      <c r="BN16" s="614"/>
      <c r="BO16" s="614"/>
      <c r="BP16" s="614"/>
      <c r="BQ16" s="614"/>
      <c r="BR16" s="614"/>
      <c r="BS16" s="614"/>
      <c r="BT16" s="614"/>
      <c r="BU16" s="614"/>
      <c r="BV16" s="614"/>
      <c r="BW16" s="614"/>
      <c r="BX16" s="615" t="s">
        <v>128</v>
      </c>
      <c r="BY16" s="616"/>
      <c r="BZ16" s="616"/>
      <c r="CA16" s="616"/>
      <c r="CB16" s="616"/>
      <c r="CC16" s="616"/>
      <c r="CD16" s="616"/>
      <c r="CE16" s="617"/>
      <c r="CF16" s="618" t="s">
        <v>126</v>
      </c>
      <c r="CG16" s="616"/>
      <c r="CH16" s="616"/>
      <c r="CI16" s="616"/>
      <c r="CJ16" s="616"/>
      <c r="CK16" s="616"/>
      <c r="CL16" s="616"/>
      <c r="CM16" s="616"/>
      <c r="CN16" s="616"/>
      <c r="CO16" s="616"/>
      <c r="CP16" s="616"/>
      <c r="CQ16" s="616"/>
      <c r="CR16" s="617"/>
      <c r="CS16" s="619" t="s">
        <v>364</v>
      </c>
      <c r="CT16" s="619"/>
      <c r="CU16" s="619"/>
      <c r="CV16" s="619"/>
      <c r="CW16" s="619"/>
      <c r="CX16" s="619"/>
      <c r="CY16" s="619"/>
      <c r="CZ16" s="619"/>
      <c r="DA16" s="619"/>
      <c r="DB16" s="619"/>
      <c r="DC16" s="619"/>
      <c r="DD16" s="619"/>
      <c r="DE16" s="619"/>
      <c r="DF16" s="620">
        <f>DF17+DF18</f>
        <v>7946307.75</v>
      </c>
      <c r="DG16" s="621"/>
      <c r="DH16" s="621"/>
      <c r="DI16" s="621"/>
      <c r="DJ16" s="621"/>
      <c r="DK16" s="621"/>
      <c r="DL16" s="621"/>
      <c r="DM16" s="621"/>
      <c r="DN16" s="621"/>
      <c r="DO16" s="621"/>
      <c r="DP16" s="621"/>
      <c r="DQ16" s="621"/>
      <c r="DR16" s="622"/>
      <c r="DS16" s="620">
        <f t="shared" ref="DS16" si="4">DS17+DS18</f>
        <v>8613239</v>
      </c>
      <c r="DT16" s="621"/>
      <c r="DU16" s="621"/>
      <c r="DV16" s="621"/>
      <c r="DW16" s="621"/>
      <c r="DX16" s="621"/>
      <c r="DY16" s="621"/>
      <c r="DZ16" s="621"/>
      <c r="EA16" s="621"/>
      <c r="EB16" s="621"/>
      <c r="EC16" s="621"/>
      <c r="ED16" s="621"/>
      <c r="EE16" s="622"/>
      <c r="EF16" s="620">
        <f t="shared" ref="EF16" si="5">EF17+EF18</f>
        <v>8945421</v>
      </c>
      <c r="EG16" s="621"/>
      <c r="EH16" s="621"/>
      <c r="EI16" s="621"/>
      <c r="EJ16" s="621"/>
      <c r="EK16" s="621"/>
      <c r="EL16" s="621"/>
      <c r="EM16" s="621"/>
      <c r="EN16" s="621"/>
      <c r="EO16" s="621"/>
      <c r="EP16" s="621"/>
      <c r="EQ16" s="621"/>
      <c r="ER16" s="622"/>
      <c r="ES16" s="626"/>
      <c r="ET16" s="627"/>
      <c r="EU16" s="627"/>
      <c r="EV16" s="627"/>
      <c r="EW16" s="627"/>
      <c r="EX16" s="627"/>
      <c r="EY16" s="627"/>
      <c r="EZ16" s="627"/>
      <c r="FA16" s="627"/>
      <c r="FB16" s="627"/>
      <c r="FC16" s="627"/>
      <c r="FD16" s="627"/>
      <c r="FE16" s="628"/>
    </row>
    <row r="17" spans="1:172" ht="33.75" customHeight="1" x14ac:dyDescent="0.2">
      <c r="A17" s="613" t="s">
        <v>129</v>
      </c>
      <c r="B17" s="614"/>
      <c r="C17" s="614"/>
      <c r="D17" s="614"/>
      <c r="E17" s="614"/>
      <c r="F17" s="614"/>
      <c r="G17" s="614"/>
      <c r="H17" s="614"/>
      <c r="I17" s="614"/>
      <c r="J17" s="614"/>
      <c r="K17" s="614"/>
      <c r="L17" s="614"/>
      <c r="M17" s="614"/>
      <c r="N17" s="614"/>
      <c r="O17" s="614"/>
      <c r="P17" s="614"/>
      <c r="Q17" s="614"/>
      <c r="R17" s="614"/>
      <c r="S17" s="614"/>
      <c r="T17" s="614"/>
      <c r="U17" s="614"/>
      <c r="V17" s="614"/>
      <c r="W17" s="614"/>
      <c r="X17" s="614"/>
      <c r="Y17" s="614"/>
      <c r="Z17" s="614"/>
      <c r="AA17" s="614"/>
      <c r="AB17" s="614"/>
      <c r="AC17" s="614"/>
      <c r="AD17" s="614"/>
      <c r="AE17" s="614"/>
      <c r="AF17" s="614"/>
      <c r="AG17" s="614"/>
      <c r="AH17" s="614"/>
      <c r="AI17" s="614"/>
      <c r="AJ17" s="614"/>
      <c r="AK17" s="614"/>
      <c r="AL17" s="614"/>
      <c r="AM17" s="614"/>
      <c r="AN17" s="614"/>
      <c r="AO17" s="614"/>
      <c r="AP17" s="614"/>
      <c r="AQ17" s="614"/>
      <c r="AR17" s="614"/>
      <c r="AS17" s="614"/>
      <c r="AT17" s="614"/>
      <c r="AU17" s="614"/>
      <c r="AV17" s="614"/>
      <c r="AW17" s="614"/>
      <c r="AX17" s="614"/>
      <c r="AY17" s="614"/>
      <c r="AZ17" s="614"/>
      <c r="BA17" s="614"/>
      <c r="BB17" s="614"/>
      <c r="BC17" s="614"/>
      <c r="BD17" s="614"/>
      <c r="BE17" s="614"/>
      <c r="BF17" s="614"/>
      <c r="BG17" s="614"/>
      <c r="BH17" s="614"/>
      <c r="BI17" s="614"/>
      <c r="BJ17" s="614"/>
      <c r="BK17" s="614"/>
      <c r="BL17" s="614"/>
      <c r="BM17" s="614"/>
      <c r="BN17" s="614"/>
      <c r="BO17" s="614"/>
      <c r="BP17" s="614"/>
      <c r="BQ17" s="614"/>
      <c r="BR17" s="614"/>
      <c r="BS17" s="614"/>
      <c r="BT17" s="614"/>
      <c r="BU17" s="614"/>
      <c r="BV17" s="614"/>
      <c r="BW17" s="614"/>
      <c r="BX17" s="632" t="s">
        <v>130</v>
      </c>
      <c r="BY17" s="633"/>
      <c r="BZ17" s="633"/>
      <c r="CA17" s="633"/>
      <c r="CB17" s="633"/>
      <c r="CC17" s="633"/>
      <c r="CD17" s="633"/>
      <c r="CE17" s="634"/>
      <c r="CF17" s="635" t="s">
        <v>126</v>
      </c>
      <c r="CG17" s="633"/>
      <c r="CH17" s="633"/>
      <c r="CI17" s="633"/>
      <c r="CJ17" s="633"/>
      <c r="CK17" s="633"/>
      <c r="CL17" s="633"/>
      <c r="CM17" s="633"/>
      <c r="CN17" s="633"/>
      <c r="CO17" s="633"/>
      <c r="CP17" s="633"/>
      <c r="CQ17" s="633"/>
      <c r="CR17" s="634"/>
      <c r="CS17" s="619" t="s">
        <v>364</v>
      </c>
      <c r="CT17" s="619"/>
      <c r="CU17" s="619"/>
      <c r="CV17" s="619"/>
      <c r="CW17" s="619"/>
      <c r="CX17" s="619"/>
      <c r="CY17" s="619"/>
      <c r="CZ17" s="619"/>
      <c r="DA17" s="619"/>
      <c r="DB17" s="619"/>
      <c r="DC17" s="619"/>
      <c r="DD17" s="619"/>
      <c r="DE17" s="619"/>
      <c r="DF17" s="629">
        <v>7882647</v>
      </c>
      <c r="DG17" s="630"/>
      <c r="DH17" s="630"/>
      <c r="DI17" s="630"/>
      <c r="DJ17" s="630"/>
      <c r="DK17" s="630"/>
      <c r="DL17" s="630"/>
      <c r="DM17" s="630"/>
      <c r="DN17" s="630"/>
      <c r="DO17" s="630"/>
      <c r="DP17" s="630"/>
      <c r="DQ17" s="630"/>
      <c r="DR17" s="631"/>
      <c r="DS17" s="629">
        <v>8613239</v>
      </c>
      <c r="DT17" s="630"/>
      <c r="DU17" s="630"/>
      <c r="DV17" s="630"/>
      <c r="DW17" s="630"/>
      <c r="DX17" s="630"/>
      <c r="DY17" s="630"/>
      <c r="DZ17" s="630"/>
      <c r="EA17" s="630"/>
      <c r="EB17" s="630"/>
      <c r="EC17" s="630"/>
      <c r="ED17" s="630"/>
      <c r="EE17" s="631"/>
      <c r="EF17" s="629">
        <v>8945421</v>
      </c>
      <c r="EG17" s="630"/>
      <c r="EH17" s="630"/>
      <c r="EI17" s="630"/>
      <c r="EJ17" s="630"/>
      <c r="EK17" s="630"/>
      <c r="EL17" s="630"/>
      <c r="EM17" s="630"/>
      <c r="EN17" s="630"/>
      <c r="EO17" s="630"/>
      <c r="EP17" s="630"/>
      <c r="EQ17" s="630"/>
      <c r="ER17" s="631"/>
      <c r="ES17" s="626"/>
      <c r="ET17" s="627"/>
      <c r="EU17" s="627"/>
      <c r="EV17" s="627"/>
      <c r="EW17" s="627"/>
      <c r="EX17" s="627"/>
      <c r="EY17" s="627"/>
      <c r="EZ17" s="627"/>
      <c r="FA17" s="627"/>
      <c r="FB17" s="627"/>
      <c r="FC17" s="627"/>
      <c r="FD17" s="627"/>
      <c r="FE17" s="628"/>
    </row>
    <row r="18" spans="1:172" ht="26.25" customHeight="1" x14ac:dyDescent="0.2">
      <c r="A18" s="613" t="s">
        <v>623</v>
      </c>
      <c r="B18" s="613"/>
      <c r="C18" s="613"/>
      <c r="D18" s="613"/>
      <c r="E18" s="613"/>
      <c r="F18" s="613"/>
      <c r="G18" s="613"/>
      <c r="H18" s="613"/>
      <c r="I18" s="613"/>
      <c r="J18" s="613"/>
      <c r="K18" s="613"/>
      <c r="L18" s="613"/>
      <c r="M18" s="613"/>
      <c r="N18" s="613"/>
      <c r="O18" s="613"/>
      <c r="P18" s="613"/>
      <c r="Q18" s="613"/>
      <c r="R18" s="613"/>
      <c r="S18" s="613"/>
      <c r="T18" s="613"/>
      <c r="U18" s="613"/>
      <c r="V18" s="613"/>
      <c r="W18" s="613"/>
      <c r="X18" s="613"/>
      <c r="Y18" s="613"/>
      <c r="Z18" s="613"/>
      <c r="AA18" s="613"/>
      <c r="AB18" s="613"/>
      <c r="AC18" s="613"/>
      <c r="AD18" s="613"/>
      <c r="AE18" s="613"/>
      <c r="AF18" s="613"/>
      <c r="AG18" s="613"/>
      <c r="AH18" s="613"/>
      <c r="AI18" s="613"/>
      <c r="AJ18" s="613"/>
      <c r="AK18" s="613"/>
      <c r="AL18" s="613"/>
      <c r="AM18" s="613"/>
      <c r="AN18" s="613"/>
      <c r="AO18" s="613"/>
      <c r="AP18" s="613"/>
      <c r="AQ18" s="613"/>
      <c r="AR18" s="613"/>
      <c r="AS18" s="613"/>
      <c r="AT18" s="613"/>
      <c r="AU18" s="613"/>
      <c r="AV18" s="613"/>
      <c r="AW18" s="613"/>
      <c r="AX18" s="613"/>
      <c r="AY18" s="613"/>
      <c r="AZ18" s="613"/>
      <c r="BA18" s="613"/>
      <c r="BB18" s="613"/>
      <c r="BC18" s="613"/>
      <c r="BD18" s="613"/>
      <c r="BE18" s="613"/>
      <c r="BF18" s="613"/>
      <c r="BG18" s="613"/>
      <c r="BH18" s="613"/>
      <c r="BI18" s="613"/>
      <c r="BJ18" s="613"/>
      <c r="BK18" s="613"/>
      <c r="BL18" s="613"/>
      <c r="BM18" s="613"/>
      <c r="BN18" s="613"/>
      <c r="BO18" s="613"/>
      <c r="BP18" s="613"/>
      <c r="BQ18" s="613"/>
      <c r="BR18" s="613"/>
      <c r="BS18" s="613"/>
      <c r="BT18" s="613"/>
      <c r="BU18" s="613"/>
      <c r="BV18" s="613"/>
      <c r="BW18" s="642"/>
      <c r="BX18" s="632" t="s">
        <v>377</v>
      </c>
      <c r="BY18" s="633"/>
      <c r="BZ18" s="633"/>
      <c r="CA18" s="633"/>
      <c r="CB18" s="633"/>
      <c r="CC18" s="633"/>
      <c r="CD18" s="633"/>
      <c r="CE18" s="634"/>
      <c r="CF18" s="635" t="s">
        <v>126</v>
      </c>
      <c r="CG18" s="633"/>
      <c r="CH18" s="633"/>
      <c r="CI18" s="633"/>
      <c r="CJ18" s="633"/>
      <c r="CK18" s="633"/>
      <c r="CL18" s="633"/>
      <c r="CM18" s="633"/>
      <c r="CN18" s="633"/>
      <c r="CO18" s="633"/>
      <c r="CP18" s="633"/>
      <c r="CQ18" s="633"/>
      <c r="CR18" s="634"/>
      <c r="CS18" s="643" t="s">
        <v>364</v>
      </c>
      <c r="CT18" s="644"/>
      <c r="CU18" s="644"/>
      <c r="CV18" s="644"/>
      <c r="CW18" s="644"/>
      <c r="CX18" s="644"/>
      <c r="CY18" s="644"/>
      <c r="CZ18" s="644"/>
      <c r="DA18" s="644"/>
      <c r="DB18" s="644"/>
      <c r="DC18" s="644"/>
      <c r="DD18" s="644"/>
      <c r="DE18" s="645"/>
      <c r="DF18" s="629">
        <v>63660.75</v>
      </c>
      <c r="DG18" s="630"/>
      <c r="DH18" s="630"/>
      <c r="DI18" s="630"/>
      <c r="DJ18" s="630"/>
      <c r="DK18" s="630"/>
      <c r="DL18" s="630"/>
      <c r="DM18" s="630"/>
      <c r="DN18" s="630"/>
      <c r="DO18" s="630"/>
      <c r="DP18" s="630"/>
      <c r="DQ18" s="630"/>
      <c r="DR18" s="631"/>
      <c r="DS18" s="629"/>
      <c r="DT18" s="630"/>
      <c r="DU18" s="630"/>
      <c r="DV18" s="630"/>
      <c r="DW18" s="630"/>
      <c r="DX18" s="630"/>
      <c r="DY18" s="630"/>
      <c r="DZ18" s="630"/>
      <c r="EA18" s="630"/>
      <c r="EB18" s="630"/>
      <c r="EC18" s="630"/>
      <c r="ED18" s="630"/>
      <c r="EE18" s="631"/>
      <c r="EF18" s="629"/>
      <c r="EG18" s="630"/>
      <c r="EH18" s="630"/>
      <c r="EI18" s="630"/>
      <c r="EJ18" s="630"/>
      <c r="EK18" s="630"/>
      <c r="EL18" s="630"/>
      <c r="EM18" s="630"/>
      <c r="EN18" s="630"/>
      <c r="EO18" s="630"/>
      <c r="EP18" s="630"/>
      <c r="EQ18" s="630"/>
      <c r="ER18" s="631"/>
      <c r="ES18" s="626"/>
      <c r="ET18" s="627"/>
      <c r="EU18" s="627"/>
      <c r="EV18" s="627"/>
      <c r="EW18" s="627"/>
      <c r="EX18" s="627"/>
      <c r="EY18" s="627"/>
      <c r="EZ18" s="627"/>
      <c r="FA18" s="627"/>
      <c r="FB18" s="627"/>
      <c r="FC18" s="627"/>
      <c r="FD18" s="627"/>
      <c r="FE18" s="628"/>
    </row>
    <row r="19" spans="1:172" ht="25.5" customHeight="1" x14ac:dyDescent="0.2">
      <c r="A19" s="613" t="s">
        <v>8</v>
      </c>
      <c r="B19" s="613"/>
      <c r="C19" s="613"/>
      <c r="D19" s="613"/>
      <c r="E19" s="613"/>
      <c r="F19" s="613"/>
      <c r="G19" s="613"/>
      <c r="H19" s="613"/>
      <c r="I19" s="613"/>
      <c r="J19" s="613"/>
      <c r="K19" s="613"/>
      <c r="L19" s="613"/>
      <c r="M19" s="613"/>
      <c r="N19" s="613"/>
      <c r="O19" s="613"/>
      <c r="P19" s="613"/>
      <c r="Q19" s="613"/>
      <c r="R19" s="613"/>
      <c r="S19" s="613"/>
      <c r="T19" s="613"/>
      <c r="U19" s="613"/>
      <c r="V19" s="613"/>
      <c r="W19" s="613"/>
      <c r="X19" s="613"/>
      <c r="Y19" s="613"/>
      <c r="Z19" s="613"/>
      <c r="AA19" s="613"/>
      <c r="AB19" s="613"/>
      <c r="AC19" s="613"/>
      <c r="AD19" s="613"/>
      <c r="AE19" s="613"/>
      <c r="AF19" s="613"/>
      <c r="AG19" s="613"/>
      <c r="AH19" s="613"/>
      <c r="AI19" s="613"/>
      <c r="AJ19" s="613"/>
      <c r="AK19" s="613"/>
      <c r="AL19" s="613"/>
      <c r="AM19" s="613"/>
      <c r="AN19" s="613"/>
      <c r="AO19" s="613"/>
      <c r="AP19" s="613"/>
      <c r="AQ19" s="613"/>
      <c r="AR19" s="613"/>
      <c r="AS19" s="613"/>
      <c r="AT19" s="613"/>
      <c r="AU19" s="613"/>
      <c r="AV19" s="613"/>
      <c r="AW19" s="613"/>
      <c r="AX19" s="613"/>
      <c r="AY19" s="613"/>
      <c r="AZ19" s="613"/>
      <c r="BA19" s="613"/>
      <c r="BB19" s="613"/>
      <c r="BC19" s="613"/>
      <c r="BD19" s="613"/>
      <c r="BE19" s="613"/>
      <c r="BF19" s="613"/>
      <c r="BG19" s="613"/>
      <c r="BH19" s="613"/>
      <c r="BI19" s="613"/>
      <c r="BJ19" s="613"/>
      <c r="BK19" s="613"/>
      <c r="BL19" s="613"/>
      <c r="BM19" s="613"/>
      <c r="BN19" s="613"/>
      <c r="BO19" s="613"/>
      <c r="BP19" s="613"/>
      <c r="BQ19" s="613"/>
      <c r="BR19" s="613"/>
      <c r="BS19" s="613"/>
      <c r="BT19" s="613"/>
      <c r="BU19" s="613"/>
      <c r="BV19" s="613"/>
      <c r="BW19" s="613"/>
      <c r="BX19" s="632" t="s">
        <v>137</v>
      </c>
      <c r="BY19" s="633"/>
      <c r="BZ19" s="633"/>
      <c r="CA19" s="633"/>
      <c r="CB19" s="633"/>
      <c r="CC19" s="633"/>
      <c r="CD19" s="633"/>
      <c r="CE19" s="634"/>
      <c r="CF19" s="635" t="s">
        <v>126</v>
      </c>
      <c r="CG19" s="633"/>
      <c r="CH19" s="633"/>
      <c r="CI19" s="633"/>
      <c r="CJ19" s="633"/>
      <c r="CK19" s="633"/>
      <c r="CL19" s="633"/>
      <c r="CM19" s="633"/>
      <c r="CN19" s="633"/>
      <c r="CO19" s="633"/>
      <c r="CP19" s="633"/>
      <c r="CQ19" s="633"/>
      <c r="CR19" s="634"/>
      <c r="CS19" s="636"/>
      <c r="CT19" s="637"/>
      <c r="CU19" s="637"/>
      <c r="CV19" s="637"/>
      <c r="CW19" s="637"/>
      <c r="CX19" s="637"/>
      <c r="CY19" s="637"/>
      <c r="CZ19" s="637"/>
      <c r="DA19" s="637"/>
      <c r="DB19" s="637"/>
      <c r="DC19" s="637"/>
      <c r="DD19" s="637"/>
      <c r="DE19" s="638"/>
      <c r="DF19" s="639">
        <f>DF20+DF21</f>
        <v>0</v>
      </c>
      <c r="DG19" s="640"/>
      <c r="DH19" s="640"/>
      <c r="DI19" s="640"/>
      <c r="DJ19" s="640"/>
      <c r="DK19" s="640"/>
      <c r="DL19" s="640"/>
      <c r="DM19" s="640"/>
      <c r="DN19" s="640"/>
      <c r="DO19" s="640"/>
      <c r="DP19" s="640"/>
      <c r="DQ19" s="640"/>
      <c r="DR19" s="641"/>
      <c r="DS19" s="639">
        <f t="shared" ref="DS19" si="6">SUM(DS20:EE21)</f>
        <v>0</v>
      </c>
      <c r="DT19" s="640"/>
      <c r="DU19" s="640"/>
      <c r="DV19" s="640"/>
      <c r="DW19" s="640"/>
      <c r="DX19" s="640"/>
      <c r="DY19" s="640"/>
      <c r="DZ19" s="640"/>
      <c r="EA19" s="640"/>
      <c r="EB19" s="640"/>
      <c r="EC19" s="640"/>
      <c r="ED19" s="640"/>
      <c r="EE19" s="641"/>
      <c r="EF19" s="639">
        <f t="shared" ref="EF19" si="7">SUM(EF20:ER21)</f>
        <v>0</v>
      </c>
      <c r="EG19" s="640"/>
      <c r="EH19" s="640"/>
      <c r="EI19" s="640"/>
      <c r="EJ19" s="640"/>
      <c r="EK19" s="640"/>
      <c r="EL19" s="640"/>
      <c r="EM19" s="640"/>
      <c r="EN19" s="640"/>
      <c r="EO19" s="640"/>
      <c r="EP19" s="640"/>
      <c r="EQ19" s="640"/>
      <c r="ER19" s="641"/>
      <c r="ES19" s="626"/>
      <c r="ET19" s="627"/>
      <c r="EU19" s="627"/>
      <c r="EV19" s="627"/>
      <c r="EW19" s="627"/>
      <c r="EX19" s="627"/>
      <c r="EY19" s="627"/>
      <c r="EZ19" s="627"/>
      <c r="FA19" s="627"/>
      <c r="FB19" s="627"/>
      <c r="FC19" s="627"/>
      <c r="FD19" s="627"/>
      <c r="FE19" s="628"/>
    </row>
    <row r="20" spans="1:172" x14ac:dyDescent="0.2">
      <c r="A20" s="613" t="s">
        <v>138</v>
      </c>
      <c r="B20" s="613"/>
      <c r="C20" s="613"/>
      <c r="D20" s="613"/>
      <c r="E20" s="613"/>
      <c r="F20" s="613"/>
      <c r="G20" s="613"/>
      <c r="H20" s="613"/>
      <c r="I20" s="613"/>
      <c r="J20" s="613"/>
      <c r="K20" s="613"/>
      <c r="L20" s="613"/>
      <c r="M20" s="613"/>
      <c r="N20" s="613"/>
      <c r="O20" s="613"/>
      <c r="P20" s="613"/>
      <c r="Q20" s="613"/>
      <c r="R20" s="613"/>
      <c r="S20" s="613"/>
      <c r="T20" s="613"/>
      <c r="U20" s="613"/>
      <c r="V20" s="613"/>
      <c r="W20" s="613"/>
      <c r="X20" s="613"/>
      <c r="Y20" s="613"/>
      <c r="Z20" s="613"/>
      <c r="AA20" s="613"/>
      <c r="AB20" s="613"/>
      <c r="AC20" s="613"/>
      <c r="AD20" s="613"/>
      <c r="AE20" s="613"/>
      <c r="AF20" s="613"/>
      <c r="AG20" s="613"/>
      <c r="AH20" s="613"/>
      <c r="AI20" s="613"/>
      <c r="AJ20" s="613"/>
      <c r="AK20" s="613"/>
      <c r="AL20" s="613"/>
      <c r="AM20" s="613"/>
      <c r="AN20" s="613"/>
      <c r="AO20" s="613"/>
      <c r="AP20" s="613"/>
      <c r="AQ20" s="613"/>
      <c r="AR20" s="613"/>
      <c r="AS20" s="613"/>
      <c r="AT20" s="613"/>
      <c r="AU20" s="613"/>
      <c r="AV20" s="613"/>
      <c r="AW20" s="613"/>
      <c r="AX20" s="613"/>
      <c r="AY20" s="613"/>
      <c r="AZ20" s="613"/>
      <c r="BA20" s="613"/>
      <c r="BB20" s="613"/>
      <c r="BC20" s="613"/>
      <c r="BD20" s="613"/>
      <c r="BE20" s="613"/>
      <c r="BF20" s="613"/>
      <c r="BG20" s="613"/>
      <c r="BH20" s="613"/>
      <c r="BI20" s="613"/>
      <c r="BJ20" s="613"/>
      <c r="BK20" s="613"/>
      <c r="BL20" s="613"/>
      <c r="BM20" s="613"/>
      <c r="BN20" s="613"/>
      <c r="BO20" s="613"/>
      <c r="BP20" s="613"/>
      <c r="BQ20" s="613"/>
      <c r="BR20" s="613"/>
      <c r="BS20" s="613"/>
      <c r="BT20" s="613"/>
      <c r="BU20" s="613"/>
      <c r="BV20" s="613"/>
      <c r="BW20" s="613"/>
      <c r="BX20" s="632" t="s">
        <v>139</v>
      </c>
      <c r="BY20" s="633"/>
      <c r="BZ20" s="633"/>
      <c r="CA20" s="633"/>
      <c r="CB20" s="633"/>
      <c r="CC20" s="633"/>
      <c r="CD20" s="633"/>
      <c r="CE20" s="634"/>
      <c r="CF20" s="635" t="s">
        <v>126</v>
      </c>
      <c r="CG20" s="633"/>
      <c r="CH20" s="633"/>
      <c r="CI20" s="633"/>
      <c r="CJ20" s="633"/>
      <c r="CK20" s="633"/>
      <c r="CL20" s="633"/>
      <c r="CM20" s="633"/>
      <c r="CN20" s="633"/>
      <c r="CO20" s="633"/>
      <c r="CP20" s="633"/>
      <c r="CQ20" s="633"/>
      <c r="CR20" s="634"/>
      <c r="CS20" s="636"/>
      <c r="CT20" s="637"/>
      <c r="CU20" s="637"/>
      <c r="CV20" s="637"/>
      <c r="CW20" s="637"/>
      <c r="CX20" s="637"/>
      <c r="CY20" s="637"/>
      <c r="CZ20" s="637"/>
      <c r="DA20" s="637"/>
      <c r="DB20" s="637"/>
      <c r="DC20" s="637"/>
      <c r="DD20" s="637"/>
      <c r="DE20" s="638"/>
      <c r="DF20" s="636"/>
      <c r="DG20" s="637"/>
      <c r="DH20" s="637"/>
      <c r="DI20" s="637"/>
      <c r="DJ20" s="637"/>
      <c r="DK20" s="637"/>
      <c r="DL20" s="637"/>
      <c r="DM20" s="637"/>
      <c r="DN20" s="637"/>
      <c r="DO20" s="637"/>
      <c r="DP20" s="637"/>
      <c r="DQ20" s="637"/>
      <c r="DR20" s="638"/>
      <c r="DS20" s="636"/>
      <c r="DT20" s="637"/>
      <c r="DU20" s="637"/>
      <c r="DV20" s="637"/>
      <c r="DW20" s="637"/>
      <c r="DX20" s="637"/>
      <c r="DY20" s="637"/>
      <c r="DZ20" s="637"/>
      <c r="EA20" s="637"/>
      <c r="EB20" s="637"/>
      <c r="EC20" s="637"/>
      <c r="ED20" s="637"/>
      <c r="EE20" s="638"/>
      <c r="EF20" s="636"/>
      <c r="EG20" s="637"/>
      <c r="EH20" s="637"/>
      <c r="EI20" s="637"/>
      <c r="EJ20" s="637"/>
      <c r="EK20" s="637"/>
      <c r="EL20" s="637"/>
      <c r="EM20" s="637"/>
      <c r="EN20" s="637"/>
      <c r="EO20" s="637"/>
      <c r="EP20" s="637"/>
      <c r="EQ20" s="637"/>
      <c r="ER20" s="638"/>
      <c r="ES20" s="199"/>
      <c r="ET20" s="200"/>
      <c r="EU20" s="200"/>
      <c r="EV20" s="200"/>
      <c r="EW20" s="200"/>
      <c r="EX20" s="200"/>
      <c r="EY20" s="200"/>
      <c r="EZ20" s="200"/>
      <c r="FA20" s="200"/>
      <c r="FB20" s="200"/>
      <c r="FC20" s="200"/>
      <c r="FD20" s="200"/>
      <c r="FE20" s="201"/>
    </row>
    <row r="21" spans="1:172" ht="26.25" customHeight="1" x14ac:dyDescent="0.2">
      <c r="A21" s="613" t="s">
        <v>396</v>
      </c>
      <c r="B21" s="613"/>
      <c r="C21" s="613"/>
      <c r="D21" s="613"/>
      <c r="E21" s="613"/>
      <c r="F21" s="613"/>
      <c r="G21" s="613"/>
      <c r="H21" s="613"/>
      <c r="I21" s="613"/>
      <c r="J21" s="613"/>
      <c r="K21" s="613"/>
      <c r="L21" s="613"/>
      <c r="M21" s="613"/>
      <c r="N21" s="613"/>
      <c r="O21" s="613"/>
      <c r="P21" s="613"/>
      <c r="Q21" s="613"/>
      <c r="R21" s="613"/>
      <c r="S21" s="613"/>
      <c r="T21" s="613"/>
      <c r="U21" s="613"/>
      <c r="V21" s="613"/>
      <c r="W21" s="613"/>
      <c r="X21" s="613"/>
      <c r="Y21" s="613"/>
      <c r="Z21" s="613"/>
      <c r="AA21" s="613"/>
      <c r="AB21" s="613"/>
      <c r="AC21" s="613"/>
      <c r="AD21" s="613"/>
      <c r="AE21" s="613"/>
      <c r="AF21" s="613"/>
      <c r="AG21" s="613"/>
      <c r="AH21" s="613"/>
      <c r="AI21" s="613"/>
      <c r="AJ21" s="613"/>
      <c r="AK21" s="613"/>
      <c r="AL21" s="613"/>
      <c r="AM21" s="613"/>
      <c r="AN21" s="613"/>
      <c r="AO21" s="613"/>
      <c r="AP21" s="613"/>
      <c r="AQ21" s="613"/>
      <c r="AR21" s="613"/>
      <c r="AS21" s="613"/>
      <c r="AT21" s="613"/>
      <c r="AU21" s="613"/>
      <c r="AV21" s="613"/>
      <c r="AW21" s="613"/>
      <c r="AX21" s="613"/>
      <c r="AY21" s="613"/>
      <c r="AZ21" s="613"/>
      <c r="BA21" s="613"/>
      <c r="BB21" s="613"/>
      <c r="BC21" s="613"/>
      <c r="BD21" s="613"/>
      <c r="BE21" s="613"/>
      <c r="BF21" s="613"/>
      <c r="BG21" s="613"/>
      <c r="BH21" s="613"/>
      <c r="BI21" s="613"/>
      <c r="BJ21" s="613"/>
      <c r="BK21" s="613"/>
      <c r="BL21" s="613"/>
      <c r="BM21" s="613"/>
      <c r="BN21" s="613"/>
      <c r="BO21" s="613"/>
      <c r="BP21" s="613"/>
      <c r="BQ21" s="613"/>
      <c r="BR21" s="613"/>
      <c r="BS21" s="613"/>
      <c r="BT21" s="613"/>
      <c r="BU21" s="613"/>
      <c r="BV21" s="613"/>
      <c r="BW21" s="613"/>
      <c r="BX21" s="632" t="s">
        <v>140</v>
      </c>
      <c r="BY21" s="633"/>
      <c r="BZ21" s="633"/>
      <c r="CA21" s="633"/>
      <c r="CB21" s="633"/>
      <c r="CC21" s="633"/>
      <c r="CD21" s="633"/>
      <c r="CE21" s="634"/>
      <c r="CF21" s="635" t="s">
        <v>126</v>
      </c>
      <c r="CG21" s="633"/>
      <c r="CH21" s="633"/>
      <c r="CI21" s="633"/>
      <c r="CJ21" s="633"/>
      <c r="CK21" s="633"/>
      <c r="CL21" s="633"/>
      <c r="CM21" s="633"/>
      <c r="CN21" s="633"/>
      <c r="CO21" s="633"/>
      <c r="CP21" s="633"/>
      <c r="CQ21" s="633"/>
      <c r="CR21" s="634"/>
      <c r="CS21" s="196"/>
      <c r="CT21" s="197"/>
      <c r="CU21" s="197"/>
      <c r="CV21" s="197"/>
      <c r="CW21" s="197"/>
      <c r="CX21" s="197"/>
      <c r="CY21" s="197"/>
      <c r="CZ21" s="197"/>
      <c r="DA21" s="197"/>
      <c r="DB21" s="197"/>
      <c r="DC21" s="197"/>
      <c r="DD21" s="197"/>
      <c r="DE21" s="198"/>
      <c r="DF21" s="636"/>
      <c r="DG21" s="637"/>
      <c r="DH21" s="637"/>
      <c r="DI21" s="637"/>
      <c r="DJ21" s="637"/>
      <c r="DK21" s="637"/>
      <c r="DL21" s="637"/>
      <c r="DM21" s="637"/>
      <c r="DN21" s="637"/>
      <c r="DO21" s="637"/>
      <c r="DP21" s="637"/>
      <c r="DQ21" s="637"/>
      <c r="DR21" s="638"/>
      <c r="DS21" s="646">
        <f>DF21</f>
        <v>0</v>
      </c>
      <c r="DT21" s="647"/>
      <c r="DU21" s="647"/>
      <c r="DV21" s="647"/>
      <c r="DW21" s="647"/>
      <c r="DX21" s="647"/>
      <c r="DY21" s="647"/>
      <c r="DZ21" s="647"/>
      <c r="EA21" s="647"/>
      <c r="EB21" s="647"/>
      <c r="EC21" s="647"/>
      <c r="ED21" s="647"/>
      <c r="EE21" s="648"/>
      <c r="EF21" s="646">
        <f>DF21</f>
        <v>0</v>
      </c>
      <c r="EG21" s="647"/>
      <c r="EH21" s="647"/>
      <c r="EI21" s="647"/>
      <c r="EJ21" s="647"/>
      <c r="EK21" s="647"/>
      <c r="EL21" s="647"/>
      <c r="EM21" s="647"/>
      <c r="EN21" s="647"/>
      <c r="EO21" s="647"/>
      <c r="EP21" s="647"/>
      <c r="EQ21" s="647"/>
      <c r="ER21" s="648"/>
      <c r="ES21" s="199"/>
      <c r="ET21" s="200"/>
      <c r="EU21" s="200"/>
      <c r="EV21" s="200"/>
      <c r="EW21" s="200"/>
      <c r="EX21" s="200"/>
      <c r="EY21" s="200"/>
      <c r="EZ21" s="200"/>
      <c r="FA21" s="200"/>
      <c r="FB21" s="200"/>
      <c r="FC21" s="200"/>
      <c r="FD21" s="200"/>
      <c r="FE21" s="201"/>
    </row>
    <row r="22" spans="1:172" x14ac:dyDescent="0.2">
      <c r="A22" s="659" t="s">
        <v>141</v>
      </c>
      <c r="B22" s="660"/>
      <c r="C22" s="660"/>
      <c r="D22" s="660"/>
      <c r="E22" s="660"/>
      <c r="F22" s="660"/>
      <c r="G22" s="660"/>
      <c r="H22" s="660"/>
      <c r="I22" s="660"/>
      <c r="J22" s="660"/>
      <c r="K22" s="660"/>
      <c r="L22" s="660"/>
      <c r="M22" s="660"/>
      <c r="N22" s="660"/>
      <c r="O22" s="660"/>
      <c r="P22" s="660"/>
      <c r="Q22" s="660"/>
      <c r="R22" s="660"/>
      <c r="S22" s="660"/>
      <c r="T22" s="660"/>
      <c r="U22" s="660"/>
      <c r="V22" s="660"/>
      <c r="W22" s="660"/>
      <c r="X22" s="660"/>
      <c r="Y22" s="660"/>
      <c r="Z22" s="660"/>
      <c r="AA22" s="660"/>
      <c r="AB22" s="660"/>
      <c r="AC22" s="660"/>
      <c r="AD22" s="660"/>
      <c r="AE22" s="660"/>
      <c r="AF22" s="660"/>
      <c r="AG22" s="660"/>
      <c r="AH22" s="660"/>
      <c r="AI22" s="660"/>
      <c r="AJ22" s="660"/>
      <c r="AK22" s="660"/>
      <c r="AL22" s="660"/>
      <c r="AM22" s="660"/>
      <c r="AN22" s="660"/>
      <c r="AO22" s="660"/>
      <c r="AP22" s="660"/>
      <c r="AQ22" s="660"/>
      <c r="AR22" s="660"/>
      <c r="AS22" s="660"/>
      <c r="AT22" s="660"/>
      <c r="AU22" s="660"/>
      <c r="AV22" s="660"/>
      <c r="AW22" s="660"/>
      <c r="AX22" s="660"/>
      <c r="AY22" s="660"/>
      <c r="AZ22" s="660"/>
      <c r="BA22" s="660"/>
      <c r="BB22" s="660"/>
      <c r="BC22" s="660"/>
      <c r="BD22" s="660"/>
      <c r="BE22" s="660"/>
      <c r="BF22" s="660"/>
      <c r="BG22" s="660"/>
      <c r="BH22" s="660"/>
      <c r="BI22" s="660"/>
      <c r="BJ22" s="660"/>
      <c r="BK22" s="660"/>
      <c r="BL22" s="660"/>
      <c r="BM22" s="660"/>
      <c r="BN22" s="660"/>
      <c r="BO22" s="660"/>
      <c r="BP22" s="660"/>
      <c r="BQ22" s="660"/>
      <c r="BR22" s="660"/>
      <c r="BS22" s="660"/>
      <c r="BT22" s="660"/>
      <c r="BU22" s="660"/>
      <c r="BV22" s="660"/>
      <c r="BW22" s="661"/>
      <c r="BX22" s="615" t="s">
        <v>142</v>
      </c>
      <c r="BY22" s="616"/>
      <c r="BZ22" s="616"/>
      <c r="CA22" s="616"/>
      <c r="CB22" s="616"/>
      <c r="CC22" s="616"/>
      <c r="CD22" s="616"/>
      <c r="CE22" s="617"/>
      <c r="CF22" s="618" t="s">
        <v>143</v>
      </c>
      <c r="CG22" s="616"/>
      <c r="CH22" s="616"/>
      <c r="CI22" s="616"/>
      <c r="CJ22" s="616"/>
      <c r="CK22" s="616"/>
      <c r="CL22" s="616"/>
      <c r="CM22" s="616"/>
      <c r="CN22" s="616"/>
      <c r="CO22" s="616"/>
      <c r="CP22" s="616"/>
      <c r="CQ22" s="616"/>
      <c r="CR22" s="617"/>
      <c r="CS22" s="646"/>
      <c r="CT22" s="647"/>
      <c r="CU22" s="647"/>
      <c r="CV22" s="647"/>
      <c r="CW22" s="647"/>
      <c r="CX22" s="647"/>
      <c r="CY22" s="647"/>
      <c r="CZ22" s="647"/>
      <c r="DA22" s="647"/>
      <c r="DB22" s="647"/>
      <c r="DC22" s="647"/>
      <c r="DD22" s="647"/>
      <c r="DE22" s="648"/>
      <c r="DF22" s="636"/>
      <c r="DG22" s="637"/>
      <c r="DH22" s="637"/>
      <c r="DI22" s="637"/>
      <c r="DJ22" s="637"/>
      <c r="DK22" s="637"/>
      <c r="DL22" s="637"/>
      <c r="DM22" s="637"/>
      <c r="DN22" s="637"/>
      <c r="DO22" s="637"/>
      <c r="DP22" s="637"/>
      <c r="DQ22" s="637"/>
      <c r="DR22" s="638"/>
      <c r="DS22" s="649"/>
      <c r="DT22" s="650"/>
      <c r="DU22" s="650"/>
      <c r="DV22" s="650"/>
      <c r="DW22" s="650"/>
      <c r="DX22" s="650"/>
      <c r="DY22" s="650"/>
      <c r="DZ22" s="650"/>
      <c r="EA22" s="650"/>
      <c r="EB22" s="650"/>
      <c r="EC22" s="650"/>
      <c r="ED22" s="650"/>
      <c r="EE22" s="651"/>
      <c r="EF22" s="649"/>
      <c r="EG22" s="650"/>
      <c r="EH22" s="650"/>
      <c r="EI22" s="650"/>
      <c r="EJ22" s="650"/>
      <c r="EK22" s="650"/>
      <c r="EL22" s="650"/>
      <c r="EM22" s="650"/>
      <c r="EN22" s="650"/>
      <c r="EO22" s="650"/>
      <c r="EP22" s="650"/>
      <c r="EQ22" s="650"/>
      <c r="ER22" s="651"/>
      <c r="ES22" s="626"/>
      <c r="ET22" s="627"/>
      <c r="EU22" s="627"/>
      <c r="EV22" s="627"/>
      <c r="EW22" s="627"/>
      <c r="EX22" s="627"/>
      <c r="EY22" s="627"/>
      <c r="EZ22" s="627"/>
      <c r="FA22" s="627"/>
      <c r="FB22" s="627"/>
      <c r="FC22" s="627"/>
      <c r="FD22" s="627"/>
      <c r="FE22" s="628"/>
    </row>
    <row r="23" spans="1:172" ht="11.1" customHeight="1" x14ac:dyDescent="0.2">
      <c r="A23" s="652" t="s">
        <v>6</v>
      </c>
      <c r="B23" s="652"/>
      <c r="C23" s="652"/>
      <c r="D23" s="652"/>
      <c r="E23" s="652"/>
      <c r="F23" s="652"/>
      <c r="G23" s="652"/>
      <c r="H23" s="652"/>
      <c r="I23" s="652"/>
      <c r="J23" s="652"/>
      <c r="K23" s="652"/>
      <c r="L23" s="652"/>
      <c r="M23" s="652"/>
      <c r="N23" s="652"/>
      <c r="O23" s="652"/>
      <c r="P23" s="652"/>
      <c r="Q23" s="652"/>
      <c r="R23" s="652"/>
      <c r="S23" s="652"/>
      <c r="T23" s="652"/>
      <c r="U23" s="652"/>
      <c r="V23" s="652"/>
      <c r="W23" s="652"/>
      <c r="X23" s="652"/>
      <c r="Y23" s="652"/>
      <c r="Z23" s="652"/>
      <c r="AA23" s="652"/>
      <c r="AB23" s="652"/>
      <c r="AC23" s="652"/>
      <c r="AD23" s="652"/>
      <c r="AE23" s="652"/>
      <c r="AF23" s="652"/>
      <c r="AG23" s="652"/>
      <c r="AH23" s="652"/>
      <c r="AI23" s="652"/>
      <c r="AJ23" s="652"/>
      <c r="AK23" s="652"/>
      <c r="AL23" s="652"/>
      <c r="AM23" s="652"/>
      <c r="AN23" s="652"/>
      <c r="AO23" s="652"/>
      <c r="AP23" s="652"/>
      <c r="AQ23" s="652"/>
      <c r="AR23" s="652"/>
      <c r="AS23" s="652"/>
      <c r="AT23" s="652"/>
      <c r="AU23" s="652"/>
      <c r="AV23" s="652"/>
      <c r="AW23" s="652"/>
      <c r="AX23" s="652"/>
      <c r="AY23" s="652"/>
      <c r="AZ23" s="652"/>
      <c r="BA23" s="652"/>
      <c r="BB23" s="652"/>
      <c r="BC23" s="652"/>
      <c r="BD23" s="652"/>
      <c r="BE23" s="652"/>
      <c r="BF23" s="652"/>
      <c r="BG23" s="652"/>
      <c r="BH23" s="652"/>
      <c r="BI23" s="652"/>
      <c r="BJ23" s="652"/>
      <c r="BK23" s="652"/>
      <c r="BL23" s="652"/>
      <c r="BM23" s="652"/>
      <c r="BN23" s="652"/>
      <c r="BO23" s="652"/>
      <c r="BP23" s="652"/>
      <c r="BQ23" s="652"/>
      <c r="BR23" s="652"/>
      <c r="BS23" s="652"/>
      <c r="BT23" s="652"/>
      <c r="BU23" s="652"/>
      <c r="BV23" s="652"/>
      <c r="BW23" s="652"/>
      <c r="BX23" s="542" t="s">
        <v>144</v>
      </c>
      <c r="BY23" s="543"/>
      <c r="BZ23" s="543"/>
      <c r="CA23" s="543"/>
      <c r="CB23" s="543"/>
      <c r="CC23" s="543"/>
      <c r="CD23" s="543"/>
      <c r="CE23" s="544"/>
      <c r="CF23" s="605" t="s">
        <v>143</v>
      </c>
      <c r="CG23" s="543"/>
      <c r="CH23" s="543"/>
      <c r="CI23" s="543"/>
      <c r="CJ23" s="543"/>
      <c r="CK23" s="543"/>
      <c r="CL23" s="543"/>
      <c r="CM23" s="543"/>
      <c r="CN23" s="543"/>
      <c r="CO23" s="543"/>
      <c r="CP23" s="543"/>
      <c r="CQ23" s="543"/>
      <c r="CR23" s="544"/>
      <c r="CS23" s="653"/>
      <c r="CT23" s="654"/>
      <c r="CU23" s="654"/>
      <c r="CV23" s="654"/>
      <c r="CW23" s="654"/>
      <c r="CX23" s="654"/>
      <c r="CY23" s="654"/>
      <c r="CZ23" s="654"/>
      <c r="DA23" s="654"/>
      <c r="DB23" s="654"/>
      <c r="DC23" s="654"/>
      <c r="DD23" s="654"/>
      <c r="DE23" s="655"/>
      <c r="DF23" s="656"/>
      <c r="DG23" s="657"/>
      <c r="DH23" s="657"/>
      <c r="DI23" s="657"/>
      <c r="DJ23" s="657"/>
      <c r="DK23" s="657"/>
      <c r="DL23" s="657"/>
      <c r="DM23" s="657"/>
      <c r="DN23" s="657"/>
      <c r="DO23" s="657"/>
      <c r="DP23" s="657"/>
      <c r="DQ23" s="657"/>
      <c r="DR23" s="658"/>
      <c r="DS23" s="653"/>
      <c r="DT23" s="654"/>
      <c r="DU23" s="654"/>
      <c r="DV23" s="654"/>
      <c r="DW23" s="654"/>
      <c r="DX23" s="654"/>
      <c r="DY23" s="654"/>
      <c r="DZ23" s="654"/>
      <c r="EA23" s="654"/>
      <c r="EB23" s="654"/>
      <c r="EC23" s="654"/>
      <c r="ED23" s="654"/>
      <c r="EE23" s="655"/>
      <c r="EF23" s="653"/>
      <c r="EG23" s="654"/>
      <c r="EH23" s="654"/>
      <c r="EI23" s="654"/>
      <c r="EJ23" s="654"/>
      <c r="EK23" s="654"/>
      <c r="EL23" s="654"/>
      <c r="EM23" s="654"/>
      <c r="EN23" s="654"/>
      <c r="EO23" s="654"/>
      <c r="EP23" s="654"/>
      <c r="EQ23" s="654"/>
      <c r="ER23" s="655"/>
      <c r="ES23" s="548"/>
      <c r="ET23" s="549"/>
      <c r="EU23" s="549"/>
      <c r="EV23" s="549"/>
      <c r="EW23" s="549"/>
      <c r="EX23" s="549"/>
      <c r="EY23" s="549"/>
      <c r="EZ23" s="549"/>
      <c r="FA23" s="549"/>
      <c r="FB23" s="549"/>
      <c r="FC23" s="549"/>
      <c r="FD23" s="549"/>
      <c r="FE23" s="550"/>
    </row>
    <row r="24" spans="1:172" x14ac:dyDescent="0.2">
      <c r="A24" s="659" t="s">
        <v>145</v>
      </c>
      <c r="B24" s="660"/>
      <c r="C24" s="660"/>
      <c r="D24" s="660"/>
      <c r="E24" s="660"/>
      <c r="F24" s="660"/>
      <c r="G24" s="660"/>
      <c r="H24" s="660"/>
      <c r="I24" s="660"/>
      <c r="J24" s="660"/>
      <c r="K24" s="660"/>
      <c r="L24" s="660"/>
      <c r="M24" s="660"/>
      <c r="N24" s="660"/>
      <c r="O24" s="660"/>
      <c r="P24" s="660"/>
      <c r="Q24" s="660"/>
      <c r="R24" s="660"/>
      <c r="S24" s="660"/>
      <c r="T24" s="660"/>
      <c r="U24" s="660"/>
      <c r="V24" s="660"/>
      <c r="W24" s="660"/>
      <c r="X24" s="660"/>
      <c r="Y24" s="660"/>
      <c r="Z24" s="660"/>
      <c r="AA24" s="660"/>
      <c r="AB24" s="660"/>
      <c r="AC24" s="660"/>
      <c r="AD24" s="660"/>
      <c r="AE24" s="660"/>
      <c r="AF24" s="660"/>
      <c r="AG24" s="660"/>
      <c r="AH24" s="660"/>
      <c r="AI24" s="660"/>
      <c r="AJ24" s="660"/>
      <c r="AK24" s="660"/>
      <c r="AL24" s="660"/>
      <c r="AM24" s="660"/>
      <c r="AN24" s="660"/>
      <c r="AO24" s="660"/>
      <c r="AP24" s="660"/>
      <c r="AQ24" s="660"/>
      <c r="AR24" s="660"/>
      <c r="AS24" s="660"/>
      <c r="AT24" s="660"/>
      <c r="AU24" s="660"/>
      <c r="AV24" s="660"/>
      <c r="AW24" s="660"/>
      <c r="AX24" s="660"/>
      <c r="AY24" s="660"/>
      <c r="AZ24" s="660"/>
      <c r="BA24" s="660"/>
      <c r="BB24" s="660"/>
      <c r="BC24" s="660"/>
      <c r="BD24" s="660"/>
      <c r="BE24" s="660"/>
      <c r="BF24" s="660"/>
      <c r="BG24" s="660"/>
      <c r="BH24" s="660"/>
      <c r="BI24" s="660"/>
      <c r="BJ24" s="660"/>
      <c r="BK24" s="660"/>
      <c r="BL24" s="660"/>
      <c r="BM24" s="660"/>
      <c r="BN24" s="660"/>
      <c r="BO24" s="660"/>
      <c r="BP24" s="660"/>
      <c r="BQ24" s="660"/>
      <c r="BR24" s="660"/>
      <c r="BS24" s="660"/>
      <c r="BT24" s="660"/>
      <c r="BU24" s="660"/>
      <c r="BV24" s="660"/>
      <c r="BW24" s="661"/>
      <c r="BX24" s="615" t="s">
        <v>146</v>
      </c>
      <c r="BY24" s="616"/>
      <c r="BZ24" s="616"/>
      <c r="CA24" s="616"/>
      <c r="CB24" s="616"/>
      <c r="CC24" s="616"/>
      <c r="CD24" s="616"/>
      <c r="CE24" s="617"/>
      <c r="CF24" s="618" t="s">
        <v>147</v>
      </c>
      <c r="CG24" s="616"/>
      <c r="CH24" s="616"/>
      <c r="CI24" s="616"/>
      <c r="CJ24" s="616"/>
      <c r="CK24" s="616"/>
      <c r="CL24" s="616"/>
      <c r="CM24" s="616"/>
      <c r="CN24" s="616"/>
      <c r="CO24" s="616"/>
      <c r="CP24" s="616"/>
      <c r="CQ24" s="616"/>
      <c r="CR24" s="617"/>
      <c r="CS24" s="619" t="s">
        <v>365</v>
      </c>
      <c r="CT24" s="619"/>
      <c r="CU24" s="619"/>
      <c r="CV24" s="619"/>
      <c r="CW24" s="619"/>
      <c r="CX24" s="619"/>
      <c r="CY24" s="619"/>
      <c r="CZ24" s="619"/>
      <c r="DA24" s="619"/>
      <c r="DB24" s="619"/>
      <c r="DC24" s="619"/>
      <c r="DD24" s="619"/>
      <c r="DE24" s="619"/>
      <c r="DF24" s="639">
        <f>DF25+DF27</f>
        <v>0</v>
      </c>
      <c r="DG24" s="640"/>
      <c r="DH24" s="640"/>
      <c r="DI24" s="640"/>
      <c r="DJ24" s="640"/>
      <c r="DK24" s="640"/>
      <c r="DL24" s="640"/>
      <c r="DM24" s="640"/>
      <c r="DN24" s="640"/>
      <c r="DO24" s="640"/>
      <c r="DP24" s="640"/>
      <c r="DQ24" s="640"/>
      <c r="DR24" s="641"/>
      <c r="DS24" s="639">
        <f t="shared" ref="DS24" si="8">DS25</f>
        <v>0</v>
      </c>
      <c r="DT24" s="640"/>
      <c r="DU24" s="640"/>
      <c r="DV24" s="640"/>
      <c r="DW24" s="640"/>
      <c r="DX24" s="640"/>
      <c r="DY24" s="640"/>
      <c r="DZ24" s="640"/>
      <c r="EA24" s="640"/>
      <c r="EB24" s="640"/>
      <c r="EC24" s="640"/>
      <c r="ED24" s="640"/>
      <c r="EE24" s="641"/>
      <c r="EF24" s="639">
        <f t="shared" ref="EF24" si="9">EF25</f>
        <v>0</v>
      </c>
      <c r="EG24" s="640"/>
      <c r="EH24" s="640"/>
      <c r="EI24" s="640"/>
      <c r="EJ24" s="640"/>
      <c r="EK24" s="640"/>
      <c r="EL24" s="640"/>
      <c r="EM24" s="640"/>
      <c r="EN24" s="640"/>
      <c r="EO24" s="640"/>
      <c r="EP24" s="640"/>
      <c r="EQ24" s="640"/>
      <c r="ER24" s="641"/>
      <c r="ES24" s="626"/>
      <c r="ET24" s="627"/>
      <c r="EU24" s="627"/>
      <c r="EV24" s="627"/>
      <c r="EW24" s="627"/>
      <c r="EX24" s="627"/>
      <c r="EY24" s="627"/>
      <c r="EZ24" s="627"/>
      <c r="FA24" s="627"/>
      <c r="FB24" s="627"/>
      <c r="FC24" s="627"/>
      <c r="FD24" s="627"/>
      <c r="FE24" s="628"/>
    </row>
    <row r="25" spans="1:172" ht="11.1" customHeight="1" x14ac:dyDescent="0.2">
      <c r="A25" s="652" t="s">
        <v>6</v>
      </c>
      <c r="B25" s="652"/>
      <c r="C25" s="652"/>
      <c r="D25" s="652"/>
      <c r="E25" s="652"/>
      <c r="F25" s="652"/>
      <c r="G25" s="652"/>
      <c r="H25" s="652"/>
      <c r="I25" s="652"/>
      <c r="J25" s="652"/>
      <c r="K25" s="652"/>
      <c r="L25" s="652"/>
      <c r="M25" s="652"/>
      <c r="N25" s="652"/>
      <c r="O25" s="652"/>
      <c r="P25" s="652"/>
      <c r="Q25" s="652"/>
      <c r="R25" s="652"/>
      <c r="S25" s="652"/>
      <c r="T25" s="652"/>
      <c r="U25" s="652"/>
      <c r="V25" s="652"/>
      <c r="W25" s="652"/>
      <c r="X25" s="652"/>
      <c r="Y25" s="652"/>
      <c r="Z25" s="652"/>
      <c r="AA25" s="652"/>
      <c r="AB25" s="652"/>
      <c r="AC25" s="652"/>
      <c r="AD25" s="652"/>
      <c r="AE25" s="652"/>
      <c r="AF25" s="652"/>
      <c r="AG25" s="652"/>
      <c r="AH25" s="652"/>
      <c r="AI25" s="652"/>
      <c r="AJ25" s="652"/>
      <c r="AK25" s="652"/>
      <c r="AL25" s="652"/>
      <c r="AM25" s="652"/>
      <c r="AN25" s="652"/>
      <c r="AO25" s="652"/>
      <c r="AP25" s="652"/>
      <c r="AQ25" s="652"/>
      <c r="AR25" s="652"/>
      <c r="AS25" s="652"/>
      <c r="AT25" s="652"/>
      <c r="AU25" s="652"/>
      <c r="AV25" s="652"/>
      <c r="AW25" s="652"/>
      <c r="AX25" s="652"/>
      <c r="AY25" s="652"/>
      <c r="AZ25" s="652"/>
      <c r="BA25" s="652"/>
      <c r="BB25" s="652"/>
      <c r="BC25" s="652"/>
      <c r="BD25" s="652"/>
      <c r="BE25" s="652"/>
      <c r="BF25" s="652"/>
      <c r="BG25" s="652"/>
      <c r="BH25" s="652"/>
      <c r="BI25" s="652"/>
      <c r="BJ25" s="652"/>
      <c r="BK25" s="652"/>
      <c r="BL25" s="652"/>
      <c r="BM25" s="652"/>
      <c r="BN25" s="652"/>
      <c r="BO25" s="652"/>
      <c r="BP25" s="652"/>
      <c r="BQ25" s="652"/>
      <c r="BR25" s="652"/>
      <c r="BS25" s="652"/>
      <c r="BT25" s="652"/>
      <c r="BU25" s="652"/>
      <c r="BV25" s="652"/>
      <c r="BW25" s="652"/>
      <c r="BX25" s="542" t="s">
        <v>366</v>
      </c>
      <c r="BY25" s="543"/>
      <c r="BZ25" s="543"/>
      <c r="CA25" s="543"/>
      <c r="CB25" s="543"/>
      <c r="CC25" s="543"/>
      <c r="CD25" s="543"/>
      <c r="CE25" s="544"/>
      <c r="CF25" s="605"/>
      <c r="CG25" s="543"/>
      <c r="CH25" s="543"/>
      <c r="CI25" s="543"/>
      <c r="CJ25" s="543"/>
      <c r="CK25" s="543"/>
      <c r="CL25" s="543"/>
      <c r="CM25" s="543"/>
      <c r="CN25" s="543"/>
      <c r="CO25" s="543"/>
      <c r="CP25" s="543"/>
      <c r="CQ25" s="543"/>
      <c r="CR25" s="544"/>
      <c r="CS25" s="662" t="s">
        <v>365</v>
      </c>
      <c r="CT25" s="662"/>
      <c r="CU25" s="662"/>
      <c r="CV25" s="662"/>
      <c r="CW25" s="662"/>
      <c r="CX25" s="662"/>
      <c r="CY25" s="662"/>
      <c r="CZ25" s="662"/>
      <c r="DA25" s="662"/>
      <c r="DB25" s="662"/>
      <c r="DC25" s="662"/>
      <c r="DD25" s="662"/>
      <c r="DE25" s="662"/>
      <c r="DF25" s="580"/>
      <c r="DG25" s="581"/>
      <c r="DH25" s="581"/>
      <c r="DI25" s="581"/>
      <c r="DJ25" s="581"/>
      <c r="DK25" s="581"/>
      <c r="DL25" s="581"/>
      <c r="DM25" s="581"/>
      <c r="DN25" s="581"/>
      <c r="DO25" s="581"/>
      <c r="DP25" s="581"/>
      <c r="DQ25" s="581"/>
      <c r="DR25" s="582"/>
      <c r="DS25" s="580">
        <f>DF25</f>
        <v>0</v>
      </c>
      <c r="DT25" s="581"/>
      <c r="DU25" s="581"/>
      <c r="DV25" s="581"/>
      <c r="DW25" s="581"/>
      <c r="DX25" s="581"/>
      <c r="DY25" s="581"/>
      <c r="DZ25" s="581"/>
      <c r="EA25" s="581"/>
      <c r="EB25" s="581"/>
      <c r="EC25" s="581"/>
      <c r="ED25" s="581"/>
      <c r="EE25" s="582"/>
      <c r="EF25" s="580">
        <f>DS25</f>
        <v>0</v>
      </c>
      <c r="EG25" s="581"/>
      <c r="EH25" s="581"/>
      <c r="EI25" s="581"/>
      <c r="EJ25" s="581"/>
      <c r="EK25" s="581"/>
      <c r="EL25" s="581"/>
      <c r="EM25" s="581"/>
      <c r="EN25" s="581"/>
      <c r="EO25" s="581"/>
      <c r="EP25" s="581"/>
      <c r="EQ25" s="581"/>
      <c r="ER25" s="582"/>
      <c r="ES25" s="548"/>
      <c r="ET25" s="549"/>
      <c r="EU25" s="549"/>
      <c r="EV25" s="549"/>
      <c r="EW25" s="549"/>
      <c r="EX25" s="549"/>
      <c r="EY25" s="549"/>
      <c r="EZ25" s="549"/>
      <c r="FA25" s="549"/>
      <c r="FB25" s="549"/>
      <c r="FC25" s="549"/>
      <c r="FD25" s="549"/>
      <c r="FE25" s="550"/>
    </row>
    <row r="26" spans="1:172" ht="12" customHeight="1" x14ac:dyDescent="0.2">
      <c r="A26" s="660" t="s">
        <v>148</v>
      </c>
      <c r="B26" s="660"/>
      <c r="C26" s="660"/>
      <c r="D26" s="660"/>
      <c r="E26" s="660"/>
      <c r="F26" s="660"/>
      <c r="G26" s="660"/>
      <c r="H26" s="660"/>
      <c r="I26" s="660"/>
      <c r="J26" s="660"/>
      <c r="K26" s="660"/>
      <c r="L26" s="660"/>
      <c r="M26" s="660"/>
      <c r="N26" s="660"/>
      <c r="O26" s="660"/>
      <c r="P26" s="660"/>
      <c r="Q26" s="660"/>
      <c r="R26" s="660"/>
      <c r="S26" s="660"/>
      <c r="T26" s="660"/>
      <c r="U26" s="660"/>
      <c r="V26" s="660"/>
      <c r="W26" s="660"/>
      <c r="X26" s="660"/>
      <c r="Y26" s="660"/>
      <c r="Z26" s="660"/>
      <c r="AA26" s="660"/>
      <c r="AB26" s="660"/>
      <c r="AC26" s="660"/>
      <c r="AD26" s="660"/>
      <c r="AE26" s="660"/>
      <c r="AF26" s="660"/>
      <c r="AG26" s="660"/>
      <c r="AH26" s="660"/>
      <c r="AI26" s="660"/>
      <c r="AJ26" s="660"/>
      <c r="AK26" s="660"/>
      <c r="AL26" s="660"/>
      <c r="AM26" s="660"/>
      <c r="AN26" s="660"/>
      <c r="AO26" s="660"/>
      <c r="AP26" s="660"/>
      <c r="AQ26" s="660"/>
      <c r="AR26" s="660"/>
      <c r="AS26" s="660"/>
      <c r="AT26" s="660"/>
      <c r="AU26" s="660"/>
      <c r="AV26" s="660"/>
      <c r="AW26" s="660"/>
      <c r="AX26" s="660"/>
      <c r="AY26" s="660"/>
      <c r="AZ26" s="660"/>
      <c r="BA26" s="660"/>
      <c r="BB26" s="660"/>
      <c r="BC26" s="660"/>
      <c r="BD26" s="660"/>
      <c r="BE26" s="660"/>
      <c r="BF26" s="660"/>
      <c r="BG26" s="660"/>
      <c r="BH26" s="660"/>
      <c r="BI26" s="660"/>
      <c r="BJ26" s="660"/>
      <c r="BK26" s="660"/>
      <c r="BL26" s="660"/>
      <c r="BM26" s="660"/>
      <c r="BN26" s="660"/>
      <c r="BO26" s="660"/>
      <c r="BP26" s="660"/>
      <c r="BQ26" s="660"/>
      <c r="BR26" s="660"/>
      <c r="BS26" s="660"/>
      <c r="BT26" s="660"/>
      <c r="BU26" s="660"/>
      <c r="BV26" s="660"/>
      <c r="BW26" s="661"/>
      <c r="BX26" s="559"/>
      <c r="BY26" s="560"/>
      <c r="BZ26" s="560"/>
      <c r="CA26" s="560"/>
      <c r="CB26" s="560"/>
      <c r="CC26" s="560"/>
      <c r="CD26" s="560"/>
      <c r="CE26" s="561"/>
      <c r="CF26" s="562"/>
      <c r="CG26" s="560"/>
      <c r="CH26" s="560"/>
      <c r="CI26" s="560"/>
      <c r="CJ26" s="560"/>
      <c r="CK26" s="560"/>
      <c r="CL26" s="560"/>
      <c r="CM26" s="560"/>
      <c r="CN26" s="560"/>
      <c r="CO26" s="560"/>
      <c r="CP26" s="560"/>
      <c r="CQ26" s="560"/>
      <c r="CR26" s="561"/>
      <c r="CS26" s="662"/>
      <c r="CT26" s="662"/>
      <c r="CU26" s="662"/>
      <c r="CV26" s="662"/>
      <c r="CW26" s="662"/>
      <c r="CX26" s="662"/>
      <c r="CY26" s="662"/>
      <c r="CZ26" s="662"/>
      <c r="DA26" s="662"/>
      <c r="DB26" s="662"/>
      <c r="DC26" s="662"/>
      <c r="DD26" s="662"/>
      <c r="DE26" s="662"/>
      <c r="DF26" s="663"/>
      <c r="DG26" s="664"/>
      <c r="DH26" s="664"/>
      <c r="DI26" s="664"/>
      <c r="DJ26" s="664"/>
      <c r="DK26" s="664"/>
      <c r="DL26" s="664"/>
      <c r="DM26" s="664"/>
      <c r="DN26" s="664"/>
      <c r="DO26" s="664"/>
      <c r="DP26" s="664"/>
      <c r="DQ26" s="664"/>
      <c r="DR26" s="665"/>
      <c r="DS26" s="663"/>
      <c r="DT26" s="664"/>
      <c r="DU26" s="664"/>
      <c r="DV26" s="664"/>
      <c r="DW26" s="664"/>
      <c r="DX26" s="664"/>
      <c r="DY26" s="664"/>
      <c r="DZ26" s="664"/>
      <c r="EA26" s="664"/>
      <c r="EB26" s="664"/>
      <c r="EC26" s="664"/>
      <c r="ED26" s="664"/>
      <c r="EE26" s="665"/>
      <c r="EF26" s="663"/>
      <c r="EG26" s="664"/>
      <c r="EH26" s="664"/>
      <c r="EI26" s="664"/>
      <c r="EJ26" s="664"/>
      <c r="EK26" s="664"/>
      <c r="EL26" s="664"/>
      <c r="EM26" s="664"/>
      <c r="EN26" s="664"/>
      <c r="EO26" s="664"/>
      <c r="EP26" s="664"/>
      <c r="EQ26" s="664"/>
      <c r="ER26" s="665"/>
      <c r="ES26" s="569"/>
      <c r="ET26" s="570"/>
      <c r="EU26" s="570"/>
      <c r="EV26" s="570"/>
      <c r="EW26" s="570"/>
      <c r="EX26" s="570"/>
      <c r="EY26" s="570"/>
      <c r="EZ26" s="570"/>
      <c r="FA26" s="570"/>
      <c r="FB26" s="570"/>
      <c r="FC26" s="570"/>
      <c r="FD26" s="570"/>
      <c r="FE26" s="571"/>
    </row>
    <row r="27" spans="1:172" ht="71.25" customHeight="1" x14ac:dyDescent="0.2">
      <c r="A27" s="613" t="s">
        <v>378</v>
      </c>
      <c r="B27" s="613"/>
      <c r="C27" s="613"/>
      <c r="D27" s="613"/>
      <c r="E27" s="613"/>
      <c r="F27" s="613"/>
      <c r="G27" s="613"/>
      <c r="H27" s="613"/>
      <c r="I27" s="613"/>
      <c r="J27" s="613"/>
      <c r="K27" s="613"/>
      <c r="L27" s="613"/>
      <c r="M27" s="613"/>
      <c r="N27" s="613"/>
      <c r="O27" s="613"/>
      <c r="P27" s="613"/>
      <c r="Q27" s="613"/>
      <c r="R27" s="613"/>
      <c r="S27" s="613"/>
      <c r="T27" s="613"/>
      <c r="U27" s="613"/>
      <c r="V27" s="613"/>
      <c r="W27" s="613"/>
      <c r="X27" s="613"/>
      <c r="Y27" s="613"/>
      <c r="Z27" s="613"/>
      <c r="AA27" s="613"/>
      <c r="AB27" s="613"/>
      <c r="AC27" s="613"/>
      <c r="AD27" s="613"/>
      <c r="AE27" s="613"/>
      <c r="AF27" s="613"/>
      <c r="AG27" s="613"/>
      <c r="AH27" s="613"/>
      <c r="AI27" s="613"/>
      <c r="AJ27" s="613"/>
      <c r="AK27" s="613"/>
      <c r="AL27" s="613"/>
      <c r="AM27" s="613"/>
      <c r="AN27" s="613"/>
      <c r="AO27" s="613"/>
      <c r="AP27" s="613"/>
      <c r="AQ27" s="613"/>
      <c r="AR27" s="613"/>
      <c r="AS27" s="613"/>
      <c r="AT27" s="613"/>
      <c r="AU27" s="613"/>
      <c r="AV27" s="613"/>
      <c r="AW27" s="613"/>
      <c r="AX27" s="613"/>
      <c r="AY27" s="613"/>
      <c r="AZ27" s="613"/>
      <c r="BA27" s="613"/>
      <c r="BB27" s="613"/>
      <c r="BC27" s="613"/>
      <c r="BD27" s="613"/>
      <c r="BE27" s="613"/>
      <c r="BF27" s="613"/>
      <c r="BG27" s="613"/>
      <c r="BH27" s="613"/>
      <c r="BI27" s="613"/>
      <c r="BJ27" s="613"/>
      <c r="BK27" s="613"/>
      <c r="BL27" s="613"/>
      <c r="BM27" s="613"/>
      <c r="BN27" s="613"/>
      <c r="BO27" s="613"/>
      <c r="BP27" s="613"/>
      <c r="BQ27" s="613"/>
      <c r="BR27" s="613"/>
      <c r="BS27" s="613"/>
      <c r="BT27" s="613"/>
      <c r="BU27" s="613"/>
      <c r="BV27" s="613"/>
      <c r="BW27" s="642"/>
      <c r="BX27" s="615" t="s">
        <v>405</v>
      </c>
      <c r="BY27" s="616"/>
      <c r="BZ27" s="616"/>
      <c r="CA27" s="616"/>
      <c r="CB27" s="616"/>
      <c r="CC27" s="616"/>
      <c r="CD27" s="616"/>
      <c r="CE27" s="617"/>
      <c r="CF27" s="618"/>
      <c r="CG27" s="616"/>
      <c r="CH27" s="616"/>
      <c r="CI27" s="616"/>
      <c r="CJ27" s="616"/>
      <c r="CK27" s="616"/>
      <c r="CL27" s="616"/>
      <c r="CM27" s="616"/>
      <c r="CN27" s="616"/>
      <c r="CO27" s="616"/>
      <c r="CP27" s="616"/>
      <c r="CQ27" s="194"/>
      <c r="CR27" s="195"/>
      <c r="CS27" s="643" t="s">
        <v>365</v>
      </c>
      <c r="CT27" s="644"/>
      <c r="CU27" s="644"/>
      <c r="CV27" s="644"/>
      <c r="CW27" s="644"/>
      <c r="CX27" s="644"/>
      <c r="CY27" s="644"/>
      <c r="CZ27" s="644"/>
      <c r="DA27" s="644"/>
      <c r="DB27" s="644"/>
      <c r="DC27" s="644"/>
      <c r="DD27" s="644"/>
      <c r="DE27" s="645"/>
      <c r="DF27" s="649"/>
      <c r="DG27" s="650"/>
      <c r="DH27" s="650"/>
      <c r="DI27" s="650"/>
      <c r="DJ27" s="650"/>
      <c r="DK27" s="650"/>
      <c r="DL27" s="650"/>
      <c r="DM27" s="650"/>
      <c r="DN27" s="650"/>
      <c r="DO27" s="650"/>
      <c r="DP27" s="650"/>
      <c r="DQ27" s="650"/>
      <c r="DR27" s="651"/>
      <c r="DS27" s="649"/>
      <c r="DT27" s="650"/>
      <c r="DU27" s="650"/>
      <c r="DV27" s="650"/>
      <c r="DW27" s="650"/>
      <c r="DX27" s="650"/>
      <c r="DY27" s="650"/>
      <c r="DZ27" s="650"/>
      <c r="EA27" s="650"/>
      <c r="EB27" s="650"/>
      <c r="EC27" s="650"/>
      <c r="ED27" s="650"/>
      <c r="EE27" s="651"/>
      <c r="EF27" s="649"/>
      <c r="EG27" s="650"/>
      <c r="EH27" s="650"/>
      <c r="EI27" s="650"/>
      <c r="EJ27" s="650"/>
      <c r="EK27" s="650"/>
      <c r="EL27" s="650"/>
      <c r="EM27" s="650"/>
      <c r="EN27" s="650"/>
      <c r="EO27" s="650"/>
      <c r="EP27" s="650"/>
      <c r="EQ27" s="650"/>
      <c r="ER27" s="651"/>
      <c r="ES27" s="203"/>
      <c r="ET27" s="204"/>
      <c r="EU27" s="204"/>
      <c r="EV27" s="204"/>
      <c r="EW27" s="204"/>
      <c r="EX27" s="204"/>
      <c r="EY27" s="204"/>
      <c r="EZ27" s="204"/>
      <c r="FA27" s="204"/>
      <c r="FB27" s="204"/>
      <c r="FC27" s="204"/>
      <c r="FD27" s="204"/>
      <c r="FE27" s="205"/>
    </row>
    <row r="28" spans="1:172" ht="11.25" customHeight="1" x14ac:dyDescent="0.2">
      <c r="A28" s="659" t="s">
        <v>149</v>
      </c>
      <c r="B28" s="660"/>
      <c r="C28" s="660"/>
      <c r="D28" s="660"/>
      <c r="E28" s="660"/>
      <c r="F28" s="660"/>
      <c r="G28" s="660"/>
      <c r="H28" s="660"/>
      <c r="I28" s="660"/>
      <c r="J28" s="660"/>
      <c r="K28" s="660"/>
      <c r="L28" s="660"/>
      <c r="M28" s="660"/>
      <c r="N28" s="660"/>
      <c r="O28" s="660"/>
      <c r="P28" s="660"/>
      <c r="Q28" s="660"/>
      <c r="R28" s="660"/>
      <c r="S28" s="660"/>
      <c r="T28" s="660"/>
      <c r="U28" s="660"/>
      <c r="V28" s="660"/>
      <c r="W28" s="660"/>
      <c r="X28" s="660"/>
      <c r="Y28" s="660"/>
      <c r="Z28" s="660"/>
      <c r="AA28" s="660"/>
      <c r="AB28" s="660"/>
      <c r="AC28" s="660"/>
      <c r="AD28" s="660"/>
      <c r="AE28" s="660"/>
      <c r="AF28" s="660"/>
      <c r="AG28" s="660"/>
      <c r="AH28" s="660"/>
      <c r="AI28" s="660"/>
      <c r="AJ28" s="660"/>
      <c r="AK28" s="660"/>
      <c r="AL28" s="660"/>
      <c r="AM28" s="660"/>
      <c r="AN28" s="660"/>
      <c r="AO28" s="660"/>
      <c r="AP28" s="660"/>
      <c r="AQ28" s="660"/>
      <c r="AR28" s="660"/>
      <c r="AS28" s="660"/>
      <c r="AT28" s="660"/>
      <c r="AU28" s="660"/>
      <c r="AV28" s="660"/>
      <c r="AW28" s="660"/>
      <c r="AX28" s="660"/>
      <c r="AY28" s="660"/>
      <c r="AZ28" s="660"/>
      <c r="BA28" s="660"/>
      <c r="BB28" s="660"/>
      <c r="BC28" s="660"/>
      <c r="BD28" s="660"/>
      <c r="BE28" s="660"/>
      <c r="BF28" s="660"/>
      <c r="BG28" s="660"/>
      <c r="BH28" s="660"/>
      <c r="BI28" s="660"/>
      <c r="BJ28" s="660"/>
      <c r="BK28" s="660"/>
      <c r="BL28" s="660"/>
      <c r="BM28" s="660"/>
      <c r="BN28" s="660"/>
      <c r="BO28" s="660"/>
      <c r="BP28" s="660"/>
      <c r="BQ28" s="660"/>
      <c r="BR28" s="660"/>
      <c r="BS28" s="660"/>
      <c r="BT28" s="660"/>
      <c r="BU28" s="660"/>
      <c r="BV28" s="660"/>
      <c r="BW28" s="661"/>
      <c r="BX28" s="615" t="s">
        <v>150</v>
      </c>
      <c r="BY28" s="616"/>
      <c r="BZ28" s="616"/>
      <c r="CA28" s="616"/>
      <c r="CB28" s="616"/>
      <c r="CC28" s="616"/>
      <c r="CD28" s="616"/>
      <c r="CE28" s="617"/>
      <c r="CF28" s="618" t="s">
        <v>147</v>
      </c>
      <c r="CG28" s="616"/>
      <c r="CH28" s="616"/>
      <c r="CI28" s="616"/>
      <c r="CJ28" s="616"/>
      <c r="CK28" s="616"/>
      <c r="CL28" s="616"/>
      <c r="CM28" s="616"/>
      <c r="CN28" s="616"/>
      <c r="CO28" s="616"/>
      <c r="CP28" s="616"/>
      <c r="CQ28" s="616"/>
      <c r="CR28" s="617"/>
      <c r="CS28" s="643" t="s">
        <v>365</v>
      </c>
      <c r="CT28" s="644"/>
      <c r="CU28" s="644"/>
      <c r="CV28" s="644"/>
      <c r="CW28" s="644"/>
      <c r="CX28" s="644"/>
      <c r="CY28" s="644"/>
      <c r="CZ28" s="644"/>
      <c r="DA28" s="644"/>
      <c r="DB28" s="644"/>
      <c r="DC28" s="644"/>
      <c r="DD28" s="644"/>
      <c r="DE28" s="645"/>
      <c r="DF28" s="639">
        <f>DF29</f>
        <v>0</v>
      </c>
      <c r="DG28" s="640"/>
      <c r="DH28" s="640"/>
      <c r="DI28" s="640"/>
      <c r="DJ28" s="640"/>
      <c r="DK28" s="640"/>
      <c r="DL28" s="640"/>
      <c r="DM28" s="640"/>
      <c r="DN28" s="640"/>
      <c r="DO28" s="640"/>
      <c r="DP28" s="640"/>
      <c r="DQ28" s="640"/>
      <c r="DR28" s="641"/>
      <c r="DS28" s="639">
        <f>SUM(DS29:EE31)</f>
        <v>0</v>
      </c>
      <c r="DT28" s="640"/>
      <c r="DU28" s="640"/>
      <c r="DV28" s="640"/>
      <c r="DW28" s="640"/>
      <c r="DX28" s="640"/>
      <c r="DY28" s="640"/>
      <c r="DZ28" s="640"/>
      <c r="EA28" s="640"/>
      <c r="EB28" s="640"/>
      <c r="EC28" s="640"/>
      <c r="ED28" s="640"/>
      <c r="EE28" s="641"/>
      <c r="EF28" s="639">
        <f>SUM(EF29:ER31)</f>
        <v>0</v>
      </c>
      <c r="EG28" s="640"/>
      <c r="EH28" s="640"/>
      <c r="EI28" s="640"/>
      <c r="EJ28" s="640"/>
      <c r="EK28" s="640"/>
      <c r="EL28" s="640"/>
      <c r="EM28" s="640"/>
      <c r="EN28" s="640"/>
      <c r="EO28" s="640"/>
      <c r="EP28" s="640"/>
      <c r="EQ28" s="640"/>
      <c r="ER28" s="641"/>
      <c r="ES28" s="626"/>
      <c r="ET28" s="627"/>
      <c r="EU28" s="627"/>
      <c r="EV28" s="627"/>
      <c r="EW28" s="627"/>
      <c r="EX28" s="627"/>
      <c r="EY28" s="627"/>
      <c r="EZ28" s="627"/>
      <c r="FA28" s="627"/>
      <c r="FB28" s="627"/>
      <c r="FC28" s="627"/>
      <c r="FD28" s="627"/>
      <c r="FE28" s="628"/>
    </row>
    <row r="29" spans="1:172" ht="11.1" customHeight="1" x14ac:dyDescent="0.2">
      <c r="A29" s="652" t="s">
        <v>6</v>
      </c>
      <c r="B29" s="652"/>
      <c r="C29" s="652"/>
      <c r="D29" s="652"/>
      <c r="E29" s="652"/>
      <c r="F29" s="652"/>
      <c r="G29" s="652"/>
      <c r="H29" s="652"/>
      <c r="I29" s="652"/>
      <c r="J29" s="652"/>
      <c r="K29" s="652"/>
      <c r="L29" s="652"/>
      <c r="M29" s="652"/>
      <c r="N29" s="652"/>
      <c r="O29" s="652"/>
      <c r="P29" s="652"/>
      <c r="Q29" s="652"/>
      <c r="R29" s="652"/>
      <c r="S29" s="652"/>
      <c r="T29" s="652"/>
      <c r="U29" s="652"/>
      <c r="V29" s="652"/>
      <c r="W29" s="652"/>
      <c r="X29" s="652"/>
      <c r="Y29" s="652"/>
      <c r="Z29" s="652"/>
      <c r="AA29" s="652"/>
      <c r="AB29" s="652"/>
      <c r="AC29" s="652"/>
      <c r="AD29" s="652"/>
      <c r="AE29" s="652"/>
      <c r="AF29" s="652"/>
      <c r="AG29" s="652"/>
      <c r="AH29" s="652"/>
      <c r="AI29" s="652"/>
      <c r="AJ29" s="652"/>
      <c r="AK29" s="652"/>
      <c r="AL29" s="652"/>
      <c r="AM29" s="652"/>
      <c r="AN29" s="652"/>
      <c r="AO29" s="652"/>
      <c r="AP29" s="652"/>
      <c r="AQ29" s="652"/>
      <c r="AR29" s="652"/>
      <c r="AS29" s="652"/>
      <c r="AT29" s="652"/>
      <c r="AU29" s="652"/>
      <c r="AV29" s="652"/>
      <c r="AW29" s="652"/>
      <c r="AX29" s="652"/>
      <c r="AY29" s="652"/>
      <c r="AZ29" s="652"/>
      <c r="BA29" s="652"/>
      <c r="BB29" s="652"/>
      <c r="BC29" s="652"/>
      <c r="BD29" s="652"/>
      <c r="BE29" s="652"/>
      <c r="BF29" s="652"/>
      <c r="BG29" s="652"/>
      <c r="BH29" s="652"/>
      <c r="BI29" s="652"/>
      <c r="BJ29" s="652"/>
      <c r="BK29" s="652"/>
      <c r="BL29" s="652"/>
      <c r="BM29" s="652"/>
      <c r="BN29" s="652"/>
      <c r="BO29" s="652"/>
      <c r="BP29" s="652"/>
      <c r="BQ29" s="652"/>
      <c r="BR29" s="652"/>
      <c r="BS29" s="652"/>
      <c r="BT29" s="652"/>
      <c r="BU29" s="652"/>
      <c r="BV29" s="652"/>
      <c r="BW29" s="652"/>
      <c r="BX29" s="542" t="s">
        <v>151</v>
      </c>
      <c r="BY29" s="543"/>
      <c r="BZ29" s="543"/>
      <c r="CA29" s="543"/>
      <c r="CB29" s="543"/>
      <c r="CC29" s="543"/>
      <c r="CD29" s="543"/>
      <c r="CE29" s="544"/>
      <c r="CF29" s="605" t="s">
        <v>147</v>
      </c>
      <c r="CG29" s="543"/>
      <c r="CH29" s="543"/>
      <c r="CI29" s="543"/>
      <c r="CJ29" s="543"/>
      <c r="CK29" s="543"/>
      <c r="CL29" s="543"/>
      <c r="CM29" s="543"/>
      <c r="CN29" s="543"/>
      <c r="CO29" s="543"/>
      <c r="CP29" s="543"/>
      <c r="CQ29" s="543"/>
      <c r="CR29" s="544"/>
      <c r="CS29" s="662" t="s">
        <v>365</v>
      </c>
      <c r="CT29" s="662"/>
      <c r="CU29" s="662"/>
      <c r="CV29" s="662"/>
      <c r="CW29" s="662"/>
      <c r="CX29" s="662"/>
      <c r="CY29" s="662"/>
      <c r="CZ29" s="662"/>
      <c r="DA29" s="662"/>
      <c r="DB29" s="662"/>
      <c r="DC29" s="662"/>
      <c r="DD29" s="662"/>
      <c r="DE29" s="662"/>
      <c r="DF29" s="656"/>
      <c r="DG29" s="657"/>
      <c r="DH29" s="657"/>
      <c r="DI29" s="657"/>
      <c r="DJ29" s="657"/>
      <c r="DK29" s="657"/>
      <c r="DL29" s="657"/>
      <c r="DM29" s="657"/>
      <c r="DN29" s="657"/>
      <c r="DO29" s="657"/>
      <c r="DP29" s="657"/>
      <c r="DQ29" s="657"/>
      <c r="DR29" s="658"/>
      <c r="DS29" s="580"/>
      <c r="DT29" s="581"/>
      <c r="DU29" s="581"/>
      <c r="DV29" s="581"/>
      <c r="DW29" s="581"/>
      <c r="DX29" s="581"/>
      <c r="DY29" s="581"/>
      <c r="DZ29" s="581"/>
      <c r="EA29" s="581"/>
      <c r="EB29" s="581"/>
      <c r="EC29" s="581"/>
      <c r="ED29" s="581"/>
      <c r="EE29" s="582"/>
      <c r="EF29" s="580"/>
      <c r="EG29" s="581"/>
      <c r="EH29" s="581"/>
      <c r="EI29" s="581"/>
      <c r="EJ29" s="581"/>
      <c r="EK29" s="581"/>
      <c r="EL29" s="581"/>
      <c r="EM29" s="581"/>
      <c r="EN29" s="581"/>
      <c r="EO29" s="581"/>
      <c r="EP29" s="581"/>
      <c r="EQ29" s="581"/>
      <c r="ER29" s="582"/>
      <c r="ES29" s="548"/>
      <c r="ET29" s="549"/>
      <c r="EU29" s="549"/>
      <c r="EV29" s="549"/>
      <c r="EW29" s="549"/>
      <c r="EX29" s="549"/>
      <c r="EY29" s="549"/>
      <c r="EZ29" s="549"/>
      <c r="FA29" s="549"/>
      <c r="FB29" s="549"/>
      <c r="FC29" s="549"/>
      <c r="FD29" s="549"/>
      <c r="FE29" s="550"/>
    </row>
    <row r="30" spans="1:172" ht="12" customHeight="1" x14ac:dyDescent="0.2">
      <c r="A30" s="660" t="s">
        <v>398</v>
      </c>
      <c r="B30" s="660"/>
      <c r="C30" s="660"/>
      <c r="D30" s="660"/>
      <c r="E30" s="660"/>
      <c r="F30" s="660"/>
      <c r="G30" s="660"/>
      <c r="H30" s="660"/>
      <c r="I30" s="660"/>
      <c r="J30" s="660"/>
      <c r="K30" s="660"/>
      <c r="L30" s="660"/>
      <c r="M30" s="660"/>
      <c r="N30" s="660"/>
      <c r="O30" s="660"/>
      <c r="P30" s="660"/>
      <c r="Q30" s="660"/>
      <c r="R30" s="660"/>
      <c r="S30" s="660"/>
      <c r="T30" s="660"/>
      <c r="U30" s="660"/>
      <c r="V30" s="660"/>
      <c r="W30" s="660"/>
      <c r="X30" s="660"/>
      <c r="Y30" s="660"/>
      <c r="Z30" s="660"/>
      <c r="AA30" s="660"/>
      <c r="AB30" s="660"/>
      <c r="AC30" s="660"/>
      <c r="AD30" s="660"/>
      <c r="AE30" s="660"/>
      <c r="AF30" s="660"/>
      <c r="AG30" s="660"/>
      <c r="AH30" s="660"/>
      <c r="AI30" s="660"/>
      <c r="AJ30" s="660"/>
      <c r="AK30" s="660"/>
      <c r="AL30" s="660"/>
      <c r="AM30" s="660"/>
      <c r="AN30" s="660"/>
      <c r="AO30" s="660"/>
      <c r="AP30" s="660"/>
      <c r="AQ30" s="660"/>
      <c r="AR30" s="660"/>
      <c r="AS30" s="660"/>
      <c r="AT30" s="660"/>
      <c r="AU30" s="660"/>
      <c r="AV30" s="660"/>
      <c r="AW30" s="660"/>
      <c r="AX30" s="660"/>
      <c r="AY30" s="660"/>
      <c r="AZ30" s="660"/>
      <c r="BA30" s="660"/>
      <c r="BB30" s="660"/>
      <c r="BC30" s="660"/>
      <c r="BD30" s="660"/>
      <c r="BE30" s="660"/>
      <c r="BF30" s="660"/>
      <c r="BG30" s="660"/>
      <c r="BH30" s="660"/>
      <c r="BI30" s="660"/>
      <c r="BJ30" s="660"/>
      <c r="BK30" s="660"/>
      <c r="BL30" s="660"/>
      <c r="BM30" s="660"/>
      <c r="BN30" s="660"/>
      <c r="BO30" s="660"/>
      <c r="BP30" s="660"/>
      <c r="BQ30" s="660"/>
      <c r="BR30" s="660"/>
      <c r="BS30" s="660"/>
      <c r="BT30" s="660"/>
      <c r="BU30" s="660"/>
      <c r="BV30" s="660"/>
      <c r="BW30" s="661"/>
      <c r="BX30" s="559"/>
      <c r="BY30" s="560"/>
      <c r="BZ30" s="560"/>
      <c r="CA30" s="560"/>
      <c r="CB30" s="560"/>
      <c r="CC30" s="560"/>
      <c r="CD30" s="560"/>
      <c r="CE30" s="561"/>
      <c r="CF30" s="562"/>
      <c r="CG30" s="560"/>
      <c r="CH30" s="560"/>
      <c r="CI30" s="560"/>
      <c r="CJ30" s="560"/>
      <c r="CK30" s="560"/>
      <c r="CL30" s="560"/>
      <c r="CM30" s="560"/>
      <c r="CN30" s="560"/>
      <c r="CO30" s="560"/>
      <c r="CP30" s="560"/>
      <c r="CQ30" s="560"/>
      <c r="CR30" s="561"/>
      <c r="CS30" s="662"/>
      <c r="CT30" s="662"/>
      <c r="CU30" s="662"/>
      <c r="CV30" s="662"/>
      <c r="CW30" s="662"/>
      <c r="CX30" s="662"/>
      <c r="CY30" s="662"/>
      <c r="CZ30" s="662"/>
      <c r="DA30" s="662"/>
      <c r="DB30" s="662"/>
      <c r="DC30" s="662"/>
      <c r="DD30" s="662"/>
      <c r="DE30" s="662"/>
      <c r="DF30" s="666"/>
      <c r="DG30" s="667"/>
      <c r="DH30" s="667"/>
      <c r="DI30" s="667"/>
      <c r="DJ30" s="667"/>
      <c r="DK30" s="667"/>
      <c r="DL30" s="667"/>
      <c r="DM30" s="667"/>
      <c r="DN30" s="667"/>
      <c r="DO30" s="667"/>
      <c r="DP30" s="667"/>
      <c r="DQ30" s="667"/>
      <c r="DR30" s="668"/>
      <c r="DS30" s="663"/>
      <c r="DT30" s="664"/>
      <c r="DU30" s="664"/>
      <c r="DV30" s="664"/>
      <c r="DW30" s="664"/>
      <c r="DX30" s="664"/>
      <c r="DY30" s="664"/>
      <c r="DZ30" s="664"/>
      <c r="EA30" s="664"/>
      <c r="EB30" s="664"/>
      <c r="EC30" s="664"/>
      <c r="ED30" s="664"/>
      <c r="EE30" s="665"/>
      <c r="EF30" s="663"/>
      <c r="EG30" s="664"/>
      <c r="EH30" s="664"/>
      <c r="EI30" s="664"/>
      <c r="EJ30" s="664"/>
      <c r="EK30" s="664"/>
      <c r="EL30" s="664"/>
      <c r="EM30" s="664"/>
      <c r="EN30" s="664"/>
      <c r="EO30" s="664"/>
      <c r="EP30" s="664"/>
      <c r="EQ30" s="664"/>
      <c r="ER30" s="665"/>
      <c r="ES30" s="569"/>
      <c r="ET30" s="570"/>
      <c r="EU30" s="570"/>
      <c r="EV30" s="570"/>
      <c r="EW30" s="570"/>
      <c r="EX30" s="570"/>
      <c r="EY30" s="570"/>
      <c r="EZ30" s="570"/>
      <c r="FA30" s="570"/>
      <c r="FB30" s="570"/>
      <c r="FC30" s="570"/>
      <c r="FD30" s="570"/>
      <c r="FE30" s="571"/>
      <c r="FN30" s="106">
        <f>DF29</f>
        <v>0</v>
      </c>
      <c r="FP30" s="106" t="e">
        <f>FN30-FN31</f>
        <v>#REF!</v>
      </c>
    </row>
    <row r="31" spans="1:172" ht="11.1" customHeight="1" x14ac:dyDescent="0.2">
      <c r="A31" s="659" t="s">
        <v>7</v>
      </c>
      <c r="B31" s="660"/>
      <c r="C31" s="660"/>
      <c r="D31" s="660"/>
      <c r="E31" s="660"/>
      <c r="F31" s="660"/>
      <c r="G31" s="660"/>
      <c r="H31" s="660"/>
      <c r="I31" s="660"/>
      <c r="J31" s="660"/>
      <c r="K31" s="660"/>
      <c r="L31" s="660"/>
      <c r="M31" s="660"/>
      <c r="N31" s="660"/>
      <c r="O31" s="660"/>
      <c r="P31" s="660"/>
      <c r="Q31" s="660"/>
      <c r="R31" s="660"/>
      <c r="S31" s="660"/>
      <c r="T31" s="660"/>
      <c r="U31" s="660"/>
      <c r="V31" s="660"/>
      <c r="W31" s="660"/>
      <c r="X31" s="660"/>
      <c r="Y31" s="660"/>
      <c r="Z31" s="660"/>
      <c r="AA31" s="660"/>
      <c r="AB31" s="660"/>
      <c r="AC31" s="660"/>
      <c r="AD31" s="660"/>
      <c r="AE31" s="660"/>
      <c r="AF31" s="660"/>
      <c r="AG31" s="660"/>
      <c r="AH31" s="660"/>
      <c r="AI31" s="660"/>
      <c r="AJ31" s="660"/>
      <c r="AK31" s="660"/>
      <c r="AL31" s="660"/>
      <c r="AM31" s="660"/>
      <c r="AN31" s="660"/>
      <c r="AO31" s="660"/>
      <c r="AP31" s="660"/>
      <c r="AQ31" s="660"/>
      <c r="AR31" s="660"/>
      <c r="AS31" s="660"/>
      <c r="AT31" s="660"/>
      <c r="AU31" s="660"/>
      <c r="AV31" s="660"/>
      <c r="AW31" s="660"/>
      <c r="AX31" s="660"/>
      <c r="AY31" s="660"/>
      <c r="AZ31" s="660"/>
      <c r="BA31" s="660"/>
      <c r="BB31" s="660"/>
      <c r="BC31" s="660"/>
      <c r="BD31" s="660"/>
      <c r="BE31" s="660"/>
      <c r="BF31" s="660"/>
      <c r="BG31" s="660"/>
      <c r="BH31" s="660"/>
      <c r="BI31" s="660"/>
      <c r="BJ31" s="660"/>
      <c r="BK31" s="660"/>
      <c r="BL31" s="660"/>
      <c r="BM31" s="660"/>
      <c r="BN31" s="660"/>
      <c r="BO31" s="660"/>
      <c r="BP31" s="660"/>
      <c r="BQ31" s="660"/>
      <c r="BR31" s="660"/>
      <c r="BS31" s="660"/>
      <c r="BT31" s="660"/>
      <c r="BU31" s="660"/>
      <c r="BV31" s="660"/>
      <c r="BW31" s="661"/>
      <c r="BX31" s="615" t="s">
        <v>152</v>
      </c>
      <c r="BY31" s="616"/>
      <c r="BZ31" s="616"/>
      <c r="CA31" s="616"/>
      <c r="CB31" s="616"/>
      <c r="CC31" s="616"/>
      <c r="CD31" s="616"/>
      <c r="CE31" s="617"/>
      <c r="CF31" s="618" t="s">
        <v>147</v>
      </c>
      <c r="CG31" s="616"/>
      <c r="CH31" s="616"/>
      <c r="CI31" s="616"/>
      <c r="CJ31" s="616"/>
      <c r="CK31" s="616"/>
      <c r="CL31" s="616"/>
      <c r="CM31" s="616"/>
      <c r="CN31" s="616"/>
      <c r="CO31" s="616"/>
      <c r="CP31" s="616"/>
      <c r="CQ31" s="616"/>
      <c r="CR31" s="617"/>
      <c r="CS31" s="673" t="s">
        <v>365</v>
      </c>
      <c r="CT31" s="673"/>
      <c r="CU31" s="673"/>
      <c r="CV31" s="673"/>
      <c r="CW31" s="673"/>
      <c r="CX31" s="673"/>
      <c r="CY31" s="673"/>
      <c r="CZ31" s="673"/>
      <c r="DA31" s="673"/>
      <c r="DB31" s="673"/>
      <c r="DC31" s="673"/>
      <c r="DD31" s="673"/>
      <c r="DE31" s="673"/>
      <c r="DF31" s="669"/>
      <c r="DG31" s="670"/>
      <c r="DH31" s="670"/>
      <c r="DI31" s="670"/>
      <c r="DJ31" s="670"/>
      <c r="DK31" s="670"/>
      <c r="DL31" s="670"/>
      <c r="DM31" s="670"/>
      <c r="DN31" s="670"/>
      <c r="DO31" s="670"/>
      <c r="DP31" s="670"/>
      <c r="DQ31" s="670"/>
      <c r="DR31" s="671"/>
      <c r="DS31" s="669"/>
      <c r="DT31" s="670"/>
      <c r="DU31" s="670"/>
      <c r="DV31" s="670"/>
      <c r="DW31" s="670"/>
      <c r="DX31" s="670"/>
      <c r="DY31" s="670"/>
      <c r="DZ31" s="670"/>
      <c r="EA31" s="670"/>
      <c r="EB31" s="670"/>
      <c r="EC31" s="670"/>
      <c r="ED31" s="670"/>
      <c r="EE31" s="671"/>
      <c r="EF31" s="669"/>
      <c r="EG31" s="670"/>
      <c r="EH31" s="670"/>
      <c r="EI31" s="670"/>
      <c r="EJ31" s="670"/>
      <c r="EK31" s="670"/>
      <c r="EL31" s="670"/>
      <c r="EM31" s="670"/>
      <c r="EN31" s="670"/>
      <c r="EO31" s="670"/>
      <c r="EP31" s="670"/>
      <c r="EQ31" s="670"/>
      <c r="ER31" s="671"/>
      <c r="ES31" s="626"/>
      <c r="ET31" s="627"/>
      <c r="EU31" s="627"/>
      <c r="EV31" s="627"/>
      <c r="EW31" s="627"/>
      <c r="EX31" s="627"/>
      <c r="EY31" s="627"/>
      <c r="EZ31" s="627"/>
      <c r="FA31" s="627"/>
      <c r="FB31" s="627"/>
      <c r="FC31" s="627"/>
      <c r="FD31" s="627"/>
      <c r="FE31" s="628"/>
      <c r="FN31" s="106" t="e">
        <f>#REF!+#REF!</f>
        <v>#REF!</v>
      </c>
    </row>
    <row r="32" spans="1:172" ht="11.1" customHeight="1" x14ac:dyDescent="0.2">
      <c r="A32" s="659" t="s">
        <v>153</v>
      </c>
      <c r="B32" s="660"/>
      <c r="C32" s="660"/>
      <c r="D32" s="660"/>
      <c r="E32" s="660"/>
      <c r="F32" s="660"/>
      <c r="G32" s="660"/>
      <c r="H32" s="660"/>
      <c r="I32" s="660"/>
      <c r="J32" s="660"/>
      <c r="K32" s="660"/>
      <c r="L32" s="660"/>
      <c r="M32" s="660"/>
      <c r="N32" s="660"/>
      <c r="O32" s="660"/>
      <c r="P32" s="660"/>
      <c r="Q32" s="660"/>
      <c r="R32" s="660"/>
      <c r="S32" s="660"/>
      <c r="T32" s="660"/>
      <c r="U32" s="660"/>
      <c r="V32" s="660"/>
      <c r="W32" s="660"/>
      <c r="X32" s="660"/>
      <c r="Y32" s="660"/>
      <c r="Z32" s="660"/>
      <c r="AA32" s="660"/>
      <c r="AB32" s="660"/>
      <c r="AC32" s="660"/>
      <c r="AD32" s="660"/>
      <c r="AE32" s="660"/>
      <c r="AF32" s="660"/>
      <c r="AG32" s="660"/>
      <c r="AH32" s="660"/>
      <c r="AI32" s="660"/>
      <c r="AJ32" s="660"/>
      <c r="AK32" s="660"/>
      <c r="AL32" s="660"/>
      <c r="AM32" s="660"/>
      <c r="AN32" s="660"/>
      <c r="AO32" s="660"/>
      <c r="AP32" s="660"/>
      <c r="AQ32" s="660"/>
      <c r="AR32" s="660"/>
      <c r="AS32" s="660"/>
      <c r="AT32" s="660"/>
      <c r="AU32" s="660"/>
      <c r="AV32" s="660"/>
      <c r="AW32" s="660"/>
      <c r="AX32" s="660"/>
      <c r="AY32" s="660"/>
      <c r="AZ32" s="660"/>
      <c r="BA32" s="660"/>
      <c r="BB32" s="660"/>
      <c r="BC32" s="660"/>
      <c r="BD32" s="660"/>
      <c r="BE32" s="660"/>
      <c r="BF32" s="660"/>
      <c r="BG32" s="660"/>
      <c r="BH32" s="660"/>
      <c r="BI32" s="660"/>
      <c r="BJ32" s="660"/>
      <c r="BK32" s="660"/>
      <c r="BL32" s="660"/>
      <c r="BM32" s="660"/>
      <c r="BN32" s="660"/>
      <c r="BO32" s="660"/>
      <c r="BP32" s="660"/>
      <c r="BQ32" s="660"/>
      <c r="BR32" s="660"/>
      <c r="BS32" s="660"/>
      <c r="BT32" s="660"/>
      <c r="BU32" s="660"/>
      <c r="BV32" s="660"/>
      <c r="BW32" s="661"/>
      <c r="BX32" s="615" t="s">
        <v>154</v>
      </c>
      <c r="BY32" s="616"/>
      <c r="BZ32" s="616"/>
      <c r="CA32" s="616"/>
      <c r="CB32" s="616"/>
      <c r="CC32" s="616"/>
      <c r="CD32" s="616"/>
      <c r="CE32" s="617"/>
      <c r="CF32" s="618"/>
      <c r="CG32" s="616"/>
      <c r="CH32" s="616"/>
      <c r="CI32" s="616"/>
      <c r="CJ32" s="616"/>
      <c r="CK32" s="616"/>
      <c r="CL32" s="616"/>
      <c r="CM32" s="616"/>
      <c r="CN32" s="616"/>
      <c r="CO32" s="616"/>
      <c r="CP32" s="616"/>
      <c r="CQ32" s="616"/>
      <c r="CR32" s="617"/>
      <c r="CS32" s="672" t="s">
        <v>364</v>
      </c>
      <c r="CT32" s="672"/>
      <c r="CU32" s="672"/>
      <c r="CV32" s="672"/>
      <c r="CW32" s="672"/>
      <c r="CX32" s="672"/>
      <c r="CY32" s="672"/>
      <c r="CZ32" s="672"/>
      <c r="DA32" s="672"/>
      <c r="DB32" s="672"/>
      <c r="DC32" s="672"/>
      <c r="DD32" s="672"/>
      <c r="DE32" s="672"/>
      <c r="DF32" s="636"/>
      <c r="DG32" s="637"/>
      <c r="DH32" s="637"/>
      <c r="DI32" s="637"/>
      <c r="DJ32" s="637"/>
      <c r="DK32" s="637"/>
      <c r="DL32" s="637"/>
      <c r="DM32" s="637"/>
      <c r="DN32" s="637"/>
      <c r="DO32" s="637"/>
      <c r="DP32" s="637"/>
      <c r="DQ32" s="637"/>
      <c r="DR32" s="638"/>
      <c r="DS32" s="646">
        <v>0</v>
      </c>
      <c r="DT32" s="647"/>
      <c r="DU32" s="647"/>
      <c r="DV32" s="647"/>
      <c r="DW32" s="647"/>
      <c r="DX32" s="647"/>
      <c r="DY32" s="647"/>
      <c r="DZ32" s="647"/>
      <c r="EA32" s="647"/>
      <c r="EB32" s="647"/>
      <c r="EC32" s="647"/>
      <c r="ED32" s="647"/>
      <c r="EE32" s="648"/>
      <c r="EF32" s="646">
        <v>0</v>
      </c>
      <c r="EG32" s="647"/>
      <c r="EH32" s="647"/>
      <c r="EI32" s="647"/>
      <c r="EJ32" s="647"/>
      <c r="EK32" s="647"/>
      <c r="EL32" s="647"/>
      <c r="EM32" s="647"/>
      <c r="EN32" s="647"/>
      <c r="EO32" s="647"/>
      <c r="EP32" s="647"/>
      <c r="EQ32" s="647"/>
      <c r="ER32" s="648"/>
      <c r="ES32" s="626"/>
      <c r="ET32" s="627"/>
      <c r="EU32" s="627"/>
      <c r="EV32" s="627"/>
      <c r="EW32" s="627"/>
      <c r="EX32" s="627"/>
      <c r="EY32" s="627"/>
      <c r="EZ32" s="627"/>
      <c r="FA32" s="627"/>
      <c r="FB32" s="627"/>
      <c r="FC32" s="627"/>
      <c r="FD32" s="627"/>
      <c r="FE32" s="628"/>
    </row>
    <row r="33" spans="1:161" ht="11.1" customHeight="1" x14ac:dyDescent="0.2">
      <c r="A33" s="652" t="s">
        <v>6</v>
      </c>
      <c r="B33" s="652"/>
      <c r="C33" s="652"/>
      <c r="D33" s="652"/>
      <c r="E33" s="652"/>
      <c r="F33" s="652"/>
      <c r="G33" s="652"/>
      <c r="H33" s="652"/>
      <c r="I33" s="652"/>
      <c r="J33" s="652"/>
      <c r="K33" s="652"/>
      <c r="L33" s="652"/>
      <c r="M33" s="652"/>
      <c r="N33" s="652"/>
      <c r="O33" s="652"/>
      <c r="P33" s="652"/>
      <c r="Q33" s="652"/>
      <c r="R33" s="652"/>
      <c r="S33" s="652"/>
      <c r="T33" s="652"/>
      <c r="U33" s="652"/>
      <c r="V33" s="652"/>
      <c r="W33" s="652"/>
      <c r="X33" s="652"/>
      <c r="Y33" s="652"/>
      <c r="Z33" s="652"/>
      <c r="AA33" s="652"/>
      <c r="AB33" s="652"/>
      <c r="AC33" s="652"/>
      <c r="AD33" s="652"/>
      <c r="AE33" s="652"/>
      <c r="AF33" s="652"/>
      <c r="AG33" s="652"/>
      <c r="AH33" s="652"/>
      <c r="AI33" s="652"/>
      <c r="AJ33" s="652"/>
      <c r="AK33" s="652"/>
      <c r="AL33" s="652"/>
      <c r="AM33" s="652"/>
      <c r="AN33" s="652"/>
      <c r="AO33" s="652"/>
      <c r="AP33" s="652"/>
      <c r="AQ33" s="652"/>
      <c r="AR33" s="652"/>
      <c r="AS33" s="652"/>
      <c r="AT33" s="652"/>
      <c r="AU33" s="652"/>
      <c r="AV33" s="652"/>
      <c r="AW33" s="652"/>
      <c r="AX33" s="652"/>
      <c r="AY33" s="652"/>
      <c r="AZ33" s="652"/>
      <c r="BA33" s="652"/>
      <c r="BB33" s="652"/>
      <c r="BC33" s="652"/>
      <c r="BD33" s="652"/>
      <c r="BE33" s="652"/>
      <c r="BF33" s="652"/>
      <c r="BG33" s="652"/>
      <c r="BH33" s="652"/>
      <c r="BI33" s="652"/>
      <c r="BJ33" s="652"/>
      <c r="BK33" s="652"/>
      <c r="BL33" s="652"/>
      <c r="BM33" s="652"/>
      <c r="BN33" s="652"/>
      <c r="BO33" s="652"/>
      <c r="BP33" s="652"/>
      <c r="BQ33" s="652"/>
      <c r="BR33" s="652"/>
      <c r="BS33" s="652"/>
      <c r="BT33" s="652"/>
      <c r="BU33" s="652"/>
      <c r="BV33" s="652"/>
      <c r="BW33" s="652"/>
      <c r="BX33" s="542"/>
      <c r="BY33" s="543"/>
      <c r="BZ33" s="543"/>
      <c r="CA33" s="543"/>
      <c r="CB33" s="543"/>
      <c r="CC33" s="543"/>
      <c r="CD33" s="543"/>
      <c r="CE33" s="544"/>
      <c r="CF33" s="605"/>
      <c r="CG33" s="543"/>
      <c r="CH33" s="543"/>
      <c r="CI33" s="543"/>
      <c r="CJ33" s="543"/>
      <c r="CK33" s="543"/>
      <c r="CL33" s="543"/>
      <c r="CM33" s="543"/>
      <c r="CN33" s="543"/>
      <c r="CO33" s="543"/>
      <c r="CP33" s="543"/>
      <c r="CQ33" s="543"/>
      <c r="CR33" s="544"/>
      <c r="CS33" s="674"/>
      <c r="CT33" s="675"/>
      <c r="CU33" s="675"/>
      <c r="CV33" s="675"/>
      <c r="CW33" s="675"/>
      <c r="CX33" s="675"/>
      <c r="CY33" s="675"/>
      <c r="CZ33" s="675"/>
      <c r="DA33" s="675"/>
      <c r="DB33" s="675"/>
      <c r="DC33" s="675"/>
      <c r="DD33" s="675"/>
      <c r="DE33" s="676"/>
      <c r="DF33" s="674"/>
      <c r="DG33" s="675"/>
      <c r="DH33" s="675"/>
      <c r="DI33" s="675"/>
      <c r="DJ33" s="675"/>
      <c r="DK33" s="675"/>
      <c r="DL33" s="675"/>
      <c r="DM33" s="675"/>
      <c r="DN33" s="675"/>
      <c r="DO33" s="675"/>
      <c r="DP33" s="675"/>
      <c r="DQ33" s="675"/>
      <c r="DR33" s="676"/>
      <c r="DS33" s="674"/>
      <c r="DT33" s="675"/>
      <c r="DU33" s="675"/>
      <c r="DV33" s="675"/>
      <c r="DW33" s="675"/>
      <c r="DX33" s="675"/>
      <c r="DY33" s="675"/>
      <c r="DZ33" s="675"/>
      <c r="EA33" s="675"/>
      <c r="EB33" s="675"/>
      <c r="EC33" s="675"/>
      <c r="ED33" s="675"/>
      <c r="EE33" s="676"/>
      <c r="EF33" s="674"/>
      <c r="EG33" s="675"/>
      <c r="EH33" s="675"/>
      <c r="EI33" s="675"/>
      <c r="EJ33" s="675"/>
      <c r="EK33" s="675"/>
      <c r="EL33" s="675"/>
      <c r="EM33" s="675"/>
      <c r="EN33" s="675"/>
      <c r="EO33" s="675"/>
      <c r="EP33" s="675"/>
      <c r="EQ33" s="675"/>
      <c r="ER33" s="676"/>
      <c r="ES33" s="548"/>
      <c r="ET33" s="549"/>
      <c r="EU33" s="549"/>
      <c r="EV33" s="549"/>
      <c r="EW33" s="549"/>
      <c r="EX33" s="549"/>
      <c r="EY33" s="549"/>
      <c r="EZ33" s="549"/>
      <c r="FA33" s="549"/>
      <c r="FB33" s="549"/>
      <c r="FC33" s="549"/>
      <c r="FD33" s="549"/>
      <c r="FE33" s="550"/>
    </row>
    <row r="34" spans="1:161" ht="12.75" customHeight="1" x14ac:dyDescent="0.2">
      <c r="A34" s="659" t="s">
        <v>155</v>
      </c>
      <c r="B34" s="660"/>
      <c r="C34" s="660"/>
      <c r="D34" s="660"/>
      <c r="E34" s="660"/>
      <c r="F34" s="660"/>
      <c r="G34" s="660"/>
      <c r="H34" s="660"/>
      <c r="I34" s="660"/>
      <c r="J34" s="660"/>
      <c r="K34" s="660"/>
      <c r="L34" s="660"/>
      <c r="M34" s="660"/>
      <c r="N34" s="660"/>
      <c r="O34" s="660"/>
      <c r="P34" s="660"/>
      <c r="Q34" s="660"/>
      <c r="R34" s="660"/>
      <c r="S34" s="660"/>
      <c r="T34" s="660"/>
      <c r="U34" s="660"/>
      <c r="V34" s="660"/>
      <c r="W34" s="660"/>
      <c r="X34" s="660"/>
      <c r="Y34" s="660"/>
      <c r="Z34" s="660"/>
      <c r="AA34" s="660"/>
      <c r="AB34" s="660"/>
      <c r="AC34" s="660"/>
      <c r="AD34" s="660"/>
      <c r="AE34" s="660"/>
      <c r="AF34" s="660"/>
      <c r="AG34" s="660"/>
      <c r="AH34" s="660"/>
      <c r="AI34" s="660"/>
      <c r="AJ34" s="660"/>
      <c r="AK34" s="660"/>
      <c r="AL34" s="660"/>
      <c r="AM34" s="660"/>
      <c r="AN34" s="660"/>
      <c r="AO34" s="660"/>
      <c r="AP34" s="660"/>
      <c r="AQ34" s="660"/>
      <c r="AR34" s="660"/>
      <c r="AS34" s="660"/>
      <c r="AT34" s="660"/>
      <c r="AU34" s="660"/>
      <c r="AV34" s="660"/>
      <c r="AW34" s="660"/>
      <c r="AX34" s="660"/>
      <c r="AY34" s="660"/>
      <c r="AZ34" s="660"/>
      <c r="BA34" s="660"/>
      <c r="BB34" s="660"/>
      <c r="BC34" s="660"/>
      <c r="BD34" s="660"/>
      <c r="BE34" s="660"/>
      <c r="BF34" s="660"/>
      <c r="BG34" s="660"/>
      <c r="BH34" s="660"/>
      <c r="BI34" s="660"/>
      <c r="BJ34" s="660"/>
      <c r="BK34" s="660"/>
      <c r="BL34" s="660"/>
      <c r="BM34" s="660"/>
      <c r="BN34" s="660"/>
      <c r="BO34" s="660"/>
      <c r="BP34" s="660"/>
      <c r="BQ34" s="660"/>
      <c r="BR34" s="660"/>
      <c r="BS34" s="660"/>
      <c r="BT34" s="660"/>
      <c r="BU34" s="660"/>
      <c r="BV34" s="660"/>
      <c r="BW34" s="661"/>
      <c r="BX34" s="615" t="s">
        <v>156</v>
      </c>
      <c r="BY34" s="616"/>
      <c r="BZ34" s="616"/>
      <c r="CA34" s="616"/>
      <c r="CB34" s="616"/>
      <c r="CC34" s="616"/>
      <c r="CD34" s="616"/>
      <c r="CE34" s="617"/>
      <c r="CF34" s="618" t="s">
        <v>115</v>
      </c>
      <c r="CG34" s="616"/>
      <c r="CH34" s="616"/>
      <c r="CI34" s="616"/>
      <c r="CJ34" s="616"/>
      <c r="CK34" s="616"/>
      <c r="CL34" s="616"/>
      <c r="CM34" s="616"/>
      <c r="CN34" s="616"/>
      <c r="CO34" s="616"/>
      <c r="CP34" s="616"/>
      <c r="CQ34" s="616"/>
      <c r="CR34" s="617"/>
      <c r="CS34" s="619"/>
      <c r="CT34" s="619"/>
      <c r="CU34" s="619"/>
      <c r="CV34" s="619"/>
      <c r="CW34" s="619"/>
      <c r="CX34" s="619"/>
      <c r="CY34" s="619"/>
      <c r="CZ34" s="619"/>
      <c r="DA34" s="619"/>
      <c r="DB34" s="619"/>
      <c r="DC34" s="619"/>
      <c r="DD34" s="619"/>
      <c r="DE34" s="619"/>
      <c r="DF34" s="639">
        <f>DF37+DF38+DF35+DF36</f>
        <v>0</v>
      </c>
      <c r="DG34" s="640"/>
      <c r="DH34" s="640"/>
      <c r="DI34" s="640"/>
      <c r="DJ34" s="640"/>
      <c r="DK34" s="640"/>
      <c r="DL34" s="640"/>
      <c r="DM34" s="640"/>
      <c r="DN34" s="640"/>
      <c r="DO34" s="640"/>
      <c r="DP34" s="640"/>
      <c r="DQ34" s="640"/>
      <c r="DR34" s="641"/>
      <c r="DS34" s="639">
        <f t="shared" ref="DS34" si="10">DS37+DS38</f>
        <v>0</v>
      </c>
      <c r="DT34" s="640"/>
      <c r="DU34" s="640"/>
      <c r="DV34" s="640"/>
      <c r="DW34" s="640"/>
      <c r="DX34" s="640"/>
      <c r="DY34" s="640"/>
      <c r="DZ34" s="640"/>
      <c r="EA34" s="640"/>
      <c r="EB34" s="640"/>
      <c r="EC34" s="640"/>
      <c r="ED34" s="640"/>
      <c r="EE34" s="641"/>
      <c r="EF34" s="639">
        <f t="shared" ref="EF34" si="11">EF37+EF38</f>
        <v>0</v>
      </c>
      <c r="EG34" s="640"/>
      <c r="EH34" s="640"/>
      <c r="EI34" s="640"/>
      <c r="EJ34" s="640"/>
      <c r="EK34" s="640"/>
      <c r="EL34" s="640"/>
      <c r="EM34" s="640"/>
      <c r="EN34" s="640"/>
      <c r="EO34" s="640"/>
      <c r="EP34" s="640"/>
      <c r="EQ34" s="640"/>
      <c r="ER34" s="641"/>
      <c r="ES34" s="677"/>
      <c r="ET34" s="678"/>
      <c r="EU34" s="678"/>
      <c r="EV34" s="678"/>
      <c r="EW34" s="678"/>
      <c r="EX34" s="678"/>
      <c r="EY34" s="678"/>
      <c r="EZ34" s="678"/>
      <c r="FA34" s="678"/>
      <c r="FB34" s="678"/>
      <c r="FC34" s="678"/>
      <c r="FD34" s="678"/>
      <c r="FE34" s="679"/>
    </row>
    <row r="35" spans="1:161" ht="22.15" customHeight="1" x14ac:dyDescent="0.2">
      <c r="A35" s="683" t="s">
        <v>375</v>
      </c>
      <c r="B35" s="684"/>
      <c r="C35" s="684"/>
      <c r="D35" s="684"/>
      <c r="E35" s="684"/>
      <c r="F35" s="684"/>
      <c r="G35" s="684"/>
      <c r="H35" s="684"/>
      <c r="I35" s="684"/>
      <c r="J35" s="684"/>
      <c r="K35" s="684"/>
      <c r="L35" s="684"/>
      <c r="M35" s="684"/>
      <c r="N35" s="684"/>
      <c r="O35" s="684"/>
      <c r="P35" s="684"/>
      <c r="Q35" s="684"/>
      <c r="R35" s="684"/>
      <c r="S35" s="684"/>
      <c r="T35" s="684"/>
      <c r="U35" s="684"/>
      <c r="V35" s="684"/>
      <c r="W35" s="684"/>
      <c r="X35" s="684"/>
      <c r="Y35" s="684"/>
      <c r="Z35" s="684"/>
      <c r="AA35" s="684"/>
      <c r="AB35" s="684"/>
      <c r="AC35" s="684"/>
      <c r="AD35" s="684"/>
      <c r="AE35" s="684"/>
      <c r="AF35" s="684"/>
      <c r="AG35" s="684"/>
      <c r="AH35" s="684"/>
      <c r="AI35" s="684"/>
      <c r="AJ35" s="684"/>
      <c r="AK35" s="684"/>
      <c r="AL35" s="684"/>
      <c r="AM35" s="684"/>
      <c r="AN35" s="684"/>
      <c r="AO35" s="684"/>
      <c r="AP35" s="684"/>
      <c r="AQ35" s="684"/>
      <c r="AR35" s="684"/>
      <c r="AS35" s="684"/>
      <c r="AT35" s="684"/>
      <c r="AU35" s="684"/>
      <c r="AV35" s="684"/>
      <c r="AW35" s="684"/>
      <c r="AX35" s="684"/>
      <c r="AY35" s="684"/>
      <c r="AZ35" s="684"/>
      <c r="BA35" s="684"/>
      <c r="BB35" s="684"/>
      <c r="BC35" s="684"/>
      <c r="BD35" s="684"/>
      <c r="BE35" s="684"/>
      <c r="BF35" s="684"/>
      <c r="BG35" s="684"/>
      <c r="BH35" s="684"/>
      <c r="BI35" s="684"/>
      <c r="BJ35" s="684"/>
      <c r="BK35" s="684"/>
      <c r="BL35" s="684"/>
      <c r="BM35" s="684"/>
      <c r="BN35" s="684"/>
      <c r="BO35" s="684"/>
      <c r="BP35" s="684"/>
      <c r="BQ35" s="684"/>
      <c r="BR35" s="684"/>
      <c r="BS35" s="684"/>
      <c r="BT35" s="684"/>
      <c r="BU35" s="684"/>
      <c r="BV35" s="684"/>
      <c r="BW35" s="684"/>
      <c r="BX35" s="632" t="s">
        <v>157</v>
      </c>
      <c r="BY35" s="633"/>
      <c r="BZ35" s="633"/>
      <c r="CA35" s="633"/>
      <c r="CB35" s="633"/>
      <c r="CC35" s="633"/>
      <c r="CD35" s="633"/>
      <c r="CE35" s="634"/>
      <c r="CF35" s="635" t="s">
        <v>158</v>
      </c>
      <c r="CG35" s="633"/>
      <c r="CH35" s="633"/>
      <c r="CI35" s="633"/>
      <c r="CJ35" s="633"/>
      <c r="CK35" s="633"/>
      <c r="CL35" s="633"/>
      <c r="CM35" s="633"/>
      <c r="CN35" s="633"/>
      <c r="CO35" s="633"/>
      <c r="CP35" s="633"/>
      <c r="CQ35" s="633"/>
      <c r="CR35" s="634"/>
      <c r="CS35" s="672" t="s">
        <v>364</v>
      </c>
      <c r="CT35" s="672"/>
      <c r="CU35" s="672"/>
      <c r="CV35" s="672"/>
      <c r="CW35" s="672"/>
      <c r="CX35" s="672"/>
      <c r="CY35" s="672"/>
      <c r="CZ35" s="672"/>
      <c r="DA35" s="672"/>
      <c r="DB35" s="672"/>
      <c r="DC35" s="672"/>
      <c r="DD35" s="672"/>
      <c r="DE35" s="672"/>
      <c r="DF35" s="646"/>
      <c r="DG35" s="647"/>
      <c r="DH35" s="647"/>
      <c r="DI35" s="647"/>
      <c r="DJ35" s="647"/>
      <c r="DK35" s="647"/>
      <c r="DL35" s="647"/>
      <c r="DM35" s="647"/>
      <c r="DN35" s="647"/>
      <c r="DO35" s="647"/>
      <c r="DP35" s="647"/>
      <c r="DQ35" s="647"/>
      <c r="DR35" s="648"/>
      <c r="DS35" s="646"/>
      <c r="DT35" s="647"/>
      <c r="DU35" s="647"/>
      <c r="DV35" s="647"/>
      <c r="DW35" s="647"/>
      <c r="DX35" s="647"/>
      <c r="DY35" s="647"/>
      <c r="DZ35" s="647"/>
      <c r="EA35" s="647"/>
      <c r="EB35" s="647"/>
      <c r="EC35" s="647"/>
      <c r="ED35" s="647"/>
      <c r="EE35" s="648"/>
      <c r="EF35" s="646"/>
      <c r="EG35" s="647"/>
      <c r="EH35" s="647"/>
      <c r="EI35" s="647"/>
      <c r="EJ35" s="647"/>
      <c r="EK35" s="647"/>
      <c r="EL35" s="647"/>
      <c r="EM35" s="647"/>
      <c r="EN35" s="647"/>
      <c r="EO35" s="647"/>
      <c r="EP35" s="647"/>
      <c r="EQ35" s="647"/>
      <c r="ER35" s="648"/>
      <c r="ES35" s="680" t="s">
        <v>115</v>
      </c>
      <c r="ET35" s="681"/>
      <c r="EU35" s="681"/>
      <c r="EV35" s="681"/>
      <c r="EW35" s="681"/>
      <c r="EX35" s="681"/>
      <c r="EY35" s="681"/>
      <c r="EZ35" s="681"/>
      <c r="FA35" s="681"/>
      <c r="FB35" s="681"/>
      <c r="FC35" s="681"/>
      <c r="FD35" s="681"/>
      <c r="FE35" s="682"/>
    </row>
    <row r="36" spans="1:161" ht="22.15" customHeight="1" x14ac:dyDescent="0.2">
      <c r="A36" s="683" t="s">
        <v>375</v>
      </c>
      <c r="B36" s="684"/>
      <c r="C36" s="684"/>
      <c r="D36" s="684"/>
      <c r="E36" s="684"/>
      <c r="F36" s="684"/>
      <c r="G36" s="684"/>
      <c r="H36" s="684"/>
      <c r="I36" s="684"/>
      <c r="J36" s="684"/>
      <c r="K36" s="684"/>
      <c r="L36" s="684"/>
      <c r="M36" s="684"/>
      <c r="N36" s="684"/>
      <c r="O36" s="684"/>
      <c r="P36" s="684"/>
      <c r="Q36" s="684"/>
      <c r="R36" s="684"/>
      <c r="S36" s="684"/>
      <c r="T36" s="684"/>
      <c r="U36" s="684"/>
      <c r="V36" s="684"/>
      <c r="W36" s="684"/>
      <c r="X36" s="684"/>
      <c r="Y36" s="684"/>
      <c r="Z36" s="684"/>
      <c r="AA36" s="684"/>
      <c r="AB36" s="684"/>
      <c r="AC36" s="684"/>
      <c r="AD36" s="684"/>
      <c r="AE36" s="684"/>
      <c r="AF36" s="684"/>
      <c r="AG36" s="684"/>
      <c r="AH36" s="684"/>
      <c r="AI36" s="684"/>
      <c r="AJ36" s="684"/>
      <c r="AK36" s="684"/>
      <c r="AL36" s="684"/>
      <c r="AM36" s="684"/>
      <c r="AN36" s="684"/>
      <c r="AO36" s="684"/>
      <c r="AP36" s="684"/>
      <c r="AQ36" s="684"/>
      <c r="AR36" s="684"/>
      <c r="AS36" s="684"/>
      <c r="AT36" s="684"/>
      <c r="AU36" s="684"/>
      <c r="AV36" s="684"/>
      <c r="AW36" s="684"/>
      <c r="AX36" s="684"/>
      <c r="AY36" s="684"/>
      <c r="AZ36" s="684"/>
      <c r="BA36" s="684"/>
      <c r="BB36" s="684"/>
      <c r="BC36" s="684"/>
      <c r="BD36" s="684"/>
      <c r="BE36" s="684"/>
      <c r="BF36" s="684"/>
      <c r="BG36" s="684"/>
      <c r="BH36" s="684"/>
      <c r="BI36" s="684"/>
      <c r="BJ36" s="684"/>
      <c r="BK36" s="684"/>
      <c r="BL36" s="684"/>
      <c r="BM36" s="684"/>
      <c r="BN36" s="684"/>
      <c r="BO36" s="684"/>
      <c r="BP36" s="684"/>
      <c r="BQ36" s="684"/>
      <c r="BR36" s="684"/>
      <c r="BS36" s="684"/>
      <c r="BT36" s="684"/>
      <c r="BU36" s="684"/>
      <c r="BV36" s="684"/>
      <c r="BW36" s="684"/>
      <c r="BX36" s="632" t="s">
        <v>157</v>
      </c>
      <c r="BY36" s="633"/>
      <c r="BZ36" s="633"/>
      <c r="CA36" s="633"/>
      <c r="CB36" s="633"/>
      <c r="CC36" s="633"/>
      <c r="CD36" s="633"/>
      <c r="CE36" s="634"/>
      <c r="CF36" s="635" t="s">
        <v>158</v>
      </c>
      <c r="CG36" s="633"/>
      <c r="CH36" s="633"/>
      <c r="CI36" s="633"/>
      <c r="CJ36" s="633"/>
      <c r="CK36" s="633"/>
      <c r="CL36" s="633"/>
      <c r="CM36" s="633"/>
      <c r="CN36" s="633"/>
      <c r="CO36" s="633"/>
      <c r="CP36" s="633"/>
      <c r="CQ36" s="633"/>
      <c r="CR36" s="634"/>
      <c r="CS36" s="672" t="s">
        <v>364</v>
      </c>
      <c r="CT36" s="672"/>
      <c r="CU36" s="672"/>
      <c r="CV36" s="672"/>
      <c r="CW36" s="672"/>
      <c r="CX36" s="672"/>
      <c r="CY36" s="672"/>
      <c r="CZ36" s="672"/>
      <c r="DA36" s="672"/>
      <c r="DB36" s="672"/>
      <c r="DC36" s="672"/>
      <c r="DD36" s="672"/>
      <c r="DE36" s="672"/>
      <c r="DF36" s="646"/>
      <c r="DG36" s="647"/>
      <c r="DH36" s="647"/>
      <c r="DI36" s="647"/>
      <c r="DJ36" s="647"/>
      <c r="DK36" s="647"/>
      <c r="DL36" s="647"/>
      <c r="DM36" s="647"/>
      <c r="DN36" s="647"/>
      <c r="DO36" s="647"/>
      <c r="DP36" s="647"/>
      <c r="DQ36" s="647"/>
      <c r="DR36" s="648"/>
      <c r="DS36" s="646"/>
      <c r="DT36" s="647"/>
      <c r="DU36" s="647"/>
      <c r="DV36" s="647"/>
      <c r="DW36" s="647"/>
      <c r="DX36" s="647"/>
      <c r="DY36" s="647"/>
      <c r="DZ36" s="647"/>
      <c r="EA36" s="647"/>
      <c r="EB36" s="647"/>
      <c r="EC36" s="647"/>
      <c r="ED36" s="647"/>
      <c r="EE36" s="648"/>
      <c r="EF36" s="646"/>
      <c r="EG36" s="647"/>
      <c r="EH36" s="647"/>
      <c r="EI36" s="647"/>
      <c r="EJ36" s="647"/>
      <c r="EK36" s="647"/>
      <c r="EL36" s="647"/>
      <c r="EM36" s="647"/>
      <c r="EN36" s="647"/>
      <c r="EO36" s="647"/>
      <c r="EP36" s="647"/>
      <c r="EQ36" s="647"/>
      <c r="ER36" s="648"/>
      <c r="ES36" s="680" t="s">
        <v>115</v>
      </c>
      <c r="ET36" s="681"/>
      <c r="EU36" s="681"/>
      <c r="EV36" s="681"/>
      <c r="EW36" s="681"/>
      <c r="EX36" s="681"/>
      <c r="EY36" s="681"/>
      <c r="EZ36" s="681"/>
      <c r="FA36" s="681"/>
      <c r="FB36" s="681"/>
      <c r="FC36" s="681"/>
      <c r="FD36" s="681"/>
      <c r="FE36" s="682"/>
    </row>
    <row r="37" spans="1:161" ht="22.15" customHeight="1" x14ac:dyDescent="0.2">
      <c r="A37" s="683" t="s">
        <v>375</v>
      </c>
      <c r="B37" s="684"/>
      <c r="C37" s="684"/>
      <c r="D37" s="684"/>
      <c r="E37" s="684"/>
      <c r="F37" s="684"/>
      <c r="G37" s="684"/>
      <c r="H37" s="684"/>
      <c r="I37" s="684"/>
      <c r="J37" s="684"/>
      <c r="K37" s="684"/>
      <c r="L37" s="684"/>
      <c r="M37" s="684"/>
      <c r="N37" s="684"/>
      <c r="O37" s="684"/>
      <c r="P37" s="684"/>
      <c r="Q37" s="684"/>
      <c r="R37" s="684"/>
      <c r="S37" s="684"/>
      <c r="T37" s="684"/>
      <c r="U37" s="684"/>
      <c r="V37" s="684"/>
      <c r="W37" s="684"/>
      <c r="X37" s="684"/>
      <c r="Y37" s="684"/>
      <c r="Z37" s="684"/>
      <c r="AA37" s="684"/>
      <c r="AB37" s="684"/>
      <c r="AC37" s="684"/>
      <c r="AD37" s="684"/>
      <c r="AE37" s="684"/>
      <c r="AF37" s="684"/>
      <c r="AG37" s="684"/>
      <c r="AH37" s="684"/>
      <c r="AI37" s="684"/>
      <c r="AJ37" s="684"/>
      <c r="AK37" s="684"/>
      <c r="AL37" s="684"/>
      <c r="AM37" s="684"/>
      <c r="AN37" s="684"/>
      <c r="AO37" s="684"/>
      <c r="AP37" s="684"/>
      <c r="AQ37" s="684"/>
      <c r="AR37" s="684"/>
      <c r="AS37" s="684"/>
      <c r="AT37" s="684"/>
      <c r="AU37" s="684"/>
      <c r="AV37" s="684"/>
      <c r="AW37" s="684"/>
      <c r="AX37" s="684"/>
      <c r="AY37" s="684"/>
      <c r="AZ37" s="684"/>
      <c r="BA37" s="684"/>
      <c r="BB37" s="684"/>
      <c r="BC37" s="684"/>
      <c r="BD37" s="684"/>
      <c r="BE37" s="684"/>
      <c r="BF37" s="684"/>
      <c r="BG37" s="684"/>
      <c r="BH37" s="684"/>
      <c r="BI37" s="684"/>
      <c r="BJ37" s="684"/>
      <c r="BK37" s="684"/>
      <c r="BL37" s="684"/>
      <c r="BM37" s="684"/>
      <c r="BN37" s="684"/>
      <c r="BO37" s="684"/>
      <c r="BP37" s="684"/>
      <c r="BQ37" s="684"/>
      <c r="BR37" s="684"/>
      <c r="BS37" s="684"/>
      <c r="BT37" s="684"/>
      <c r="BU37" s="684"/>
      <c r="BV37" s="684"/>
      <c r="BW37" s="684"/>
      <c r="BX37" s="632" t="s">
        <v>157</v>
      </c>
      <c r="BY37" s="633"/>
      <c r="BZ37" s="633"/>
      <c r="CA37" s="633"/>
      <c r="CB37" s="633"/>
      <c r="CC37" s="633"/>
      <c r="CD37" s="633"/>
      <c r="CE37" s="634"/>
      <c r="CF37" s="635" t="s">
        <v>158</v>
      </c>
      <c r="CG37" s="633"/>
      <c r="CH37" s="633"/>
      <c r="CI37" s="633"/>
      <c r="CJ37" s="633"/>
      <c r="CK37" s="633"/>
      <c r="CL37" s="633"/>
      <c r="CM37" s="633"/>
      <c r="CN37" s="633"/>
      <c r="CO37" s="633"/>
      <c r="CP37" s="633"/>
      <c r="CQ37" s="633"/>
      <c r="CR37" s="634"/>
      <c r="CS37" s="672" t="s">
        <v>364</v>
      </c>
      <c r="CT37" s="672"/>
      <c r="CU37" s="672"/>
      <c r="CV37" s="672"/>
      <c r="CW37" s="672"/>
      <c r="CX37" s="672"/>
      <c r="CY37" s="672"/>
      <c r="CZ37" s="672"/>
      <c r="DA37" s="672"/>
      <c r="DB37" s="672"/>
      <c r="DC37" s="672"/>
      <c r="DD37" s="672"/>
      <c r="DE37" s="672"/>
      <c r="DF37" s="646"/>
      <c r="DG37" s="647"/>
      <c r="DH37" s="647"/>
      <c r="DI37" s="647"/>
      <c r="DJ37" s="647"/>
      <c r="DK37" s="647"/>
      <c r="DL37" s="647"/>
      <c r="DM37" s="647"/>
      <c r="DN37" s="647"/>
      <c r="DO37" s="647"/>
      <c r="DP37" s="647"/>
      <c r="DQ37" s="647"/>
      <c r="DR37" s="648"/>
      <c r="DS37" s="646"/>
      <c r="DT37" s="647"/>
      <c r="DU37" s="647"/>
      <c r="DV37" s="647"/>
      <c r="DW37" s="647"/>
      <c r="DX37" s="647"/>
      <c r="DY37" s="647"/>
      <c r="DZ37" s="647"/>
      <c r="EA37" s="647"/>
      <c r="EB37" s="647"/>
      <c r="EC37" s="647"/>
      <c r="ED37" s="647"/>
      <c r="EE37" s="648"/>
      <c r="EF37" s="646"/>
      <c r="EG37" s="647"/>
      <c r="EH37" s="647"/>
      <c r="EI37" s="647"/>
      <c r="EJ37" s="647"/>
      <c r="EK37" s="647"/>
      <c r="EL37" s="647"/>
      <c r="EM37" s="647"/>
      <c r="EN37" s="647"/>
      <c r="EO37" s="647"/>
      <c r="EP37" s="647"/>
      <c r="EQ37" s="647"/>
      <c r="ER37" s="648"/>
      <c r="ES37" s="680" t="s">
        <v>115</v>
      </c>
      <c r="ET37" s="681"/>
      <c r="EU37" s="681"/>
      <c r="EV37" s="681"/>
      <c r="EW37" s="681"/>
      <c r="EX37" s="681"/>
      <c r="EY37" s="681"/>
      <c r="EZ37" s="681"/>
      <c r="FA37" s="681"/>
      <c r="FB37" s="681"/>
      <c r="FC37" s="681"/>
      <c r="FD37" s="681"/>
      <c r="FE37" s="682"/>
    </row>
    <row r="38" spans="1:161" x14ac:dyDescent="0.2">
      <c r="A38" s="683" t="s">
        <v>395</v>
      </c>
      <c r="B38" s="684"/>
      <c r="C38" s="684"/>
      <c r="D38" s="684"/>
      <c r="E38" s="684"/>
      <c r="F38" s="684"/>
      <c r="G38" s="684"/>
      <c r="H38" s="684"/>
      <c r="I38" s="684"/>
      <c r="J38" s="684"/>
      <c r="K38" s="684"/>
      <c r="L38" s="684"/>
      <c r="M38" s="684"/>
      <c r="N38" s="684"/>
      <c r="O38" s="684"/>
      <c r="P38" s="684"/>
      <c r="Q38" s="684"/>
      <c r="R38" s="684"/>
      <c r="S38" s="684"/>
      <c r="T38" s="684"/>
      <c r="U38" s="684"/>
      <c r="V38" s="684"/>
      <c r="W38" s="684"/>
      <c r="X38" s="684"/>
      <c r="Y38" s="684"/>
      <c r="Z38" s="684"/>
      <c r="AA38" s="684"/>
      <c r="AB38" s="684"/>
      <c r="AC38" s="684"/>
      <c r="AD38" s="684"/>
      <c r="AE38" s="684"/>
      <c r="AF38" s="684"/>
      <c r="AG38" s="684"/>
      <c r="AH38" s="684"/>
      <c r="AI38" s="684"/>
      <c r="AJ38" s="684"/>
      <c r="AK38" s="684"/>
      <c r="AL38" s="684"/>
      <c r="AM38" s="684"/>
      <c r="AN38" s="684"/>
      <c r="AO38" s="684"/>
      <c r="AP38" s="684"/>
      <c r="AQ38" s="684"/>
      <c r="AR38" s="684"/>
      <c r="AS38" s="684"/>
      <c r="AT38" s="684"/>
      <c r="AU38" s="684"/>
      <c r="AV38" s="684"/>
      <c r="AW38" s="684"/>
      <c r="AX38" s="684"/>
      <c r="AY38" s="684"/>
      <c r="AZ38" s="684"/>
      <c r="BA38" s="684"/>
      <c r="BB38" s="684"/>
      <c r="BC38" s="684"/>
      <c r="BD38" s="684"/>
      <c r="BE38" s="684"/>
      <c r="BF38" s="684"/>
      <c r="BG38" s="684"/>
      <c r="BH38" s="684"/>
      <c r="BI38" s="684"/>
      <c r="BJ38" s="684"/>
      <c r="BK38" s="684"/>
      <c r="BL38" s="684"/>
      <c r="BM38" s="684"/>
      <c r="BN38" s="684"/>
      <c r="BO38" s="684"/>
      <c r="BP38" s="684"/>
      <c r="BQ38" s="684"/>
      <c r="BR38" s="684"/>
      <c r="BS38" s="684"/>
      <c r="BT38" s="684"/>
      <c r="BU38" s="684"/>
      <c r="BV38" s="684"/>
      <c r="BW38" s="684"/>
      <c r="BX38" s="632" t="s">
        <v>394</v>
      </c>
      <c r="BY38" s="633"/>
      <c r="BZ38" s="633"/>
      <c r="CA38" s="633"/>
      <c r="CB38" s="633"/>
      <c r="CC38" s="633"/>
      <c r="CD38" s="633"/>
      <c r="CE38" s="634"/>
      <c r="CF38" s="635" t="s">
        <v>158</v>
      </c>
      <c r="CG38" s="633"/>
      <c r="CH38" s="633"/>
      <c r="CI38" s="633"/>
      <c r="CJ38" s="633"/>
      <c r="CK38" s="633"/>
      <c r="CL38" s="633"/>
      <c r="CM38" s="633"/>
      <c r="CN38" s="633"/>
      <c r="CO38" s="633"/>
      <c r="CP38" s="633"/>
      <c r="CQ38" s="633"/>
      <c r="CR38" s="634"/>
      <c r="CS38" s="672" t="s">
        <v>399</v>
      </c>
      <c r="CT38" s="672"/>
      <c r="CU38" s="672"/>
      <c r="CV38" s="672"/>
      <c r="CW38" s="672"/>
      <c r="CX38" s="672"/>
      <c r="CY38" s="672"/>
      <c r="CZ38" s="672"/>
      <c r="DA38" s="672"/>
      <c r="DB38" s="672"/>
      <c r="DC38" s="672"/>
      <c r="DD38" s="672"/>
      <c r="DE38" s="672"/>
      <c r="DF38" s="636">
        <v>0</v>
      </c>
      <c r="DG38" s="637"/>
      <c r="DH38" s="637"/>
      <c r="DI38" s="637"/>
      <c r="DJ38" s="637"/>
      <c r="DK38" s="637"/>
      <c r="DL38" s="637"/>
      <c r="DM38" s="637"/>
      <c r="DN38" s="637"/>
      <c r="DO38" s="637"/>
      <c r="DP38" s="637"/>
      <c r="DQ38" s="637"/>
      <c r="DR38" s="638"/>
      <c r="DS38" s="646">
        <v>0</v>
      </c>
      <c r="DT38" s="647"/>
      <c r="DU38" s="647"/>
      <c r="DV38" s="647"/>
      <c r="DW38" s="647"/>
      <c r="DX38" s="647"/>
      <c r="DY38" s="647"/>
      <c r="DZ38" s="647"/>
      <c r="EA38" s="647"/>
      <c r="EB38" s="647"/>
      <c r="EC38" s="647"/>
      <c r="ED38" s="647"/>
      <c r="EE38" s="648"/>
      <c r="EF38" s="646">
        <v>0</v>
      </c>
      <c r="EG38" s="647"/>
      <c r="EH38" s="647"/>
      <c r="EI38" s="647"/>
      <c r="EJ38" s="647"/>
      <c r="EK38" s="647"/>
      <c r="EL38" s="647"/>
      <c r="EM38" s="647"/>
      <c r="EN38" s="647"/>
      <c r="EO38" s="647"/>
      <c r="EP38" s="647"/>
      <c r="EQ38" s="647"/>
      <c r="ER38" s="648"/>
      <c r="ES38" s="680" t="s">
        <v>115</v>
      </c>
      <c r="ET38" s="681"/>
      <c r="EU38" s="681"/>
      <c r="EV38" s="681"/>
      <c r="EW38" s="681"/>
      <c r="EX38" s="681"/>
      <c r="EY38" s="681"/>
      <c r="EZ38" s="681"/>
      <c r="FA38" s="681"/>
      <c r="FB38" s="681"/>
      <c r="FC38" s="681"/>
      <c r="FD38" s="681"/>
      <c r="FE38" s="682"/>
    </row>
    <row r="39" spans="1:161" ht="11.1" customHeight="1" x14ac:dyDescent="0.2">
      <c r="A39" s="694" t="s">
        <v>159</v>
      </c>
      <c r="B39" s="694"/>
      <c r="C39" s="694"/>
      <c r="D39" s="694"/>
      <c r="E39" s="694"/>
      <c r="F39" s="694"/>
      <c r="G39" s="694"/>
      <c r="H39" s="694"/>
      <c r="I39" s="694"/>
      <c r="J39" s="694"/>
      <c r="K39" s="694"/>
      <c r="L39" s="694"/>
      <c r="M39" s="694"/>
      <c r="N39" s="694"/>
      <c r="O39" s="694"/>
      <c r="P39" s="694"/>
      <c r="Q39" s="694"/>
      <c r="R39" s="694"/>
      <c r="S39" s="694"/>
      <c r="T39" s="694"/>
      <c r="U39" s="694"/>
      <c r="V39" s="694"/>
      <c r="W39" s="694"/>
      <c r="X39" s="694"/>
      <c r="Y39" s="694"/>
      <c r="Z39" s="694"/>
      <c r="AA39" s="694"/>
      <c r="AB39" s="694"/>
      <c r="AC39" s="694"/>
      <c r="AD39" s="694"/>
      <c r="AE39" s="694"/>
      <c r="AF39" s="694"/>
      <c r="AG39" s="694"/>
      <c r="AH39" s="694"/>
      <c r="AI39" s="694"/>
      <c r="AJ39" s="694"/>
      <c r="AK39" s="694"/>
      <c r="AL39" s="694"/>
      <c r="AM39" s="694"/>
      <c r="AN39" s="694"/>
      <c r="AO39" s="694"/>
      <c r="AP39" s="694"/>
      <c r="AQ39" s="694"/>
      <c r="AR39" s="694"/>
      <c r="AS39" s="694"/>
      <c r="AT39" s="694"/>
      <c r="AU39" s="694"/>
      <c r="AV39" s="694"/>
      <c r="AW39" s="694"/>
      <c r="AX39" s="694"/>
      <c r="AY39" s="694"/>
      <c r="AZ39" s="694"/>
      <c r="BA39" s="694"/>
      <c r="BB39" s="694"/>
      <c r="BC39" s="694"/>
      <c r="BD39" s="694"/>
      <c r="BE39" s="694"/>
      <c r="BF39" s="694"/>
      <c r="BG39" s="694"/>
      <c r="BH39" s="694"/>
      <c r="BI39" s="694"/>
      <c r="BJ39" s="694"/>
      <c r="BK39" s="694"/>
      <c r="BL39" s="694"/>
      <c r="BM39" s="694"/>
      <c r="BN39" s="694"/>
      <c r="BO39" s="694"/>
      <c r="BP39" s="694"/>
      <c r="BQ39" s="694"/>
      <c r="BR39" s="694"/>
      <c r="BS39" s="694"/>
      <c r="BT39" s="694"/>
      <c r="BU39" s="694"/>
      <c r="BV39" s="694"/>
      <c r="BW39" s="694"/>
      <c r="BX39" s="695" t="s">
        <v>160</v>
      </c>
      <c r="BY39" s="696"/>
      <c r="BZ39" s="696"/>
      <c r="CA39" s="696"/>
      <c r="CB39" s="696"/>
      <c r="CC39" s="696"/>
      <c r="CD39" s="696"/>
      <c r="CE39" s="697"/>
      <c r="CF39" s="698" t="s">
        <v>115</v>
      </c>
      <c r="CG39" s="696"/>
      <c r="CH39" s="696"/>
      <c r="CI39" s="696"/>
      <c r="CJ39" s="696"/>
      <c r="CK39" s="696"/>
      <c r="CL39" s="696"/>
      <c r="CM39" s="696"/>
      <c r="CN39" s="696"/>
      <c r="CO39" s="696"/>
      <c r="CP39" s="696"/>
      <c r="CQ39" s="696"/>
      <c r="CR39" s="697"/>
      <c r="CS39" s="685"/>
      <c r="CT39" s="686"/>
      <c r="CU39" s="686"/>
      <c r="CV39" s="686"/>
      <c r="CW39" s="686"/>
      <c r="CX39" s="686"/>
      <c r="CY39" s="686"/>
      <c r="CZ39" s="686"/>
      <c r="DA39" s="686"/>
      <c r="DB39" s="686"/>
      <c r="DC39" s="686"/>
      <c r="DD39" s="686"/>
      <c r="DE39" s="687"/>
      <c r="DF39" s="685">
        <f>DF40+DF60+DF76</f>
        <v>9361227.4399999995</v>
      </c>
      <c r="DG39" s="686"/>
      <c r="DH39" s="686"/>
      <c r="DI39" s="686"/>
      <c r="DJ39" s="686"/>
      <c r="DK39" s="686"/>
      <c r="DL39" s="686"/>
      <c r="DM39" s="686"/>
      <c r="DN39" s="686"/>
      <c r="DO39" s="686"/>
      <c r="DP39" s="686"/>
      <c r="DQ39" s="686"/>
      <c r="DR39" s="687"/>
      <c r="DS39" s="685">
        <f>DS40+DS60+DS74+DS76</f>
        <v>8613239</v>
      </c>
      <c r="DT39" s="686"/>
      <c r="DU39" s="686"/>
      <c r="DV39" s="686"/>
      <c r="DW39" s="686"/>
      <c r="DX39" s="686"/>
      <c r="DY39" s="686"/>
      <c r="DZ39" s="686"/>
      <c r="EA39" s="686"/>
      <c r="EB39" s="686"/>
      <c r="EC39" s="686"/>
      <c r="ED39" s="686"/>
      <c r="EE39" s="687"/>
      <c r="EF39" s="685">
        <f>EF40+EF60+EF74+EF76</f>
        <v>8945421</v>
      </c>
      <c r="EG39" s="686"/>
      <c r="EH39" s="686"/>
      <c r="EI39" s="686"/>
      <c r="EJ39" s="686"/>
      <c r="EK39" s="686"/>
      <c r="EL39" s="686"/>
      <c r="EM39" s="686"/>
      <c r="EN39" s="686"/>
      <c r="EO39" s="686"/>
      <c r="EP39" s="686"/>
      <c r="EQ39" s="686"/>
      <c r="ER39" s="687"/>
      <c r="ES39" s="688"/>
      <c r="ET39" s="689"/>
      <c r="EU39" s="689"/>
      <c r="EV39" s="689"/>
      <c r="EW39" s="689"/>
      <c r="EX39" s="689"/>
      <c r="EY39" s="689"/>
      <c r="EZ39" s="689"/>
      <c r="FA39" s="689"/>
      <c r="FB39" s="689"/>
      <c r="FC39" s="689"/>
      <c r="FD39" s="689"/>
      <c r="FE39" s="690"/>
    </row>
    <row r="40" spans="1:161" ht="22.5" customHeight="1" x14ac:dyDescent="0.2">
      <c r="A40" s="613" t="s">
        <v>161</v>
      </c>
      <c r="B40" s="614"/>
      <c r="C40" s="614"/>
      <c r="D40" s="614"/>
      <c r="E40" s="614"/>
      <c r="F40" s="614"/>
      <c r="G40" s="614"/>
      <c r="H40" s="614"/>
      <c r="I40" s="614"/>
      <c r="J40" s="614"/>
      <c r="K40" s="614"/>
      <c r="L40" s="614"/>
      <c r="M40" s="614"/>
      <c r="N40" s="614"/>
      <c r="O40" s="614"/>
      <c r="P40" s="614"/>
      <c r="Q40" s="614"/>
      <c r="R40" s="614"/>
      <c r="S40" s="614"/>
      <c r="T40" s="614"/>
      <c r="U40" s="614"/>
      <c r="V40" s="614"/>
      <c r="W40" s="614"/>
      <c r="X40" s="614"/>
      <c r="Y40" s="614"/>
      <c r="Z40" s="614"/>
      <c r="AA40" s="614"/>
      <c r="AB40" s="614"/>
      <c r="AC40" s="614"/>
      <c r="AD40" s="614"/>
      <c r="AE40" s="614"/>
      <c r="AF40" s="614"/>
      <c r="AG40" s="614"/>
      <c r="AH40" s="614"/>
      <c r="AI40" s="614"/>
      <c r="AJ40" s="614"/>
      <c r="AK40" s="614"/>
      <c r="AL40" s="614"/>
      <c r="AM40" s="614"/>
      <c r="AN40" s="614"/>
      <c r="AO40" s="614"/>
      <c r="AP40" s="614"/>
      <c r="AQ40" s="614"/>
      <c r="AR40" s="614"/>
      <c r="AS40" s="614"/>
      <c r="AT40" s="614"/>
      <c r="AU40" s="614"/>
      <c r="AV40" s="614"/>
      <c r="AW40" s="614"/>
      <c r="AX40" s="614"/>
      <c r="AY40" s="614"/>
      <c r="AZ40" s="614"/>
      <c r="BA40" s="614"/>
      <c r="BB40" s="614"/>
      <c r="BC40" s="614"/>
      <c r="BD40" s="614"/>
      <c r="BE40" s="614"/>
      <c r="BF40" s="614"/>
      <c r="BG40" s="614"/>
      <c r="BH40" s="614"/>
      <c r="BI40" s="614"/>
      <c r="BJ40" s="614"/>
      <c r="BK40" s="614"/>
      <c r="BL40" s="614"/>
      <c r="BM40" s="614"/>
      <c r="BN40" s="614"/>
      <c r="BO40" s="614"/>
      <c r="BP40" s="614"/>
      <c r="BQ40" s="614"/>
      <c r="BR40" s="614"/>
      <c r="BS40" s="614"/>
      <c r="BT40" s="614"/>
      <c r="BU40" s="614"/>
      <c r="BV40" s="614"/>
      <c r="BW40" s="614"/>
      <c r="BX40" s="615" t="s">
        <v>162</v>
      </c>
      <c r="BY40" s="616"/>
      <c r="BZ40" s="616"/>
      <c r="CA40" s="616"/>
      <c r="CB40" s="616"/>
      <c r="CC40" s="616"/>
      <c r="CD40" s="616"/>
      <c r="CE40" s="617"/>
      <c r="CF40" s="618" t="s">
        <v>115</v>
      </c>
      <c r="CG40" s="616"/>
      <c r="CH40" s="616"/>
      <c r="CI40" s="616"/>
      <c r="CJ40" s="616"/>
      <c r="CK40" s="616"/>
      <c r="CL40" s="616"/>
      <c r="CM40" s="616"/>
      <c r="CN40" s="616"/>
      <c r="CO40" s="616"/>
      <c r="CP40" s="616"/>
      <c r="CQ40" s="616"/>
      <c r="CR40" s="617"/>
      <c r="CS40" s="646"/>
      <c r="CT40" s="647"/>
      <c r="CU40" s="647"/>
      <c r="CV40" s="647"/>
      <c r="CW40" s="647"/>
      <c r="CX40" s="647"/>
      <c r="CY40" s="647"/>
      <c r="CZ40" s="647"/>
      <c r="DA40" s="647"/>
      <c r="DB40" s="647"/>
      <c r="DC40" s="647"/>
      <c r="DD40" s="647"/>
      <c r="DE40" s="648"/>
      <c r="DF40" s="691">
        <f>DF41+DF42+DF43+DF44+DF46+DF54</f>
        <v>0</v>
      </c>
      <c r="DG40" s="692"/>
      <c r="DH40" s="692"/>
      <c r="DI40" s="692"/>
      <c r="DJ40" s="692"/>
      <c r="DK40" s="692"/>
      <c r="DL40" s="692"/>
      <c r="DM40" s="692"/>
      <c r="DN40" s="692"/>
      <c r="DO40" s="692"/>
      <c r="DP40" s="692"/>
      <c r="DQ40" s="692"/>
      <c r="DR40" s="693"/>
      <c r="DS40" s="691">
        <f t="shared" ref="DS40" si="12">DS41+DS42+DS43+DS44+DS46</f>
        <v>0</v>
      </c>
      <c r="DT40" s="692"/>
      <c r="DU40" s="692"/>
      <c r="DV40" s="692"/>
      <c r="DW40" s="692"/>
      <c r="DX40" s="692"/>
      <c r="DY40" s="692"/>
      <c r="DZ40" s="692"/>
      <c r="EA40" s="692"/>
      <c r="EB40" s="692"/>
      <c r="EC40" s="692"/>
      <c r="ED40" s="692"/>
      <c r="EE40" s="693"/>
      <c r="EF40" s="691">
        <f t="shared" ref="EF40" si="13">EF41+EF42+EF43+EF44+EF46</f>
        <v>0</v>
      </c>
      <c r="EG40" s="692"/>
      <c r="EH40" s="692"/>
      <c r="EI40" s="692"/>
      <c r="EJ40" s="692"/>
      <c r="EK40" s="692"/>
      <c r="EL40" s="692"/>
      <c r="EM40" s="692"/>
      <c r="EN40" s="692"/>
      <c r="EO40" s="692"/>
      <c r="EP40" s="692"/>
      <c r="EQ40" s="692"/>
      <c r="ER40" s="693"/>
      <c r="ES40" s="680" t="s">
        <v>115</v>
      </c>
      <c r="ET40" s="681"/>
      <c r="EU40" s="681"/>
      <c r="EV40" s="681"/>
      <c r="EW40" s="681"/>
      <c r="EX40" s="681"/>
      <c r="EY40" s="681"/>
      <c r="EZ40" s="681"/>
      <c r="FA40" s="681"/>
      <c r="FB40" s="681"/>
      <c r="FC40" s="681"/>
      <c r="FD40" s="681"/>
      <c r="FE40" s="682"/>
    </row>
    <row r="41" spans="1:161" ht="22.5" customHeight="1" x14ac:dyDescent="0.2">
      <c r="A41" s="613" t="s">
        <v>163</v>
      </c>
      <c r="B41" s="614"/>
      <c r="C41" s="614"/>
      <c r="D41" s="614"/>
      <c r="E41" s="614"/>
      <c r="F41" s="614"/>
      <c r="G41" s="614"/>
      <c r="H41" s="614"/>
      <c r="I41" s="614"/>
      <c r="J41" s="614"/>
      <c r="K41" s="614"/>
      <c r="L41" s="614"/>
      <c r="M41" s="614"/>
      <c r="N41" s="614"/>
      <c r="O41" s="614"/>
      <c r="P41" s="614"/>
      <c r="Q41" s="614"/>
      <c r="R41" s="614"/>
      <c r="S41" s="614"/>
      <c r="T41" s="614"/>
      <c r="U41" s="614"/>
      <c r="V41" s="614"/>
      <c r="W41" s="614"/>
      <c r="X41" s="614"/>
      <c r="Y41" s="614"/>
      <c r="Z41" s="614"/>
      <c r="AA41" s="614"/>
      <c r="AB41" s="614"/>
      <c r="AC41" s="614"/>
      <c r="AD41" s="614"/>
      <c r="AE41" s="614"/>
      <c r="AF41" s="614"/>
      <c r="AG41" s="614"/>
      <c r="AH41" s="614"/>
      <c r="AI41" s="614"/>
      <c r="AJ41" s="614"/>
      <c r="AK41" s="614"/>
      <c r="AL41" s="614"/>
      <c r="AM41" s="614"/>
      <c r="AN41" s="614"/>
      <c r="AO41" s="614"/>
      <c r="AP41" s="614"/>
      <c r="AQ41" s="614"/>
      <c r="AR41" s="614"/>
      <c r="AS41" s="614"/>
      <c r="AT41" s="614"/>
      <c r="AU41" s="614"/>
      <c r="AV41" s="614"/>
      <c r="AW41" s="614"/>
      <c r="AX41" s="614"/>
      <c r="AY41" s="614"/>
      <c r="AZ41" s="614"/>
      <c r="BA41" s="614"/>
      <c r="BB41" s="614"/>
      <c r="BC41" s="614"/>
      <c r="BD41" s="614"/>
      <c r="BE41" s="614"/>
      <c r="BF41" s="614"/>
      <c r="BG41" s="614"/>
      <c r="BH41" s="614"/>
      <c r="BI41" s="614"/>
      <c r="BJ41" s="614"/>
      <c r="BK41" s="614"/>
      <c r="BL41" s="614"/>
      <c r="BM41" s="614"/>
      <c r="BN41" s="614"/>
      <c r="BO41" s="614"/>
      <c r="BP41" s="614"/>
      <c r="BQ41" s="614"/>
      <c r="BR41" s="614"/>
      <c r="BS41" s="614"/>
      <c r="BT41" s="614"/>
      <c r="BU41" s="614"/>
      <c r="BV41" s="614"/>
      <c r="BW41" s="614"/>
      <c r="BX41" s="615" t="s">
        <v>393</v>
      </c>
      <c r="BY41" s="616"/>
      <c r="BZ41" s="616"/>
      <c r="CA41" s="616"/>
      <c r="CB41" s="616"/>
      <c r="CC41" s="616"/>
      <c r="CD41" s="616"/>
      <c r="CE41" s="617"/>
      <c r="CF41" s="618" t="s">
        <v>164</v>
      </c>
      <c r="CG41" s="616"/>
      <c r="CH41" s="616"/>
      <c r="CI41" s="616"/>
      <c r="CJ41" s="616"/>
      <c r="CK41" s="616"/>
      <c r="CL41" s="616"/>
      <c r="CM41" s="616"/>
      <c r="CN41" s="616"/>
      <c r="CO41" s="616"/>
      <c r="CP41" s="616"/>
      <c r="CQ41" s="616"/>
      <c r="CR41" s="617"/>
      <c r="CS41" s="699"/>
      <c r="CT41" s="700"/>
      <c r="CU41" s="700"/>
      <c r="CV41" s="700"/>
      <c r="CW41" s="700"/>
      <c r="CX41" s="700"/>
      <c r="CY41" s="700"/>
      <c r="CZ41" s="700"/>
      <c r="DA41" s="700"/>
      <c r="DB41" s="700"/>
      <c r="DC41" s="700"/>
      <c r="DD41" s="700"/>
      <c r="DE41" s="701"/>
      <c r="DF41" s="636"/>
      <c r="DG41" s="637"/>
      <c r="DH41" s="637"/>
      <c r="DI41" s="637"/>
      <c r="DJ41" s="637"/>
      <c r="DK41" s="637"/>
      <c r="DL41" s="637"/>
      <c r="DM41" s="637"/>
      <c r="DN41" s="637"/>
      <c r="DO41" s="637"/>
      <c r="DP41" s="637"/>
      <c r="DQ41" s="637"/>
      <c r="DR41" s="638"/>
      <c r="DS41" s="636"/>
      <c r="DT41" s="637"/>
      <c r="DU41" s="637"/>
      <c r="DV41" s="637"/>
      <c r="DW41" s="637"/>
      <c r="DX41" s="637"/>
      <c r="DY41" s="637"/>
      <c r="DZ41" s="637"/>
      <c r="EA41" s="637"/>
      <c r="EB41" s="637"/>
      <c r="EC41" s="637"/>
      <c r="ED41" s="637"/>
      <c r="EE41" s="638"/>
      <c r="EF41" s="636"/>
      <c r="EG41" s="637"/>
      <c r="EH41" s="637"/>
      <c r="EI41" s="637"/>
      <c r="EJ41" s="637"/>
      <c r="EK41" s="637"/>
      <c r="EL41" s="637"/>
      <c r="EM41" s="637"/>
      <c r="EN41" s="637"/>
      <c r="EO41" s="637"/>
      <c r="EP41" s="637"/>
      <c r="EQ41" s="637"/>
      <c r="ER41" s="638"/>
      <c r="ES41" s="680" t="s">
        <v>115</v>
      </c>
      <c r="ET41" s="681"/>
      <c r="EU41" s="681"/>
      <c r="EV41" s="681"/>
      <c r="EW41" s="681"/>
      <c r="EX41" s="681"/>
      <c r="EY41" s="681"/>
      <c r="EZ41" s="681"/>
      <c r="FA41" s="681"/>
      <c r="FB41" s="681"/>
      <c r="FC41" s="681"/>
      <c r="FD41" s="681"/>
      <c r="FE41" s="682"/>
    </row>
    <row r="42" spans="1:161" ht="22.5" customHeight="1" x14ac:dyDescent="0.2">
      <c r="A42" s="613" t="s">
        <v>163</v>
      </c>
      <c r="B42" s="614"/>
      <c r="C42" s="614"/>
      <c r="D42" s="614"/>
      <c r="E42" s="614"/>
      <c r="F42" s="614"/>
      <c r="G42" s="614"/>
      <c r="H42" s="614"/>
      <c r="I42" s="614"/>
      <c r="J42" s="614"/>
      <c r="K42" s="614"/>
      <c r="L42" s="614"/>
      <c r="M42" s="614"/>
      <c r="N42" s="614"/>
      <c r="O42" s="614"/>
      <c r="P42" s="614"/>
      <c r="Q42" s="614"/>
      <c r="R42" s="614"/>
      <c r="S42" s="614"/>
      <c r="T42" s="614"/>
      <c r="U42" s="614"/>
      <c r="V42" s="614"/>
      <c r="W42" s="614"/>
      <c r="X42" s="614"/>
      <c r="Y42" s="614"/>
      <c r="Z42" s="614"/>
      <c r="AA42" s="614"/>
      <c r="AB42" s="614"/>
      <c r="AC42" s="614"/>
      <c r="AD42" s="614"/>
      <c r="AE42" s="614"/>
      <c r="AF42" s="614"/>
      <c r="AG42" s="614"/>
      <c r="AH42" s="614"/>
      <c r="AI42" s="614"/>
      <c r="AJ42" s="614"/>
      <c r="AK42" s="614"/>
      <c r="AL42" s="614"/>
      <c r="AM42" s="614"/>
      <c r="AN42" s="614"/>
      <c r="AO42" s="614"/>
      <c r="AP42" s="614"/>
      <c r="AQ42" s="614"/>
      <c r="AR42" s="614"/>
      <c r="AS42" s="614"/>
      <c r="AT42" s="614"/>
      <c r="AU42" s="614"/>
      <c r="AV42" s="614"/>
      <c r="AW42" s="614"/>
      <c r="AX42" s="614"/>
      <c r="AY42" s="614"/>
      <c r="AZ42" s="614"/>
      <c r="BA42" s="614"/>
      <c r="BB42" s="614"/>
      <c r="BC42" s="614"/>
      <c r="BD42" s="614"/>
      <c r="BE42" s="614"/>
      <c r="BF42" s="614"/>
      <c r="BG42" s="614"/>
      <c r="BH42" s="614"/>
      <c r="BI42" s="614"/>
      <c r="BJ42" s="614"/>
      <c r="BK42" s="614"/>
      <c r="BL42" s="614"/>
      <c r="BM42" s="614"/>
      <c r="BN42" s="614"/>
      <c r="BO42" s="614"/>
      <c r="BP42" s="614"/>
      <c r="BQ42" s="614"/>
      <c r="BR42" s="614"/>
      <c r="BS42" s="614"/>
      <c r="BT42" s="614"/>
      <c r="BU42" s="614"/>
      <c r="BV42" s="614"/>
      <c r="BW42" s="614"/>
      <c r="BX42" s="615" t="s">
        <v>540</v>
      </c>
      <c r="BY42" s="616"/>
      <c r="BZ42" s="616"/>
      <c r="CA42" s="616"/>
      <c r="CB42" s="616"/>
      <c r="CC42" s="616"/>
      <c r="CD42" s="616"/>
      <c r="CE42" s="617"/>
      <c r="CF42" s="618" t="s">
        <v>164</v>
      </c>
      <c r="CG42" s="616"/>
      <c r="CH42" s="616"/>
      <c r="CI42" s="616"/>
      <c r="CJ42" s="616"/>
      <c r="CK42" s="616"/>
      <c r="CL42" s="616"/>
      <c r="CM42" s="616"/>
      <c r="CN42" s="616"/>
      <c r="CO42" s="616"/>
      <c r="CP42" s="616"/>
      <c r="CQ42" s="616"/>
      <c r="CR42" s="617"/>
      <c r="CS42" s="699"/>
      <c r="CT42" s="700"/>
      <c r="CU42" s="700"/>
      <c r="CV42" s="700"/>
      <c r="CW42" s="700"/>
      <c r="CX42" s="700"/>
      <c r="CY42" s="700"/>
      <c r="CZ42" s="700"/>
      <c r="DA42" s="700"/>
      <c r="DB42" s="700"/>
      <c r="DC42" s="700"/>
      <c r="DD42" s="700"/>
      <c r="DE42" s="701"/>
      <c r="DF42" s="636"/>
      <c r="DG42" s="637"/>
      <c r="DH42" s="637"/>
      <c r="DI42" s="637"/>
      <c r="DJ42" s="637"/>
      <c r="DK42" s="637"/>
      <c r="DL42" s="637"/>
      <c r="DM42" s="637"/>
      <c r="DN42" s="637"/>
      <c r="DO42" s="637"/>
      <c r="DP42" s="637"/>
      <c r="DQ42" s="637"/>
      <c r="DR42" s="638"/>
      <c r="DS42" s="636"/>
      <c r="DT42" s="637"/>
      <c r="DU42" s="637"/>
      <c r="DV42" s="637"/>
      <c r="DW42" s="637"/>
      <c r="DX42" s="637"/>
      <c r="DY42" s="637"/>
      <c r="DZ42" s="637"/>
      <c r="EA42" s="637"/>
      <c r="EB42" s="637"/>
      <c r="EC42" s="637"/>
      <c r="ED42" s="637"/>
      <c r="EE42" s="638"/>
      <c r="EF42" s="636"/>
      <c r="EG42" s="637"/>
      <c r="EH42" s="637"/>
      <c r="EI42" s="637"/>
      <c r="EJ42" s="637"/>
      <c r="EK42" s="637"/>
      <c r="EL42" s="637"/>
      <c r="EM42" s="637"/>
      <c r="EN42" s="637"/>
      <c r="EO42" s="637"/>
      <c r="EP42" s="637"/>
      <c r="EQ42" s="637"/>
      <c r="ER42" s="638"/>
      <c r="ES42" s="680" t="s">
        <v>115</v>
      </c>
      <c r="ET42" s="681"/>
      <c r="EU42" s="681"/>
      <c r="EV42" s="681"/>
      <c r="EW42" s="681"/>
      <c r="EX42" s="681"/>
      <c r="EY42" s="681"/>
      <c r="EZ42" s="681"/>
      <c r="FA42" s="681"/>
      <c r="FB42" s="681"/>
      <c r="FC42" s="681"/>
      <c r="FD42" s="681"/>
      <c r="FE42" s="682"/>
    </row>
    <row r="43" spans="1:161" ht="22.5" customHeight="1" x14ac:dyDescent="0.2">
      <c r="A43" s="613" t="s">
        <v>163</v>
      </c>
      <c r="B43" s="614"/>
      <c r="C43" s="614"/>
      <c r="D43" s="614"/>
      <c r="E43" s="614"/>
      <c r="F43" s="614"/>
      <c r="G43" s="614"/>
      <c r="H43" s="614"/>
      <c r="I43" s="614"/>
      <c r="J43" s="614"/>
      <c r="K43" s="614"/>
      <c r="L43" s="614"/>
      <c r="M43" s="614"/>
      <c r="N43" s="614"/>
      <c r="O43" s="614"/>
      <c r="P43" s="614"/>
      <c r="Q43" s="614"/>
      <c r="R43" s="614"/>
      <c r="S43" s="614"/>
      <c r="T43" s="614"/>
      <c r="U43" s="614"/>
      <c r="V43" s="614"/>
      <c r="W43" s="614"/>
      <c r="X43" s="614"/>
      <c r="Y43" s="614"/>
      <c r="Z43" s="614"/>
      <c r="AA43" s="614"/>
      <c r="AB43" s="614"/>
      <c r="AC43" s="614"/>
      <c r="AD43" s="614"/>
      <c r="AE43" s="614"/>
      <c r="AF43" s="614"/>
      <c r="AG43" s="614"/>
      <c r="AH43" s="614"/>
      <c r="AI43" s="614"/>
      <c r="AJ43" s="614"/>
      <c r="AK43" s="614"/>
      <c r="AL43" s="614"/>
      <c r="AM43" s="614"/>
      <c r="AN43" s="614"/>
      <c r="AO43" s="614"/>
      <c r="AP43" s="614"/>
      <c r="AQ43" s="614"/>
      <c r="AR43" s="614"/>
      <c r="AS43" s="614"/>
      <c r="AT43" s="614"/>
      <c r="AU43" s="614"/>
      <c r="AV43" s="614"/>
      <c r="AW43" s="614"/>
      <c r="AX43" s="614"/>
      <c r="AY43" s="614"/>
      <c r="AZ43" s="614"/>
      <c r="BA43" s="614"/>
      <c r="BB43" s="614"/>
      <c r="BC43" s="614"/>
      <c r="BD43" s="614"/>
      <c r="BE43" s="614"/>
      <c r="BF43" s="614"/>
      <c r="BG43" s="614"/>
      <c r="BH43" s="614"/>
      <c r="BI43" s="614"/>
      <c r="BJ43" s="614"/>
      <c r="BK43" s="614"/>
      <c r="BL43" s="614"/>
      <c r="BM43" s="614"/>
      <c r="BN43" s="614"/>
      <c r="BO43" s="614"/>
      <c r="BP43" s="614"/>
      <c r="BQ43" s="614"/>
      <c r="BR43" s="614"/>
      <c r="BS43" s="614"/>
      <c r="BT43" s="614"/>
      <c r="BU43" s="614"/>
      <c r="BV43" s="614"/>
      <c r="BW43" s="614"/>
      <c r="BX43" s="615" t="s">
        <v>541</v>
      </c>
      <c r="BY43" s="616"/>
      <c r="BZ43" s="616"/>
      <c r="CA43" s="616"/>
      <c r="CB43" s="616"/>
      <c r="CC43" s="616"/>
      <c r="CD43" s="616"/>
      <c r="CE43" s="617"/>
      <c r="CF43" s="618" t="s">
        <v>164</v>
      </c>
      <c r="CG43" s="616"/>
      <c r="CH43" s="616"/>
      <c r="CI43" s="616"/>
      <c r="CJ43" s="616"/>
      <c r="CK43" s="616"/>
      <c r="CL43" s="616"/>
      <c r="CM43" s="616"/>
      <c r="CN43" s="616"/>
      <c r="CO43" s="616"/>
      <c r="CP43" s="616"/>
      <c r="CQ43" s="616"/>
      <c r="CR43" s="617"/>
      <c r="CS43" s="699"/>
      <c r="CT43" s="700"/>
      <c r="CU43" s="700"/>
      <c r="CV43" s="700"/>
      <c r="CW43" s="700"/>
      <c r="CX43" s="700"/>
      <c r="CY43" s="700"/>
      <c r="CZ43" s="700"/>
      <c r="DA43" s="700"/>
      <c r="DB43" s="700"/>
      <c r="DC43" s="700"/>
      <c r="DD43" s="700"/>
      <c r="DE43" s="701"/>
      <c r="DF43" s="636"/>
      <c r="DG43" s="637"/>
      <c r="DH43" s="637"/>
      <c r="DI43" s="637"/>
      <c r="DJ43" s="637"/>
      <c r="DK43" s="637"/>
      <c r="DL43" s="637"/>
      <c r="DM43" s="637"/>
      <c r="DN43" s="637"/>
      <c r="DO43" s="637"/>
      <c r="DP43" s="637"/>
      <c r="DQ43" s="637"/>
      <c r="DR43" s="638"/>
      <c r="DS43" s="636"/>
      <c r="DT43" s="637"/>
      <c r="DU43" s="637"/>
      <c r="DV43" s="637"/>
      <c r="DW43" s="637"/>
      <c r="DX43" s="637"/>
      <c r="DY43" s="637"/>
      <c r="DZ43" s="637"/>
      <c r="EA43" s="637"/>
      <c r="EB43" s="637"/>
      <c r="EC43" s="637"/>
      <c r="ED43" s="637"/>
      <c r="EE43" s="638"/>
      <c r="EF43" s="636"/>
      <c r="EG43" s="637"/>
      <c r="EH43" s="637"/>
      <c r="EI43" s="637"/>
      <c r="EJ43" s="637"/>
      <c r="EK43" s="637"/>
      <c r="EL43" s="637"/>
      <c r="EM43" s="637"/>
      <c r="EN43" s="637"/>
      <c r="EO43" s="637"/>
      <c r="EP43" s="637"/>
      <c r="EQ43" s="637"/>
      <c r="ER43" s="638"/>
      <c r="ES43" s="680" t="s">
        <v>115</v>
      </c>
      <c r="ET43" s="681"/>
      <c r="EU43" s="681"/>
      <c r="EV43" s="681"/>
      <c r="EW43" s="681"/>
      <c r="EX43" s="681"/>
      <c r="EY43" s="681"/>
      <c r="EZ43" s="681"/>
      <c r="FA43" s="681"/>
      <c r="FB43" s="681"/>
      <c r="FC43" s="681"/>
      <c r="FD43" s="681"/>
      <c r="FE43" s="682"/>
    </row>
    <row r="44" spans="1:161" ht="11.1" customHeight="1" x14ac:dyDescent="0.2">
      <c r="A44" s="659" t="s">
        <v>165</v>
      </c>
      <c r="B44" s="660"/>
      <c r="C44" s="660"/>
      <c r="D44" s="660"/>
      <c r="E44" s="660"/>
      <c r="F44" s="660"/>
      <c r="G44" s="660"/>
      <c r="H44" s="660"/>
      <c r="I44" s="660"/>
      <c r="J44" s="660"/>
      <c r="K44" s="660"/>
      <c r="L44" s="660"/>
      <c r="M44" s="660"/>
      <c r="N44" s="660"/>
      <c r="O44" s="660"/>
      <c r="P44" s="660"/>
      <c r="Q44" s="660"/>
      <c r="R44" s="660"/>
      <c r="S44" s="660"/>
      <c r="T44" s="660"/>
      <c r="U44" s="660"/>
      <c r="V44" s="660"/>
      <c r="W44" s="660"/>
      <c r="X44" s="660"/>
      <c r="Y44" s="660"/>
      <c r="Z44" s="660"/>
      <c r="AA44" s="660"/>
      <c r="AB44" s="660"/>
      <c r="AC44" s="660"/>
      <c r="AD44" s="660"/>
      <c r="AE44" s="660"/>
      <c r="AF44" s="660"/>
      <c r="AG44" s="660"/>
      <c r="AH44" s="660"/>
      <c r="AI44" s="660"/>
      <c r="AJ44" s="660"/>
      <c r="AK44" s="660"/>
      <c r="AL44" s="660"/>
      <c r="AM44" s="660"/>
      <c r="AN44" s="660"/>
      <c r="AO44" s="660"/>
      <c r="AP44" s="660"/>
      <c r="AQ44" s="660"/>
      <c r="AR44" s="660"/>
      <c r="AS44" s="660"/>
      <c r="AT44" s="660"/>
      <c r="AU44" s="660"/>
      <c r="AV44" s="660"/>
      <c r="AW44" s="660"/>
      <c r="AX44" s="660"/>
      <c r="AY44" s="660"/>
      <c r="AZ44" s="660"/>
      <c r="BA44" s="660"/>
      <c r="BB44" s="660"/>
      <c r="BC44" s="660"/>
      <c r="BD44" s="660"/>
      <c r="BE44" s="660"/>
      <c r="BF44" s="660"/>
      <c r="BG44" s="660"/>
      <c r="BH44" s="660"/>
      <c r="BI44" s="660"/>
      <c r="BJ44" s="660"/>
      <c r="BK44" s="660"/>
      <c r="BL44" s="660"/>
      <c r="BM44" s="660"/>
      <c r="BN44" s="660"/>
      <c r="BO44" s="660"/>
      <c r="BP44" s="660"/>
      <c r="BQ44" s="660"/>
      <c r="BR44" s="660"/>
      <c r="BS44" s="660"/>
      <c r="BT44" s="660"/>
      <c r="BU44" s="660"/>
      <c r="BV44" s="660"/>
      <c r="BW44" s="661"/>
      <c r="BX44" s="615" t="s">
        <v>166</v>
      </c>
      <c r="BY44" s="616"/>
      <c r="BZ44" s="616"/>
      <c r="CA44" s="616"/>
      <c r="CB44" s="616"/>
      <c r="CC44" s="616"/>
      <c r="CD44" s="616"/>
      <c r="CE44" s="617"/>
      <c r="CF44" s="618" t="s">
        <v>167</v>
      </c>
      <c r="CG44" s="616"/>
      <c r="CH44" s="616"/>
      <c r="CI44" s="616"/>
      <c r="CJ44" s="616"/>
      <c r="CK44" s="616"/>
      <c r="CL44" s="616"/>
      <c r="CM44" s="616"/>
      <c r="CN44" s="616"/>
      <c r="CO44" s="616"/>
      <c r="CP44" s="616"/>
      <c r="CQ44" s="616"/>
      <c r="CR44" s="617"/>
      <c r="CS44" s="699"/>
      <c r="CT44" s="700"/>
      <c r="CU44" s="700"/>
      <c r="CV44" s="700"/>
      <c r="CW44" s="700"/>
      <c r="CX44" s="700"/>
      <c r="CY44" s="700"/>
      <c r="CZ44" s="700"/>
      <c r="DA44" s="700"/>
      <c r="DB44" s="700"/>
      <c r="DC44" s="700"/>
      <c r="DD44" s="700"/>
      <c r="DE44" s="701"/>
      <c r="DF44" s="636"/>
      <c r="DG44" s="637"/>
      <c r="DH44" s="637"/>
      <c r="DI44" s="637"/>
      <c r="DJ44" s="637"/>
      <c r="DK44" s="637"/>
      <c r="DL44" s="637"/>
      <c r="DM44" s="637"/>
      <c r="DN44" s="637"/>
      <c r="DO44" s="637"/>
      <c r="DP44" s="637"/>
      <c r="DQ44" s="637"/>
      <c r="DR44" s="638"/>
      <c r="DS44" s="636"/>
      <c r="DT44" s="637"/>
      <c r="DU44" s="637"/>
      <c r="DV44" s="637"/>
      <c r="DW44" s="637"/>
      <c r="DX44" s="637"/>
      <c r="DY44" s="637"/>
      <c r="DZ44" s="637"/>
      <c r="EA44" s="637"/>
      <c r="EB44" s="637"/>
      <c r="EC44" s="637"/>
      <c r="ED44" s="637"/>
      <c r="EE44" s="638"/>
      <c r="EF44" s="636"/>
      <c r="EG44" s="637"/>
      <c r="EH44" s="637"/>
      <c r="EI44" s="637"/>
      <c r="EJ44" s="637"/>
      <c r="EK44" s="637"/>
      <c r="EL44" s="637"/>
      <c r="EM44" s="637"/>
      <c r="EN44" s="637"/>
      <c r="EO44" s="637"/>
      <c r="EP44" s="637"/>
      <c r="EQ44" s="637"/>
      <c r="ER44" s="638"/>
      <c r="ES44" s="680" t="s">
        <v>115</v>
      </c>
      <c r="ET44" s="681"/>
      <c r="EU44" s="681"/>
      <c r="EV44" s="681"/>
      <c r="EW44" s="681"/>
      <c r="EX44" s="681"/>
      <c r="EY44" s="681"/>
      <c r="EZ44" s="681"/>
      <c r="FA44" s="681"/>
      <c r="FB44" s="681"/>
      <c r="FC44" s="681"/>
      <c r="FD44" s="681"/>
      <c r="FE44" s="682"/>
    </row>
    <row r="45" spans="1:161" ht="22.5" customHeight="1" x14ac:dyDescent="0.2">
      <c r="A45" s="613" t="s">
        <v>168</v>
      </c>
      <c r="B45" s="614"/>
      <c r="C45" s="614"/>
      <c r="D45" s="614"/>
      <c r="E45" s="614"/>
      <c r="F45" s="614"/>
      <c r="G45" s="614"/>
      <c r="H45" s="614"/>
      <c r="I45" s="614"/>
      <c r="J45" s="614"/>
      <c r="K45" s="614"/>
      <c r="L45" s="614"/>
      <c r="M45" s="614"/>
      <c r="N45" s="614"/>
      <c r="O45" s="614"/>
      <c r="P45" s="614"/>
      <c r="Q45" s="614"/>
      <c r="R45" s="614"/>
      <c r="S45" s="614"/>
      <c r="T45" s="614"/>
      <c r="U45" s="614"/>
      <c r="V45" s="614"/>
      <c r="W45" s="614"/>
      <c r="X45" s="614"/>
      <c r="Y45" s="614"/>
      <c r="Z45" s="614"/>
      <c r="AA45" s="614"/>
      <c r="AB45" s="614"/>
      <c r="AC45" s="614"/>
      <c r="AD45" s="614"/>
      <c r="AE45" s="614"/>
      <c r="AF45" s="614"/>
      <c r="AG45" s="614"/>
      <c r="AH45" s="614"/>
      <c r="AI45" s="614"/>
      <c r="AJ45" s="614"/>
      <c r="AK45" s="614"/>
      <c r="AL45" s="614"/>
      <c r="AM45" s="614"/>
      <c r="AN45" s="614"/>
      <c r="AO45" s="614"/>
      <c r="AP45" s="614"/>
      <c r="AQ45" s="614"/>
      <c r="AR45" s="614"/>
      <c r="AS45" s="614"/>
      <c r="AT45" s="614"/>
      <c r="AU45" s="614"/>
      <c r="AV45" s="614"/>
      <c r="AW45" s="614"/>
      <c r="AX45" s="614"/>
      <c r="AY45" s="614"/>
      <c r="AZ45" s="614"/>
      <c r="BA45" s="614"/>
      <c r="BB45" s="614"/>
      <c r="BC45" s="614"/>
      <c r="BD45" s="614"/>
      <c r="BE45" s="614"/>
      <c r="BF45" s="614"/>
      <c r="BG45" s="614"/>
      <c r="BH45" s="614"/>
      <c r="BI45" s="614"/>
      <c r="BJ45" s="614"/>
      <c r="BK45" s="614"/>
      <c r="BL45" s="614"/>
      <c r="BM45" s="614"/>
      <c r="BN45" s="614"/>
      <c r="BO45" s="614"/>
      <c r="BP45" s="614"/>
      <c r="BQ45" s="614"/>
      <c r="BR45" s="614"/>
      <c r="BS45" s="614"/>
      <c r="BT45" s="614"/>
      <c r="BU45" s="614"/>
      <c r="BV45" s="614"/>
      <c r="BW45" s="614"/>
      <c r="BX45" s="615" t="s">
        <v>169</v>
      </c>
      <c r="BY45" s="616"/>
      <c r="BZ45" s="616"/>
      <c r="CA45" s="616"/>
      <c r="CB45" s="616"/>
      <c r="CC45" s="616"/>
      <c r="CD45" s="616"/>
      <c r="CE45" s="617"/>
      <c r="CF45" s="618" t="s">
        <v>170</v>
      </c>
      <c r="CG45" s="616"/>
      <c r="CH45" s="616"/>
      <c r="CI45" s="616"/>
      <c r="CJ45" s="616"/>
      <c r="CK45" s="616"/>
      <c r="CL45" s="616"/>
      <c r="CM45" s="616"/>
      <c r="CN45" s="616"/>
      <c r="CO45" s="616"/>
      <c r="CP45" s="616"/>
      <c r="CQ45" s="616"/>
      <c r="CR45" s="617"/>
      <c r="CS45" s="669"/>
      <c r="CT45" s="670"/>
      <c r="CU45" s="670"/>
      <c r="CV45" s="670"/>
      <c r="CW45" s="670"/>
      <c r="CX45" s="670"/>
      <c r="CY45" s="670"/>
      <c r="CZ45" s="670"/>
      <c r="DA45" s="670"/>
      <c r="DB45" s="670"/>
      <c r="DC45" s="670"/>
      <c r="DD45" s="670"/>
      <c r="DE45" s="671"/>
      <c r="DF45" s="669"/>
      <c r="DG45" s="670"/>
      <c r="DH45" s="670"/>
      <c r="DI45" s="670"/>
      <c r="DJ45" s="670"/>
      <c r="DK45" s="670"/>
      <c r="DL45" s="670"/>
      <c r="DM45" s="670"/>
      <c r="DN45" s="670"/>
      <c r="DO45" s="670"/>
      <c r="DP45" s="670"/>
      <c r="DQ45" s="670"/>
      <c r="DR45" s="671"/>
      <c r="DS45" s="669"/>
      <c r="DT45" s="670"/>
      <c r="DU45" s="670"/>
      <c r="DV45" s="670"/>
      <c r="DW45" s="670"/>
      <c r="DX45" s="670"/>
      <c r="DY45" s="670"/>
      <c r="DZ45" s="670"/>
      <c r="EA45" s="670"/>
      <c r="EB45" s="670"/>
      <c r="EC45" s="670"/>
      <c r="ED45" s="670"/>
      <c r="EE45" s="671"/>
      <c r="EF45" s="669"/>
      <c r="EG45" s="670"/>
      <c r="EH45" s="670"/>
      <c r="EI45" s="670"/>
      <c r="EJ45" s="670"/>
      <c r="EK45" s="670"/>
      <c r="EL45" s="670"/>
      <c r="EM45" s="670"/>
      <c r="EN45" s="670"/>
      <c r="EO45" s="670"/>
      <c r="EP45" s="670"/>
      <c r="EQ45" s="670"/>
      <c r="ER45" s="671"/>
      <c r="ES45" s="680" t="s">
        <v>115</v>
      </c>
      <c r="ET45" s="681"/>
      <c r="EU45" s="681"/>
      <c r="EV45" s="681"/>
      <c r="EW45" s="681"/>
      <c r="EX45" s="681"/>
      <c r="EY45" s="681"/>
      <c r="EZ45" s="681"/>
      <c r="FA45" s="681"/>
      <c r="FB45" s="681"/>
      <c r="FC45" s="681"/>
      <c r="FD45" s="681"/>
      <c r="FE45" s="682"/>
    </row>
    <row r="46" spans="1:161" ht="22.5" customHeight="1" x14ac:dyDescent="0.2">
      <c r="A46" s="613" t="s">
        <v>171</v>
      </c>
      <c r="B46" s="614"/>
      <c r="C46" s="614"/>
      <c r="D46" s="614"/>
      <c r="E46" s="614"/>
      <c r="F46" s="614"/>
      <c r="G46" s="614"/>
      <c r="H46" s="614"/>
      <c r="I46" s="614"/>
      <c r="J46" s="614"/>
      <c r="K46" s="614"/>
      <c r="L46" s="614"/>
      <c r="M46" s="614"/>
      <c r="N46" s="614"/>
      <c r="O46" s="614"/>
      <c r="P46" s="614"/>
      <c r="Q46" s="614"/>
      <c r="R46" s="614"/>
      <c r="S46" s="614"/>
      <c r="T46" s="614"/>
      <c r="U46" s="614"/>
      <c r="V46" s="614"/>
      <c r="W46" s="614"/>
      <c r="X46" s="614"/>
      <c r="Y46" s="614"/>
      <c r="Z46" s="614"/>
      <c r="AA46" s="614"/>
      <c r="AB46" s="614"/>
      <c r="AC46" s="614"/>
      <c r="AD46" s="614"/>
      <c r="AE46" s="614"/>
      <c r="AF46" s="614"/>
      <c r="AG46" s="614"/>
      <c r="AH46" s="614"/>
      <c r="AI46" s="614"/>
      <c r="AJ46" s="614"/>
      <c r="AK46" s="614"/>
      <c r="AL46" s="614"/>
      <c r="AM46" s="614"/>
      <c r="AN46" s="614"/>
      <c r="AO46" s="614"/>
      <c r="AP46" s="614"/>
      <c r="AQ46" s="614"/>
      <c r="AR46" s="614"/>
      <c r="AS46" s="614"/>
      <c r="AT46" s="614"/>
      <c r="AU46" s="614"/>
      <c r="AV46" s="614"/>
      <c r="AW46" s="614"/>
      <c r="AX46" s="614"/>
      <c r="AY46" s="614"/>
      <c r="AZ46" s="614"/>
      <c r="BA46" s="614"/>
      <c r="BB46" s="614"/>
      <c r="BC46" s="614"/>
      <c r="BD46" s="614"/>
      <c r="BE46" s="614"/>
      <c r="BF46" s="614"/>
      <c r="BG46" s="614"/>
      <c r="BH46" s="614"/>
      <c r="BI46" s="614"/>
      <c r="BJ46" s="614"/>
      <c r="BK46" s="614"/>
      <c r="BL46" s="614"/>
      <c r="BM46" s="614"/>
      <c r="BN46" s="614"/>
      <c r="BO46" s="614"/>
      <c r="BP46" s="614"/>
      <c r="BQ46" s="614"/>
      <c r="BR46" s="614"/>
      <c r="BS46" s="614"/>
      <c r="BT46" s="614"/>
      <c r="BU46" s="614"/>
      <c r="BV46" s="614"/>
      <c r="BW46" s="614"/>
      <c r="BX46" s="615" t="s">
        <v>172</v>
      </c>
      <c r="BY46" s="616"/>
      <c r="BZ46" s="616"/>
      <c r="CA46" s="616"/>
      <c r="CB46" s="616"/>
      <c r="CC46" s="616"/>
      <c r="CD46" s="616"/>
      <c r="CE46" s="617"/>
      <c r="CF46" s="618" t="s">
        <v>173</v>
      </c>
      <c r="CG46" s="616"/>
      <c r="CH46" s="616"/>
      <c r="CI46" s="616"/>
      <c r="CJ46" s="616"/>
      <c r="CK46" s="616"/>
      <c r="CL46" s="616"/>
      <c r="CM46" s="616"/>
      <c r="CN46" s="616"/>
      <c r="CO46" s="616"/>
      <c r="CP46" s="616"/>
      <c r="CQ46" s="616"/>
      <c r="CR46" s="617"/>
      <c r="CS46" s="646"/>
      <c r="CT46" s="647"/>
      <c r="CU46" s="647"/>
      <c r="CV46" s="647"/>
      <c r="CW46" s="647"/>
      <c r="CX46" s="647"/>
      <c r="CY46" s="647"/>
      <c r="CZ46" s="647"/>
      <c r="DA46" s="647"/>
      <c r="DB46" s="647"/>
      <c r="DC46" s="647"/>
      <c r="DD46" s="647"/>
      <c r="DE46" s="648"/>
      <c r="DF46" s="702">
        <f>SUM(DF47:DR47)</f>
        <v>0</v>
      </c>
      <c r="DG46" s="703"/>
      <c r="DH46" s="703"/>
      <c r="DI46" s="703"/>
      <c r="DJ46" s="703"/>
      <c r="DK46" s="703"/>
      <c r="DL46" s="703"/>
      <c r="DM46" s="703"/>
      <c r="DN46" s="703"/>
      <c r="DO46" s="703"/>
      <c r="DP46" s="703"/>
      <c r="DQ46" s="703"/>
      <c r="DR46" s="704"/>
      <c r="DS46" s="702">
        <f>SUM(DS47:EE47)</f>
        <v>0</v>
      </c>
      <c r="DT46" s="703"/>
      <c r="DU46" s="703"/>
      <c r="DV46" s="703"/>
      <c r="DW46" s="703"/>
      <c r="DX46" s="703"/>
      <c r="DY46" s="703"/>
      <c r="DZ46" s="703"/>
      <c r="EA46" s="703"/>
      <c r="EB46" s="703"/>
      <c r="EC46" s="703"/>
      <c r="ED46" s="703"/>
      <c r="EE46" s="704"/>
      <c r="EF46" s="702">
        <f>SUM(EF47:ER47)</f>
        <v>0</v>
      </c>
      <c r="EG46" s="703"/>
      <c r="EH46" s="703"/>
      <c r="EI46" s="703"/>
      <c r="EJ46" s="703"/>
      <c r="EK46" s="703"/>
      <c r="EL46" s="703"/>
      <c r="EM46" s="703"/>
      <c r="EN46" s="703"/>
      <c r="EO46" s="703"/>
      <c r="EP46" s="703"/>
      <c r="EQ46" s="703"/>
      <c r="ER46" s="704"/>
      <c r="ES46" s="680" t="s">
        <v>115</v>
      </c>
      <c r="ET46" s="681"/>
      <c r="EU46" s="681"/>
      <c r="EV46" s="681"/>
      <c r="EW46" s="681"/>
      <c r="EX46" s="681"/>
      <c r="EY46" s="681"/>
      <c r="EZ46" s="681"/>
      <c r="FA46" s="681"/>
      <c r="FB46" s="681"/>
      <c r="FC46" s="681"/>
      <c r="FD46" s="681"/>
      <c r="FE46" s="682"/>
    </row>
    <row r="47" spans="1:161" ht="22.5" customHeight="1" x14ac:dyDescent="0.2">
      <c r="A47" s="613" t="s">
        <v>174</v>
      </c>
      <c r="B47" s="614"/>
      <c r="C47" s="614"/>
      <c r="D47" s="614"/>
      <c r="E47" s="614"/>
      <c r="F47" s="614"/>
      <c r="G47" s="614"/>
      <c r="H47" s="614"/>
      <c r="I47" s="614"/>
      <c r="J47" s="614"/>
      <c r="K47" s="614"/>
      <c r="L47" s="614"/>
      <c r="M47" s="614"/>
      <c r="N47" s="614"/>
      <c r="O47" s="614"/>
      <c r="P47" s="614"/>
      <c r="Q47" s="614"/>
      <c r="R47" s="614"/>
      <c r="S47" s="614"/>
      <c r="T47" s="614"/>
      <c r="U47" s="614"/>
      <c r="V47" s="614"/>
      <c r="W47" s="614"/>
      <c r="X47" s="614"/>
      <c r="Y47" s="614"/>
      <c r="Z47" s="614"/>
      <c r="AA47" s="614"/>
      <c r="AB47" s="614"/>
      <c r="AC47" s="614"/>
      <c r="AD47" s="614"/>
      <c r="AE47" s="614"/>
      <c r="AF47" s="614"/>
      <c r="AG47" s="614"/>
      <c r="AH47" s="614"/>
      <c r="AI47" s="614"/>
      <c r="AJ47" s="614"/>
      <c r="AK47" s="614"/>
      <c r="AL47" s="614"/>
      <c r="AM47" s="614"/>
      <c r="AN47" s="614"/>
      <c r="AO47" s="614"/>
      <c r="AP47" s="614"/>
      <c r="AQ47" s="614"/>
      <c r="AR47" s="614"/>
      <c r="AS47" s="614"/>
      <c r="AT47" s="614"/>
      <c r="AU47" s="614"/>
      <c r="AV47" s="614"/>
      <c r="AW47" s="614"/>
      <c r="AX47" s="614"/>
      <c r="AY47" s="614"/>
      <c r="AZ47" s="614"/>
      <c r="BA47" s="614"/>
      <c r="BB47" s="614"/>
      <c r="BC47" s="614"/>
      <c r="BD47" s="614"/>
      <c r="BE47" s="614"/>
      <c r="BF47" s="614"/>
      <c r="BG47" s="614"/>
      <c r="BH47" s="614"/>
      <c r="BI47" s="614"/>
      <c r="BJ47" s="614"/>
      <c r="BK47" s="614"/>
      <c r="BL47" s="614"/>
      <c r="BM47" s="614"/>
      <c r="BN47" s="614"/>
      <c r="BO47" s="614"/>
      <c r="BP47" s="614"/>
      <c r="BQ47" s="614"/>
      <c r="BR47" s="614"/>
      <c r="BS47" s="614"/>
      <c r="BT47" s="614"/>
      <c r="BU47" s="614"/>
      <c r="BV47" s="614"/>
      <c r="BW47" s="614"/>
      <c r="BX47" s="615" t="s">
        <v>402</v>
      </c>
      <c r="BY47" s="616"/>
      <c r="BZ47" s="616"/>
      <c r="CA47" s="616"/>
      <c r="CB47" s="616"/>
      <c r="CC47" s="616"/>
      <c r="CD47" s="616"/>
      <c r="CE47" s="617"/>
      <c r="CF47" s="618" t="s">
        <v>173</v>
      </c>
      <c r="CG47" s="616"/>
      <c r="CH47" s="616"/>
      <c r="CI47" s="616"/>
      <c r="CJ47" s="616"/>
      <c r="CK47" s="616"/>
      <c r="CL47" s="616"/>
      <c r="CM47" s="616"/>
      <c r="CN47" s="616"/>
      <c r="CO47" s="616"/>
      <c r="CP47" s="616"/>
      <c r="CQ47" s="616"/>
      <c r="CR47" s="617"/>
      <c r="CS47" s="699"/>
      <c r="CT47" s="700"/>
      <c r="CU47" s="700"/>
      <c r="CV47" s="700"/>
      <c r="CW47" s="700"/>
      <c r="CX47" s="700"/>
      <c r="CY47" s="700"/>
      <c r="CZ47" s="700"/>
      <c r="DA47" s="700"/>
      <c r="DB47" s="700"/>
      <c r="DC47" s="700"/>
      <c r="DD47" s="700"/>
      <c r="DE47" s="701"/>
      <c r="DF47" s="636"/>
      <c r="DG47" s="637"/>
      <c r="DH47" s="637"/>
      <c r="DI47" s="637"/>
      <c r="DJ47" s="637"/>
      <c r="DK47" s="637"/>
      <c r="DL47" s="637"/>
      <c r="DM47" s="637"/>
      <c r="DN47" s="637"/>
      <c r="DO47" s="637"/>
      <c r="DP47" s="637"/>
      <c r="DQ47" s="637"/>
      <c r="DR47" s="638"/>
      <c r="DS47" s="636"/>
      <c r="DT47" s="637"/>
      <c r="DU47" s="637"/>
      <c r="DV47" s="637"/>
      <c r="DW47" s="637"/>
      <c r="DX47" s="637"/>
      <c r="DY47" s="637"/>
      <c r="DZ47" s="637"/>
      <c r="EA47" s="637"/>
      <c r="EB47" s="637"/>
      <c r="EC47" s="637"/>
      <c r="ED47" s="637"/>
      <c r="EE47" s="638"/>
      <c r="EF47" s="636"/>
      <c r="EG47" s="637"/>
      <c r="EH47" s="637"/>
      <c r="EI47" s="637"/>
      <c r="EJ47" s="637"/>
      <c r="EK47" s="637"/>
      <c r="EL47" s="637"/>
      <c r="EM47" s="637"/>
      <c r="EN47" s="637"/>
      <c r="EO47" s="637"/>
      <c r="EP47" s="637"/>
      <c r="EQ47" s="637"/>
      <c r="ER47" s="638"/>
      <c r="ES47" s="680" t="s">
        <v>115</v>
      </c>
      <c r="ET47" s="681"/>
      <c r="EU47" s="681"/>
      <c r="EV47" s="681"/>
      <c r="EW47" s="681"/>
      <c r="EX47" s="681"/>
      <c r="EY47" s="681"/>
      <c r="EZ47" s="681"/>
      <c r="FA47" s="681"/>
      <c r="FB47" s="681"/>
      <c r="FC47" s="681"/>
      <c r="FD47" s="681"/>
      <c r="FE47" s="682"/>
    </row>
    <row r="48" spans="1:161" ht="11.1" customHeight="1" x14ac:dyDescent="0.2">
      <c r="A48" s="710" t="s">
        <v>175</v>
      </c>
      <c r="B48" s="711"/>
      <c r="C48" s="711"/>
      <c r="D48" s="711"/>
      <c r="E48" s="711"/>
      <c r="F48" s="711"/>
      <c r="G48" s="711"/>
      <c r="H48" s="711"/>
      <c r="I48" s="711"/>
      <c r="J48" s="711"/>
      <c r="K48" s="711"/>
      <c r="L48" s="711"/>
      <c r="M48" s="711"/>
      <c r="N48" s="711"/>
      <c r="O48" s="711"/>
      <c r="P48" s="711"/>
      <c r="Q48" s="711"/>
      <c r="R48" s="711"/>
      <c r="S48" s="711"/>
      <c r="T48" s="711"/>
      <c r="U48" s="711"/>
      <c r="V48" s="711"/>
      <c r="W48" s="711"/>
      <c r="X48" s="711"/>
      <c r="Y48" s="711"/>
      <c r="Z48" s="711"/>
      <c r="AA48" s="711"/>
      <c r="AB48" s="711"/>
      <c r="AC48" s="711"/>
      <c r="AD48" s="711"/>
      <c r="AE48" s="711"/>
      <c r="AF48" s="711"/>
      <c r="AG48" s="711"/>
      <c r="AH48" s="711"/>
      <c r="AI48" s="711"/>
      <c r="AJ48" s="711"/>
      <c r="AK48" s="711"/>
      <c r="AL48" s="711"/>
      <c r="AM48" s="711"/>
      <c r="AN48" s="711"/>
      <c r="AO48" s="711"/>
      <c r="AP48" s="711"/>
      <c r="AQ48" s="711"/>
      <c r="AR48" s="711"/>
      <c r="AS48" s="711"/>
      <c r="AT48" s="711"/>
      <c r="AU48" s="711"/>
      <c r="AV48" s="711"/>
      <c r="AW48" s="711"/>
      <c r="AX48" s="711"/>
      <c r="AY48" s="711"/>
      <c r="AZ48" s="711"/>
      <c r="BA48" s="711"/>
      <c r="BB48" s="711"/>
      <c r="BC48" s="711"/>
      <c r="BD48" s="711"/>
      <c r="BE48" s="711"/>
      <c r="BF48" s="711"/>
      <c r="BG48" s="711"/>
      <c r="BH48" s="711"/>
      <c r="BI48" s="711"/>
      <c r="BJ48" s="711"/>
      <c r="BK48" s="711"/>
      <c r="BL48" s="711"/>
      <c r="BM48" s="711"/>
      <c r="BN48" s="711"/>
      <c r="BO48" s="711"/>
      <c r="BP48" s="711"/>
      <c r="BQ48" s="711"/>
      <c r="BR48" s="711"/>
      <c r="BS48" s="711"/>
      <c r="BT48" s="711"/>
      <c r="BU48" s="711"/>
      <c r="BV48" s="711"/>
      <c r="BW48" s="711"/>
      <c r="BX48" s="712" t="s">
        <v>542</v>
      </c>
      <c r="BY48" s="712"/>
      <c r="BZ48" s="712"/>
      <c r="CA48" s="712"/>
      <c r="CB48" s="712"/>
      <c r="CC48" s="712"/>
      <c r="CD48" s="712"/>
      <c r="CE48" s="712"/>
      <c r="CF48" s="712" t="s">
        <v>173</v>
      </c>
      <c r="CG48" s="712"/>
      <c r="CH48" s="712"/>
      <c r="CI48" s="712"/>
      <c r="CJ48" s="712"/>
      <c r="CK48" s="712"/>
      <c r="CL48" s="712"/>
      <c r="CM48" s="712"/>
      <c r="CN48" s="712"/>
      <c r="CO48" s="712"/>
      <c r="CP48" s="712"/>
      <c r="CQ48" s="712"/>
      <c r="CR48" s="712"/>
      <c r="CS48" s="708"/>
      <c r="CT48" s="708"/>
      <c r="CU48" s="708"/>
      <c r="CV48" s="708"/>
      <c r="CW48" s="708"/>
      <c r="CX48" s="708"/>
      <c r="CY48" s="708"/>
      <c r="CZ48" s="708"/>
      <c r="DA48" s="708"/>
      <c r="DB48" s="708"/>
      <c r="DC48" s="708"/>
      <c r="DD48" s="708"/>
      <c r="DE48" s="708"/>
      <c r="DF48" s="708"/>
      <c r="DG48" s="708"/>
      <c r="DH48" s="708"/>
      <c r="DI48" s="708"/>
      <c r="DJ48" s="708"/>
      <c r="DK48" s="708"/>
      <c r="DL48" s="708"/>
      <c r="DM48" s="708"/>
      <c r="DN48" s="708"/>
      <c r="DO48" s="708"/>
      <c r="DP48" s="708"/>
      <c r="DQ48" s="708"/>
      <c r="DR48" s="708"/>
      <c r="DS48" s="708"/>
      <c r="DT48" s="708"/>
      <c r="DU48" s="708"/>
      <c r="DV48" s="708"/>
      <c r="DW48" s="708"/>
      <c r="DX48" s="708"/>
      <c r="DY48" s="708"/>
      <c r="DZ48" s="708"/>
      <c r="EA48" s="708"/>
      <c r="EB48" s="708"/>
      <c r="EC48" s="708"/>
      <c r="ED48" s="708"/>
      <c r="EE48" s="708"/>
      <c r="EF48" s="708"/>
      <c r="EG48" s="708"/>
      <c r="EH48" s="708"/>
      <c r="EI48" s="708"/>
      <c r="EJ48" s="708"/>
      <c r="EK48" s="708"/>
      <c r="EL48" s="708"/>
      <c r="EM48" s="708"/>
      <c r="EN48" s="708"/>
      <c r="EO48" s="708"/>
      <c r="EP48" s="708"/>
      <c r="EQ48" s="708"/>
      <c r="ER48" s="708"/>
      <c r="ES48" s="709" t="s">
        <v>115</v>
      </c>
      <c r="ET48" s="709"/>
      <c r="EU48" s="709"/>
      <c r="EV48" s="709"/>
      <c r="EW48" s="709"/>
      <c r="EX48" s="709"/>
      <c r="EY48" s="709"/>
      <c r="EZ48" s="709"/>
      <c r="FA48" s="709"/>
      <c r="FB48" s="709"/>
      <c r="FC48" s="709"/>
      <c r="FD48" s="709"/>
      <c r="FE48" s="709"/>
    </row>
    <row r="49" spans="1:161" ht="11.1" customHeight="1" x14ac:dyDescent="0.2">
      <c r="A49" s="710" t="s">
        <v>177</v>
      </c>
      <c r="B49" s="711"/>
      <c r="C49" s="711"/>
      <c r="D49" s="711"/>
      <c r="E49" s="711"/>
      <c r="F49" s="711"/>
      <c r="G49" s="711"/>
      <c r="H49" s="711"/>
      <c r="I49" s="711"/>
      <c r="J49" s="711"/>
      <c r="K49" s="711"/>
      <c r="L49" s="711"/>
      <c r="M49" s="711"/>
      <c r="N49" s="711"/>
      <c r="O49" s="711"/>
      <c r="P49" s="711"/>
      <c r="Q49" s="711"/>
      <c r="R49" s="711"/>
      <c r="S49" s="711"/>
      <c r="T49" s="711"/>
      <c r="U49" s="711"/>
      <c r="V49" s="711"/>
      <c r="W49" s="711"/>
      <c r="X49" s="711"/>
      <c r="Y49" s="711"/>
      <c r="Z49" s="711"/>
      <c r="AA49" s="711"/>
      <c r="AB49" s="711"/>
      <c r="AC49" s="711"/>
      <c r="AD49" s="711"/>
      <c r="AE49" s="711"/>
      <c r="AF49" s="711"/>
      <c r="AG49" s="711"/>
      <c r="AH49" s="711"/>
      <c r="AI49" s="711"/>
      <c r="AJ49" s="711"/>
      <c r="AK49" s="711"/>
      <c r="AL49" s="711"/>
      <c r="AM49" s="711"/>
      <c r="AN49" s="711"/>
      <c r="AO49" s="711"/>
      <c r="AP49" s="711"/>
      <c r="AQ49" s="711"/>
      <c r="AR49" s="711"/>
      <c r="AS49" s="711"/>
      <c r="AT49" s="711"/>
      <c r="AU49" s="711"/>
      <c r="AV49" s="711"/>
      <c r="AW49" s="711"/>
      <c r="AX49" s="711"/>
      <c r="AY49" s="711"/>
      <c r="AZ49" s="711"/>
      <c r="BA49" s="711"/>
      <c r="BB49" s="711"/>
      <c r="BC49" s="711"/>
      <c r="BD49" s="711"/>
      <c r="BE49" s="711"/>
      <c r="BF49" s="711"/>
      <c r="BG49" s="711"/>
      <c r="BH49" s="711"/>
      <c r="BI49" s="711"/>
      <c r="BJ49" s="711"/>
      <c r="BK49" s="711"/>
      <c r="BL49" s="711"/>
      <c r="BM49" s="711"/>
      <c r="BN49" s="711"/>
      <c r="BO49" s="711"/>
      <c r="BP49" s="711"/>
      <c r="BQ49" s="711"/>
      <c r="BR49" s="711"/>
      <c r="BS49" s="711"/>
      <c r="BT49" s="711"/>
      <c r="BU49" s="711"/>
      <c r="BV49" s="711"/>
      <c r="BW49" s="711"/>
      <c r="BX49" s="712" t="s">
        <v>178</v>
      </c>
      <c r="BY49" s="712"/>
      <c r="BZ49" s="712"/>
      <c r="CA49" s="712"/>
      <c r="CB49" s="712"/>
      <c r="CC49" s="712"/>
      <c r="CD49" s="712"/>
      <c r="CE49" s="712"/>
      <c r="CF49" s="712" t="s">
        <v>179</v>
      </c>
      <c r="CG49" s="712"/>
      <c r="CH49" s="712"/>
      <c r="CI49" s="712"/>
      <c r="CJ49" s="712"/>
      <c r="CK49" s="712"/>
      <c r="CL49" s="712"/>
      <c r="CM49" s="712"/>
      <c r="CN49" s="712"/>
      <c r="CO49" s="712"/>
      <c r="CP49" s="712"/>
      <c r="CQ49" s="712"/>
      <c r="CR49" s="712"/>
      <c r="CS49" s="713"/>
      <c r="CT49" s="713"/>
      <c r="CU49" s="713"/>
      <c r="CV49" s="713"/>
      <c r="CW49" s="713"/>
      <c r="CX49" s="713"/>
      <c r="CY49" s="713"/>
      <c r="CZ49" s="713"/>
      <c r="DA49" s="713"/>
      <c r="DB49" s="713"/>
      <c r="DC49" s="713"/>
      <c r="DD49" s="713"/>
      <c r="DE49" s="713"/>
      <c r="DF49" s="713"/>
      <c r="DG49" s="713"/>
      <c r="DH49" s="713"/>
      <c r="DI49" s="713"/>
      <c r="DJ49" s="713"/>
      <c r="DK49" s="713"/>
      <c r="DL49" s="713"/>
      <c r="DM49" s="713"/>
      <c r="DN49" s="713"/>
      <c r="DO49" s="713"/>
      <c r="DP49" s="713"/>
      <c r="DQ49" s="713"/>
      <c r="DR49" s="713"/>
      <c r="DS49" s="713"/>
      <c r="DT49" s="713"/>
      <c r="DU49" s="713"/>
      <c r="DV49" s="713"/>
      <c r="DW49" s="713"/>
      <c r="DX49" s="713"/>
      <c r="DY49" s="713"/>
      <c r="DZ49" s="713"/>
      <c r="EA49" s="713"/>
      <c r="EB49" s="713"/>
      <c r="EC49" s="713"/>
      <c r="ED49" s="713"/>
      <c r="EE49" s="713"/>
      <c r="EF49" s="713"/>
      <c r="EG49" s="713"/>
      <c r="EH49" s="713"/>
      <c r="EI49" s="713"/>
      <c r="EJ49" s="713"/>
      <c r="EK49" s="713"/>
      <c r="EL49" s="713"/>
      <c r="EM49" s="713"/>
      <c r="EN49" s="713"/>
      <c r="EO49" s="713"/>
      <c r="EP49" s="713"/>
      <c r="EQ49" s="713"/>
      <c r="ER49" s="713"/>
      <c r="ES49" s="709" t="s">
        <v>115</v>
      </c>
      <c r="ET49" s="709"/>
      <c r="EU49" s="709"/>
      <c r="EV49" s="709"/>
      <c r="EW49" s="709"/>
      <c r="EX49" s="709"/>
      <c r="EY49" s="709"/>
      <c r="EZ49" s="709"/>
      <c r="FA49" s="709"/>
      <c r="FB49" s="709"/>
      <c r="FC49" s="709"/>
      <c r="FD49" s="709"/>
      <c r="FE49" s="709"/>
    </row>
    <row r="50" spans="1:161" ht="11.1" customHeight="1" x14ac:dyDescent="0.2">
      <c r="A50" s="613" t="s">
        <v>180</v>
      </c>
      <c r="B50" s="614"/>
      <c r="C50" s="614"/>
      <c r="D50" s="614"/>
      <c r="E50" s="614"/>
      <c r="F50" s="614"/>
      <c r="G50" s="614"/>
      <c r="H50" s="614"/>
      <c r="I50" s="614"/>
      <c r="J50" s="614"/>
      <c r="K50" s="614"/>
      <c r="L50" s="614"/>
      <c r="M50" s="614"/>
      <c r="N50" s="614"/>
      <c r="O50" s="614"/>
      <c r="P50" s="614"/>
      <c r="Q50" s="614"/>
      <c r="R50" s="614"/>
      <c r="S50" s="614"/>
      <c r="T50" s="614"/>
      <c r="U50" s="614"/>
      <c r="V50" s="614"/>
      <c r="W50" s="614"/>
      <c r="X50" s="614"/>
      <c r="Y50" s="614"/>
      <c r="Z50" s="614"/>
      <c r="AA50" s="614"/>
      <c r="AB50" s="614"/>
      <c r="AC50" s="614"/>
      <c r="AD50" s="614"/>
      <c r="AE50" s="614"/>
      <c r="AF50" s="614"/>
      <c r="AG50" s="614"/>
      <c r="AH50" s="614"/>
      <c r="AI50" s="614"/>
      <c r="AJ50" s="614"/>
      <c r="AK50" s="614"/>
      <c r="AL50" s="614"/>
      <c r="AM50" s="614"/>
      <c r="AN50" s="614"/>
      <c r="AO50" s="614"/>
      <c r="AP50" s="614"/>
      <c r="AQ50" s="614"/>
      <c r="AR50" s="614"/>
      <c r="AS50" s="614"/>
      <c r="AT50" s="614"/>
      <c r="AU50" s="614"/>
      <c r="AV50" s="614"/>
      <c r="AW50" s="614"/>
      <c r="AX50" s="614"/>
      <c r="AY50" s="614"/>
      <c r="AZ50" s="614"/>
      <c r="BA50" s="614"/>
      <c r="BB50" s="614"/>
      <c r="BC50" s="614"/>
      <c r="BD50" s="614"/>
      <c r="BE50" s="614"/>
      <c r="BF50" s="614"/>
      <c r="BG50" s="614"/>
      <c r="BH50" s="614"/>
      <c r="BI50" s="614"/>
      <c r="BJ50" s="614"/>
      <c r="BK50" s="614"/>
      <c r="BL50" s="614"/>
      <c r="BM50" s="614"/>
      <c r="BN50" s="614"/>
      <c r="BO50" s="614"/>
      <c r="BP50" s="614"/>
      <c r="BQ50" s="614"/>
      <c r="BR50" s="614"/>
      <c r="BS50" s="614"/>
      <c r="BT50" s="614"/>
      <c r="BU50" s="614"/>
      <c r="BV50" s="614"/>
      <c r="BW50" s="614"/>
      <c r="BX50" s="615" t="s">
        <v>181</v>
      </c>
      <c r="BY50" s="616"/>
      <c r="BZ50" s="616"/>
      <c r="CA50" s="616"/>
      <c r="CB50" s="616"/>
      <c r="CC50" s="616"/>
      <c r="CD50" s="616"/>
      <c r="CE50" s="617"/>
      <c r="CF50" s="618" t="s">
        <v>182</v>
      </c>
      <c r="CG50" s="616"/>
      <c r="CH50" s="616"/>
      <c r="CI50" s="616"/>
      <c r="CJ50" s="616"/>
      <c r="CK50" s="616"/>
      <c r="CL50" s="616"/>
      <c r="CM50" s="616"/>
      <c r="CN50" s="616"/>
      <c r="CO50" s="616"/>
      <c r="CP50" s="616"/>
      <c r="CQ50" s="616"/>
      <c r="CR50" s="617"/>
      <c r="CS50" s="669"/>
      <c r="CT50" s="670"/>
      <c r="CU50" s="670"/>
      <c r="CV50" s="670"/>
      <c r="CW50" s="670"/>
      <c r="CX50" s="670"/>
      <c r="CY50" s="670"/>
      <c r="CZ50" s="670"/>
      <c r="DA50" s="670"/>
      <c r="DB50" s="670"/>
      <c r="DC50" s="670"/>
      <c r="DD50" s="670"/>
      <c r="DE50" s="671"/>
      <c r="DF50" s="669"/>
      <c r="DG50" s="670"/>
      <c r="DH50" s="670"/>
      <c r="DI50" s="670"/>
      <c r="DJ50" s="670"/>
      <c r="DK50" s="670"/>
      <c r="DL50" s="670"/>
      <c r="DM50" s="670"/>
      <c r="DN50" s="670"/>
      <c r="DO50" s="670"/>
      <c r="DP50" s="670"/>
      <c r="DQ50" s="670"/>
      <c r="DR50" s="671"/>
      <c r="DS50" s="669"/>
      <c r="DT50" s="670"/>
      <c r="DU50" s="670"/>
      <c r="DV50" s="670"/>
      <c r="DW50" s="670"/>
      <c r="DX50" s="670"/>
      <c r="DY50" s="670"/>
      <c r="DZ50" s="670"/>
      <c r="EA50" s="670"/>
      <c r="EB50" s="670"/>
      <c r="EC50" s="670"/>
      <c r="ED50" s="670"/>
      <c r="EE50" s="671"/>
      <c r="EF50" s="669"/>
      <c r="EG50" s="670"/>
      <c r="EH50" s="670"/>
      <c r="EI50" s="670"/>
      <c r="EJ50" s="670"/>
      <c r="EK50" s="670"/>
      <c r="EL50" s="670"/>
      <c r="EM50" s="670"/>
      <c r="EN50" s="670"/>
      <c r="EO50" s="670"/>
      <c r="EP50" s="670"/>
      <c r="EQ50" s="670"/>
      <c r="ER50" s="671"/>
      <c r="ES50" s="680" t="s">
        <v>115</v>
      </c>
      <c r="ET50" s="681"/>
      <c r="EU50" s="681"/>
      <c r="EV50" s="681"/>
      <c r="EW50" s="681"/>
      <c r="EX50" s="681"/>
      <c r="EY50" s="681"/>
      <c r="EZ50" s="681"/>
      <c r="FA50" s="681"/>
      <c r="FB50" s="681"/>
      <c r="FC50" s="681"/>
      <c r="FD50" s="681"/>
      <c r="FE50" s="682"/>
    </row>
    <row r="51" spans="1:161" ht="21" customHeight="1" x14ac:dyDescent="0.2">
      <c r="A51" s="613" t="s">
        <v>183</v>
      </c>
      <c r="B51" s="614"/>
      <c r="C51" s="614"/>
      <c r="D51" s="614"/>
      <c r="E51" s="614"/>
      <c r="F51" s="614"/>
      <c r="G51" s="614"/>
      <c r="H51" s="614"/>
      <c r="I51" s="614"/>
      <c r="J51" s="614"/>
      <c r="K51" s="614"/>
      <c r="L51" s="614"/>
      <c r="M51" s="614"/>
      <c r="N51" s="614"/>
      <c r="O51" s="614"/>
      <c r="P51" s="614"/>
      <c r="Q51" s="614"/>
      <c r="R51" s="614"/>
      <c r="S51" s="614"/>
      <c r="T51" s="614"/>
      <c r="U51" s="614"/>
      <c r="V51" s="614"/>
      <c r="W51" s="614"/>
      <c r="X51" s="614"/>
      <c r="Y51" s="614"/>
      <c r="Z51" s="614"/>
      <c r="AA51" s="614"/>
      <c r="AB51" s="614"/>
      <c r="AC51" s="614"/>
      <c r="AD51" s="614"/>
      <c r="AE51" s="614"/>
      <c r="AF51" s="614"/>
      <c r="AG51" s="614"/>
      <c r="AH51" s="614"/>
      <c r="AI51" s="614"/>
      <c r="AJ51" s="614"/>
      <c r="AK51" s="614"/>
      <c r="AL51" s="614"/>
      <c r="AM51" s="614"/>
      <c r="AN51" s="614"/>
      <c r="AO51" s="614"/>
      <c r="AP51" s="614"/>
      <c r="AQ51" s="614"/>
      <c r="AR51" s="614"/>
      <c r="AS51" s="614"/>
      <c r="AT51" s="614"/>
      <c r="AU51" s="614"/>
      <c r="AV51" s="614"/>
      <c r="AW51" s="614"/>
      <c r="AX51" s="614"/>
      <c r="AY51" s="614"/>
      <c r="AZ51" s="614"/>
      <c r="BA51" s="614"/>
      <c r="BB51" s="614"/>
      <c r="BC51" s="614"/>
      <c r="BD51" s="614"/>
      <c r="BE51" s="614"/>
      <c r="BF51" s="614"/>
      <c r="BG51" s="614"/>
      <c r="BH51" s="614"/>
      <c r="BI51" s="614"/>
      <c r="BJ51" s="614"/>
      <c r="BK51" s="614"/>
      <c r="BL51" s="614"/>
      <c r="BM51" s="614"/>
      <c r="BN51" s="614"/>
      <c r="BO51" s="614"/>
      <c r="BP51" s="614"/>
      <c r="BQ51" s="614"/>
      <c r="BR51" s="614"/>
      <c r="BS51" s="614"/>
      <c r="BT51" s="614"/>
      <c r="BU51" s="614"/>
      <c r="BV51" s="614"/>
      <c r="BW51" s="614"/>
      <c r="BX51" s="615" t="s">
        <v>184</v>
      </c>
      <c r="BY51" s="616"/>
      <c r="BZ51" s="616"/>
      <c r="CA51" s="616"/>
      <c r="CB51" s="616"/>
      <c r="CC51" s="616"/>
      <c r="CD51" s="616"/>
      <c r="CE51" s="617"/>
      <c r="CF51" s="618" t="s">
        <v>185</v>
      </c>
      <c r="CG51" s="616"/>
      <c r="CH51" s="616"/>
      <c r="CI51" s="616"/>
      <c r="CJ51" s="616"/>
      <c r="CK51" s="616"/>
      <c r="CL51" s="616"/>
      <c r="CM51" s="616"/>
      <c r="CN51" s="616"/>
      <c r="CO51" s="616"/>
      <c r="CP51" s="616"/>
      <c r="CQ51" s="616"/>
      <c r="CR51" s="617"/>
      <c r="CS51" s="669"/>
      <c r="CT51" s="670"/>
      <c r="CU51" s="670"/>
      <c r="CV51" s="670"/>
      <c r="CW51" s="670"/>
      <c r="CX51" s="670"/>
      <c r="CY51" s="670"/>
      <c r="CZ51" s="670"/>
      <c r="DA51" s="670"/>
      <c r="DB51" s="670"/>
      <c r="DC51" s="670"/>
      <c r="DD51" s="670"/>
      <c r="DE51" s="671"/>
      <c r="DF51" s="669"/>
      <c r="DG51" s="670"/>
      <c r="DH51" s="670"/>
      <c r="DI51" s="670"/>
      <c r="DJ51" s="670"/>
      <c r="DK51" s="670"/>
      <c r="DL51" s="670"/>
      <c r="DM51" s="670"/>
      <c r="DN51" s="670"/>
      <c r="DO51" s="670"/>
      <c r="DP51" s="670"/>
      <c r="DQ51" s="670"/>
      <c r="DR51" s="671"/>
      <c r="DS51" s="669"/>
      <c r="DT51" s="670"/>
      <c r="DU51" s="670"/>
      <c r="DV51" s="670"/>
      <c r="DW51" s="670"/>
      <c r="DX51" s="670"/>
      <c r="DY51" s="670"/>
      <c r="DZ51" s="670"/>
      <c r="EA51" s="670"/>
      <c r="EB51" s="670"/>
      <c r="EC51" s="670"/>
      <c r="ED51" s="670"/>
      <c r="EE51" s="671"/>
      <c r="EF51" s="669"/>
      <c r="EG51" s="670"/>
      <c r="EH51" s="670"/>
      <c r="EI51" s="670"/>
      <c r="EJ51" s="670"/>
      <c r="EK51" s="670"/>
      <c r="EL51" s="670"/>
      <c r="EM51" s="670"/>
      <c r="EN51" s="670"/>
      <c r="EO51" s="670"/>
      <c r="EP51" s="670"/>
      <c r="EQ51" s="670"/>
      <c r="ER51" s="671"/>
      <c r="ES51" s="680" t="s">
        <v>115</v>
      </c>
      <c r="ET51" s="681"/>
      <c r="EU51" s="681"/>
      <c r="EV51" s="681"/>
      <c r="EW51" s="681"/>
      <c r="EX51" s="681"/>
      <c r="EY51" s="681"/>
      <c r="EZ51" s="681"/>
      <c r="FA51" s="681"/>
      <c r="FB51" s="681"/>
      <c r="FC51" s="681"/>
      <c r="FD51" s="681"/>
      <c r="FE51" s="682"/>
    </row>
    <row r="52" spans="1:161" ht="21.75" customHeight="1" x14ac:dyDescent="0.2">
      <c r="A52" s="613" t="s">
        <v>186</v>
      </c>
      <c r="B52" s="614"/>
      <c r="C52" s="614"/>
      <c r="D52" s="614"/>
      <c r="E52" s="614"/>
      <c r="F52" s="614"/>
      <c r="G52" s="614"/>
      <c r="H52" s="614"/>
      <c r="I52" s="614"/>
      <c r="J52" s="614"/>
      <c r="K52" s="614"/>
      <c r="L52" s="614"/>
      <c r="M52" s="614"/>
      <c r="N52" s="614"/>
      <c r="O52" s="614"/>
      <c r="P52" s="614"/>
      <c r="Q52" s="614"/>
      <c r="R52" s="614"/>
      <c r="S52" s="614"/>
      <c r="T52" s="614"/>
      <c r="U52" s="614"/>
      <c r="V52" s="614"/>
      <c r="W52" s="614"/>
      <c r="X52" s="614"/>
      <c r="Y52" s="614"/>
      <c r="Z52" s="614"/>
      <c r="AA52" s="614"/>
      <c r="AB52" s="614"/>
      <c r="AC52" s="614"/>
      <c r="AD52" s="614"/>
      <c r="AE52" s="614"/>
      <c r="AF52" s="614"/>
      <c r="AG52" s="614"/>
      <c r="AH52" s="614"/>
      <c r="AI52" s="614"/>
      <c r="AJ52" s="614"/>
      <c r="AK52" s="614"/>
      <c r="AL52" s="614"/>
      <c r="AM52" s="614"/>
      <c r="AN52" s="614"/>
      <c r="AO52" s="614"/>
      <c r="AP52" s="614"/>
      <c r="AQ52" s="614"/>
      <c r="AR52" s="614"/>
      <c r="AS52" s="614"/>
      <c r="AT52" s="614"/>
      <c r="AU52" s="614"/>
      <c r="AV52" s="614"/>
      <c r="AW52" s="614"/>
      <c r="AX52" s="614"/>
      <c r="AY52" s="614"/>
      <c r="AZ52" s="614"/>
      <c r="BA52" s="614"/>
      <c r="BB52" s="614"/>
      <c r="BC52" s="614"/>
      <c r="BD52" s="614"/>
      <c r="BE52" s="614"/>
      <c r="BF52" s="614"/>
      <c r="BG52" s="614"/>
      <c r="BH52" s="614"/>
      <c r="BI52" s="614"/>
      <c r="BJ52" s="614"/>
      <c r="BK52" s="614"/>
      <c r="BL52" s="614"/>
      <c r="BM52" s="614"/>
      <c r="BN52" s="614"/>
      <c r="BO52" s="614"/>
      <c r="BP52" s="614"/>
      <c r="BQ52" s="614"/>
      <c r="BR52" s="614"/>
      <c r="BS52" s="614"/>
      <c r="BT52" s="614"/>
      <c r="BU52" s="614"/>
      <c r="BV52" s="614"/>
      <c r="BW52" s="614"/>
      <c r="BX52" s="615" t="s">
        <v>187</v>
      </c>
      <c r="BY52" s="616"/>
      <c r="BZ52" s="616"/>
      <c r="CA52" s="616"/>
      <c r="CB52" s="616"/>
      <c r="CC52" s="616"/>
      <c r="CD52" s="616"/>
      <c r="CE52" s="617"/>
      <c r="CF52" s="618" t="s">
        <v>185</v>
      </c>
      <c r="CG52" s="616"/>
      <c r="CH52" s="616"/>
      <c r="CI52" s="616"/>
      <c r="CJ52" s="616"/>
      <c r="CK52" s="616"/>
      <c r="CL52" s="616"/>
      <c r="CM52" s="616"/>
      <c r="CN52" s="616"/>
      <c r="CO52" s="616"/>
      <c r="CP52" s="616"/>
      <c r="CQ52" s="616"/>
      <c r="CR52" s="617"/>
      <c r="CS52" s="669"/>
      <c r="CT52" s="670"/>
      <c r="CU52" s="670"/>
      <c r="CV52" s="670"/>
      <c r="CW52" s="670"/>
      <c r="CX52" s="670"/>
      <c r="CY52" s="670"/>
      <c r="CZ52" s="670"/>
      <c r="DA52" s="670"/>
      <c r="DB52" s="670"/>
      <c r="DC52" s="670"/>
      <c r="DD52" s="670"/>
      <c r="DE52" s="671"/>
      <c r="DF52" s="669"/>
      <c r="DG52" s="670"/>
      <c r="DH52" s="670"/>
      <c r="DI52" s="670"/>
      <c r="DJ52" s="670"/>
      <c r="DK52" s="670"/>
      <c r="DL52" s="670"/>
      <c r="DM52" s="670"/>
      <c r="DN52" s="670"/>
      <c r="DO52" s="670"/>
      <c r="DP52" s="670"/>
      <c r="DQ52" s="670"/>
      <c r="DR52" s="671"/>
      <c r="DS52" s="669"/>
      <c r="DT52" s="670"/>
      <c r="DU52" s="670"/>
      <c r="DV52" s="670"/>
      <c r="DW52" s="670"/>
      <c r="DX52" s="670"/>
      <c r="DY52" s="670"/>
      <c r="DZ52" s="670"/>
      <c r="EA52" s="670"/>
      <c r="EB52" s="670"/>
      <c r="EC52" s="670"/>
      <c r="ED52" s="670"/>
      <c r="EE52" s="671"/>
      <c r="EF52" s="669"/>
      <c r="EG52" s="670"/>
      <c r="EH52" s="670"/>
      <c r="EI52" s="670"/>
      <c r="EJ52" s="670"/>
      <c r="EK52" s="670"/>
      <c r="EL52" s="670"/>
      <c r="EM52" s="670"/>
      <c r="EN52" s="670"/>
      <c r="EO52" s="670"/>
      <c r="EP52" s="670"/>
      <c r="EQ52" s="670"/>
      <c r="ER52" s="671"/>
      <c r="ES52" s="680" t="s">
        <v>115</v>
      </c>
      <c r="ET52" s="681"/>
      <c r="EU52" s="681"/>
      <c r="EV52" s="681"/>
      <c r="EW52" s="681"/>
      <c r="EX52" s="681"/>
      <c r="EY52" s="681"/>
      <c r="EZ52" s="681"/>
      <c r="FA52" s="681"/>
      <c r="FB52" s="681"/>
      <c r="FC52" s="681"/>
      <c r="FD52" s="681"/>
      <c r="FE52" s="682"/>
    </row>
    <row r="53" spans="1:161" ht="11.1" customHeight="1" x14ac:dyDescent="0.2">
      <c r="A53" s="613" t="s">
        <v>188</v>
      </c>
      <c r="B53" s="614"/>
      <c r="C53" s="614"/>
      <c r="D53" s="614"/>
      <c r="E53" s="614"/>
      <c r="F53" s="614"/>
      <c r="G53" s="614"/>
      <c r="H53" s="614"/>
      <c r="I53" s="614"/>
      <c r="J53" s="614"/>
      <c r="K53" s="614"/>
      <c r="L53" s="614"/>
      <c r="M53" s="614"/>
      <c r="N53" s="614"/>
      <c r="O53" s="614"/>
      <c r="P53" s="614"/>
      <c r="Q53" s="614"/>
      <c r="R53" s="614"/>
      <c r="S53" s="614"/>
      <c r="T53" s="614"/>
      <c r="U53" s="614"/>
      <c r="V53" s="614"/>
      <c r="W53" s="614"/>
      <c r="X53" s="614"/>
      <c r="Y53" s="614"/>
      <c r="Z53" s="614"/>
      <c r="AA53" s="614"/>
      <c r="AB53" s="614"/>
      <c r="AC53" s="614"/>
      <c r="AD53" s="614"/>
      <c r="AE53" s="614"/>
      <c r="AF53" s="614"/>
      <c r="AG53" s="614"/>
      <c r="AH53" s="614"/>
      <c r="AI53" s="614"/>
      <c r="AJ53" s="614"/>
      <c r="AK53" s="614"/>
      <c r="AL53" s="614"/>
      <c r="AM53" s="614"/>
      <c r="AN53" s="614"/>
      <c r="AO53" s="614"/>
      <c r="AP53" s="614"/>
      <c r="AQ53" s="614"/>
      <c r="AR53" s="614"/>
      <c r="AS53" s="614"/>
      <c r="AT53" s="614"/>
      <c r="AU53" s="614"/>
      <c r="AV53" s="614"/>
      <c r="AW53" s="614"/>
      <c r="AX53" s="614"/>
      <c r="AY53" s="614"/>
      <c r="AZ53" s="614"/>
      <c r="BA53" s="614"/>
      <c r="BB53" s="614"/>
      <c r="BC53" s="614"/>
      <c r="BD53" s="614"/>
      <c r="BE53" s="614"/>
      <c r="BF53" s="614"/>
      <c r="BG53" s="614"/>
      <c r="BH53" s="614"/>
      <c r="BI53" s="614"/>
      <c r="BJ53" s="614"/>
      <c r="BK53" s="614"/>
      <c r="BL53" s="614"/>
      <c r="BM53" s="614"/>
      <c r="BN53" s="614"/>
      <c r="BO53" s="614"/>
      <c r="BP53" s="614"/>
      <c r="BQ53" s="614"/>
      <c r="BR53" s="614"/>
      <c r="BS53" s="614"/>
      <c r="BT53" s="614"/>
      <c r="BU53" s="614"/>
      <c r="BV53" s="614"/>
      <c r="BW53" s="614"/>
      <c r="BX53" s="615" t="s">
        <v>189</v>
      </c>
      <c r="BY53" s="616"/>
      <c r="BZ53" s="616"/>
      <c r="CA53" s="616"/>
      <c r="CB53" s="616"/>
      <c r="CC53" s="616"/>
      <c r="CD53" s="616"/>
      <c r="CE53" s="617"/>
      <c r="CF53" s="618" t="s">
        <v>185</v>
      </c>
      <c r="CG53" s="616"/>
      <c r="CH53" s="616"/>
      <c r="CI53" s="616"/>
      <c r="CJ53" s="616"/>
      <c r="CK53" s="616"/>
      <c r="CL53" s="616"/>
      <c r="CM53" s="616"/>
      <c r="CN53" s="616"/>
      <c r="CO53" s="616"/>
      <c r="CP53" s="616"/>
      <c r="CQ53" s="616"/>
      <c r="CR53" s="617"/>
      <c r="CS53" s="669"/>
      <c r="CT53" s="670"/>
      <c r="CU53" s="670"/>
      <c r="CV53" s="670"/>
      <c r="CW53" s="670"/>
      <c r="CX53" s="670"/>
      <c r="CY53" s="670"/>
      <c r="CZ53" s="670"/>
      <c r="DA53" s="670"/>
      <c r="DB53" s="670"/>
      <c r="DC53" s="670"/>
      <c r="DD53" s="670"/>
      <c r="DE53" s="671"/>
      <c r="DF53" s="669"/>
      <c r="DG53" s="670"/>
      <c r="DH53" s="670"/>
      <c r="DI53" s="670"/>
      <c r="DJ53" s="670"/>
      <c r="DK53" s="670"/>
      <c r="DL53" s="670"/>
      <c r="DM53" s="670"/>
      <c r="DN53" s="670"/>
      <c r="DO53" s="670"/>
      <c r="DP53" s="670"/>
      <c r="DQ53" s="670"/>
      <c r="DR53" s="671"/>
      <c r="DS53" s="669"/>
      <c r="DT53" s="670"/>
      <c r="DU53" s="670"/>
      <c r="DV53" s="670"/>
      <c r="DW53" s="670"/>
      <c r="DX53" s="670"/>
      <c r="DY53" s="670"/>
      <c r="DZ53" s="670"/>
      <c r="EA53" s="670"/>
      <c r="EB53" s="670"/>
      <c r="EC53" s="670"/>
      <c r="ED53" s="670"/>
      <c r="EE53" s="671"/>
      <c r="EF53" s="669"/>
      <c r="EG53" s="670"/>
      <c r="EH53" s="670"/>
      <c r="EI53" s="670"/>
      <c r="EJ53" s="670"/>
      <c r="EK53" s="670"/>
      <c r="EL53" s="670"/>
      <c r="EM53" s="670"/>
      <c r="EN53" s="670"/>
      <c r="EO53" s="670"/>
      <c r="EP53" s="670"/>
      <c r="EQ53" s="670"/>
      <c r="ER53" s="671"/>
      <c r="ES53" s="680" t="s">
        <v>115</v>
      </c>
      <c r="ET53" s="681"/>
      <c r="EU53" s="681"/>
      <c r="EV53" s="681"/>
      <c r="EW53" s="681"/>
      <c r="EX53" s="681"/>
      <c r="EY53" s="681"/>
      <c r="EZ53" s="681"/>
      <c r="FA53" s="681"/>
      <c r="FB53" s="681"/>
      <c r="FC53" s="681"/>
      <c r="FD53" s="681"/>
      <c r="FE53" s="682"/>
    </row>
    <row r="54" spans="1:161" ht="11.1" customHeight="1" x14ac:dyDescent="0.2">
      <c r="A54" s="613" t="s">
        <v>9</v>
      </c>
      <c r="B54" s="614"/>
      <c r="C54" s="614"/>
      <c r="D54" s="614"/>
      <c r="E54" s="614"/>
      <c r="F54" s="614"/>
      <c r="G54" s="614"/>
      <c r="H54" s="614"/>
      <c r="I54" s="614"/>
      <c r="J54" s="614"/>
      <c r="K54" s="614"/>
      <c r="L54" s="614"/>
      <c r="M54" s="614"/>
      <c r="N54" s="614"/>
      <c r="O54" s="614"/>
      <c r="P54" s="614"/>
      <c r="Q54" s="614"/>
      <c r="R54" s="614"/>
      <c r="S54" s="614"/>
      <c r="T54" s="614"/>
      <c r="U54" s="614"/>
      <c r="V54" s="614"/>
      <c r="W54" s="614"/>
      <c r="X54" s="614"/>
      <c r="Y54" s="614"/>
      <c r="Z54" s="614"/>
      <c r="AA54" s="614"/>
      <c r="AB54" s="614"/>
      <c r="AC54" s="614"/>
      <c r="AD54" s="614"/>
      <c r="AE54" s="614"/>
      <c r="AF54" s="614"/>
      <c r="AG54" s="614"/>
      <c r="AH54" s="614"/>
      <c r="AI54" s="614"/>
      <c r="AJ54" s="614"/>
      <c r="AK54" s="614"/>
      <c r="AL54" s="614"/>
      <c r="AM54" s="614"/>
      <c r="AN54" s="614"/>
      <c r="AO54" s="614"/>
      <c r="AP54" s="614"/>
      <c r="AQ54" s="614"/>
      <c r="AR54" s="614"/>
      <c r="AS54" s="614"/>
      <c r="AT54" s="614"/>
      <c r="AU54" s="614"/>
      <c r="AV54" s="614"/>
      <c r="AW54" s="614"/>
      <c r="AX54" s="614"/>
      <c r="AY54" s="614"/>
      <c r="AZ54" s="614"/>
      <c r="BA54" s="614"/>
      <c r="BB54" s="614"/>
      <c r="BC54" s="614"/>
      <c r="BD54" s="614"/>
      <c r="BE54" s="614"/>
      <c r="BF54" s="614"/>
      <c r="BG54" s="614"/>
      <c r="BH54" s="614"/>
      <c r="BI54" s="614"/>
      <c r="BJ54" s="614"/>
      <c r="BK54" s="614"/>
      <c r="BL54" s="614"/>
      <c r="BM54" s="614"/>
      <c r="BN54" s="614"/>
      <c r="BO54" s="614"/>
      <c r="BP54" s="614"/>
      <c r="BQ54" s="614"/>
      <c r="BR54" s="614"/>
      <c r="BS54" s="614"/>
      <c r="BT54" s="614"/>
      <c r="BU54" s="614"/>
      <c r="BV54" s="614"/>
      <c r="BW54" s="614"/>
      <c r="BX54" s="615" t="s">
        <v>190</v>
      </c>
      <c r="BY54" s="616"/>
      <c r="BZ54" s="616"/>
      <c r="CA54" s="616"/>
      <c r="CB54" s="616"/>
      <c r="CC54" s="616"/>
      <c r="CD54" s="616"/>
      <c r="CE54" s="617"/>
      <c r="CF54" s="618" t="s">
        <v>191</v>
      </c>
      <c r="CG54" s="616"/>
      <c r="CH54" s="616"/>
      <c r="CI54" s="616"/>
      <c r="CJ54" s="616"/>
      <c r="CK54" s="616"/>
      <c r="CL54" s="616"/>
      <c r="CM54" s="616"/>
      <c r="CN54" s="616"/>
      <c r="CO54" s="616"/>
      <c r="CP54" s="616"/>
      <c r="CQ54" s="616"/>
      <c r="CR54" s="617"/>
      <c r="CS54" s="669"/>
      <c r="CT54" s="670"/>
      <c r="CU54" s="670"/>
      <c r="CV54" s="670"/>
      <c r="CW54" s="670"/>
      <c r="CX54" s="670"/>
      <c r="CY54" s="670"/>
      <c r="CZ54" s="670"/>
      <c r="DA54" s="670"/>
      <c r="DB54" s="670"/>
      <c r="DC54" s="670"/>
      <c r="DD54" s="670"/>
      <c r="DE54" s="671"/>
      <c r="DF54" s="669">
        <f>DF55+DF56+DF57+DF58+DF59</f>
        <v>0</v>
      </c>
      <c r="DG54" s="670"/>
      <c r="DH54" s="670"/>
      <c r="DI54" s="670"/>
      <c r="DJ54" s="670"/>
      <c r="DK54" s="670"/>
      <c r="DL54" s="670"/>
      <c r="DM54" s="670"/>
      <c r="DN54" s="670"/>
      <c r="DO54" s="670"/>
      <c r="DP54" s="670"/>
      <c r="DQ54" s="670"/>
      <c r="DR54" s="671"/>
      <c r="DS54" s="669"/>
      <c r="DT54" s="670"/>
      <c r="DU54" s="670"/>
      <c r="DV54" s="670"/>
      <c r="DW54" s="670"/>
      <c r="DX54" s="670"/>
      <c r="DY54" s="670"/>
      <c r="DZ54" s="670"/>
      <c r="EA54" s="670"/>
      <c r="EB54" s="670"/>
      <c r="EC54" s="670"/>
      <c r="ED54" s="670"/>
      <c r="EE54" s="671"/>
      <c r="EF54" s="669"/>
      <c r="EG54" s="670"/>
      <c r="EH54" s="670"/>
      <c r="EI54" s="670"/>
      <c r="EJ54" s="670"/>
      <c r="EK54" s="670"/>
      <c r="EL54" s="670"/>
      <c r="EM54" s="670"/>
      <c r="EN54" s="670"/>
      <c r="EO54" s="670"/>
      <c r="EP54" s="670"/>
      <c r="EQ54" s="670"/>
      <c r="ER54" s="671"/>
      <c r="ES54" s="680" t="s">
        <v>115</v>
      </c>
      <c r="ET54" s="681"/>
      <c r="EU54" s="681"/>
      <c r="EV54" s="681"/>
      <c r="EW54" s="681"/>
      <c r="EX54" s="681"/>
      <c r="EY54" s="681"/>
      <c r="EZ54" s="681"/>
      <c r="FA54" s="681"/>
      <c r="FB54" s="681"/>
      <c r="FC54" s="681"/>
      <c r="FD54" s="681"/>
      <c r="FE54" s="682"/>
    </row>
    <row r="55" spans="1:161" ht="21.75" customHeight="1" x14ac:dyDescent="0.2">
      <c r="A55" s="613" t="s">
        <v>192</v>
      </c>
      <c r="B55" s="614"/>
      <c r="C55" s="614"/>
      <c r="D55" s="614"/>
      <c r="E55" s="614"/>
      <c r="F55" s="614"/>
      <c r="G55" s="614"/>
      <c r="H55" s="614"/>
      <c r="I55" s="614"/>
      <c r="J55" s="614"/>
      <c r="K55" s="614"/>
      <c r="L55" s="614"/>
      <c r="M55" s="614"/>
      <c r="N55" s="614"/>
      <c r="O55" s="614"/>
      <c r="P55" s="614"/>
      <c r="Q55" s="614"/>
      <c r="R55" s="614"/>
      <c r="S55" s="614"/>
      <c r="T55" s="614"/>
      <c r="U55" s="614"/>
      <c r="V55" s="614"/>
      <c r="W55" s="614"/>
      <c r="X55" s="614"/>
      <c r="Y55" s="614"/>
      <c r="Z55" s="614"/>
      <c r="AA55" s="614"/>
      <c r="AB55" s="614"/>
      <c r="AC55" s="614"/>
      <c r="AD55" s="614"/>
      <c r="AE55" s="614"/>
      <c r="AF55" s="614"/>
      <c r="AG55" s="614"/>
      <c r="AH55" s="614"/>
      <c r="AI55" s="614"/>
      <c r="AJ55" s="614"/>
      <c r="AK55" s="614"/>
      <c r="AL55" s="614"/>
      <c r="AM55" s="614"/>
      <c r="AN55" s="614"/>
      <c r="AO55" s="614"/>
      <c r="AP55" s="614"/>
      <c r="AQ55" s="614"/>
      <c r="AR55" s="614"/>
      <c r="AS55" s="614"/>
      <c r="AT55" s="614"/>
      <c r="AU55" s="614"/>
      <c r="AV55" s="614"/>
      <c r="AW55" s="614"/>
      <c r="AX55" s="614"/>
      <c r="AY55" s="614"/>
      <c r="AZ55" s="614"/>
      <c r="BA55" s="614"/>
      <c r="BB55" s="614"/>
      <c r="BC55" s="614"/>
      <c r="BD55" s="614"/>
      <c r="BE55" s="614"/>
      <c r="BF55" s="614"/>
      <c r="BG55" s="614"/>
      <c r="BH55" s="614"/>
      <c r="BI55" s="614"/>
      <c r="BJ55" s="614"/>
      <c r="BK55" s="614"/>
      <c r="BL55" s="614"/>
      <c r="BM55" s="614"/>
      <c r="BN55" s="614"/>
      <c r="BO55" s="614"/>
      <c r="BP55" s="614"/>
      <c r="BQ55" s="614"/>
      <c r="BR55" s="614"/>
      <c r="BS55" s="614"/>
      <c r="BT55" s="614"/>
      <c r="BU55" s="614"/>
      <c r="BV55" s="614"/>
      <c r="BW55" s="614"/>
      <c r="BX55" s="615" t="s">
        <v>193</v>
      </c>
      <c r="BY55" s="616"/>
      <c r="BZ55" s="616"/>
      <c r="CA55" s="616"/>
      <c r="CB55" s="616"/>
      <c r="CC55" s="616"/>
      <c r="CD55" s="616"/>
      <c r="CE55" s="617"/>
      <c r="CF55" s="618" t="s">
        <v>194</v>
      </c>
      <c r="CG55" s="616"/>
      <c r="CH55" s="616"/>
      <c r="CI55" s="616"/>
      <c r="CJ55" s="616"/>
      <c r="CK55" s="616"/>
      <c r="CL55" s="616"/>
      <c r="CM55" s="616"/>
      <c r="CN55" s="616"/>
      <c r="CO55" s="616"/>
      <c r="CP55" s="616"/>
      <c r="CQ55" s="616"/>
      <c r="CR55" s="617"/>
      <c r="CS55" s="669"/>
      <c r="CT55" s="670"/>
      <c r="CU55" s="670"/>
      <c r="CV55" s="670"/>
      <c r="CW55" s="670"/>
      <c r="CX55" s="670"/>
      <c r="CY55" s="670"/>
      <c r="CZ55" s="670"/>
      <c r="DA55" s="670"/>
      <c r="DB55" s="670"/>
      <c r="DC55" s="670"/>
      <c r="DD55" s="670"/>
      <c r="DE55" s="671"/>
      <c r="DF55" s="669"/>
      <c r="DG55" s="670"/>
      <c r="DH55" s="670"/>
      <c r="DI55" s="670"/>
      <c r="DJ55" s="670"/>
      <c r="DK55" s="670"/>
      <c r="DL55" s="670"/>
      <c r="DM55" s="670"/>
      <c r="DN55" s="670"/>
      <c r="DO55" s="670"/>
      <c r="DP55" s="670"/>
      <c r="DQ55" s="670"/>
      <c r="DR55" s="671"/>
      <c r="DS55" s="669"/>
      <c r="DT55" s="670"/>
      <c r="DU55" s="670"/>
      <c r="DV55" s="670"/>
      <c r="DW55" s="670"/>
      <c r="DX55" s="670"/>
      <c r="DY55" s="670"/>
      <c r="DZ55" s="670"/>
      <c r="EA55" s="670"/>
      <c r="EB55" s="670"/>
      <c r="EC55" s="670"/>
      <c r="ED55" s="670"/>
      <c r="EE55" s="671"/>
      <c r="EF55" s="669"/>
      <c r="EG55" s="670"/>
      <c r="EH55" s="670"/>
      <c r="EI55" s="670"/>
      <c r="EJ55" s="670"/>
      <c r="EK55" s="670"/>
      <c r="EL55" s="670"/>
      <c r="EM55" s="670"/>
      <c r="EN55" s="670"/>
      <c r="EO55" s="670"/>
      <c r="EP55" s="670"/>
      <c r="EQ55" s="670"/>
      <c r="ER55" s="671"/>
      <c r="ES55" s="680" t="s">
        <v>115</v>
      </c>
      <c r="ET55" s="681"/>
      <c r="EU55" s="681"/>
      <c r="EV55" s="681"/>
      <c r="EW55" s="681"/>
      <c r="EX55" s="681"/>
      <c r="EY55" s="681"/>
      <c r="EZ55" s="681"/>
      <c r="FA55" s="681"/>
      <c r="FB55" s="681"/>
      <c r="FC55" s="681"/>
      <c r="FD55" s="681"/>
      <c r="FE55" s="682"/>
    </row>
    <row r="56" spans="1:161" ht="33.75" customHeight="1" x14ac:dyDescent="0.2">
      <c r="A56" s="613" t="s">
        <v>195</v>
      </c>
      <c r="B56" s="614"/>
      <c r="C56" s="614"/>
      <c r="D56" s="614"/>
      <c r="E56" s="614"/>
      <c r="F56" s="614"/>
      <c r="G56" s="614"/>
      <c r="H56" s="614"/>
      <c r="I56" s="614"/>
      <c r="J56" s="614"/>
      <c r="K56" s="614"/>
      <c r="L56" s="614"/>
      <c r="M56" s="614"/>
      <c r="N56" s="614"/>
      <c r="O56" s="614"/>
      <c r="P56" s="614"/>
      <c r="Q56" s="614"/>
      <c r="R56" s="614"/>
      <c r="S56" s="614"/>
      <c r="T56" s="614"/>
      <c r="U56" s="614"/>
      <c r="V56" s="614"/>
      <c r="W56" s="614"/>
      <c r="X56" s="614"/>
      <c r="Y56" s="614"/>
      <c r="Z56" s="614"/>
      <c r="AA56" s="614"/>
      <c r="AB56" s="614"/>
      <c r="AC56" s="614"/>
      <c r="AD56" s="614"/>
      <c r="AE56" s="614"/>
      <c r="AF56" s="614"/>
      <c r="AG56" s="614"/>
      <c r="AH56" s="614"/>
      <c r="AI56" s="614"/>
      <c r="AJ56" s="614"/>
      <c r="AK56" s="614"/>
      <c r="AL56" s="614"/>
      <c r="AM56" s="614"/>
      <c r="AN56" s="614"/>
      <c r="AO56" s="614"/>
      <c r="AP56" s="614"/>
      <c r="AQ56" s="614"/>
      <c r="AR56" s="614"/>
      <c r="AS56" s="614"/>
      <c r="AT56" s="614"/>
      <c r="AU56" s="614"/>
      <c r="AV56" s="614"/>
      <c r="AW56" s="614"/>
      <c r="AX56" s="614"/>
      <c r="AY56" s="614"/>
      <c r="AZ56" s="614"/>
      <c r="BA56" s="614"/>
      <c r="BB56" s="614"/>
      <c r="BC56" s="614"/>
      <c r="BD56" s="614"/>
      <c r="BE56" s="614"/>
      <c r="BF56" s="614"/>
      <c r="BG56" s="614"/>
      <c r="BH56" s="614"/>
      <c r="BI56" s="614"/>
      <c r="BJ56" s="614"/>
      <c r="BK56" s="614"/>
      <c r="BL56" s="614"/>
      <c r="BM56" s="614"/>
      <c r="BN56" s="614"/>
      <c r="BO56" s="614"/>
      <c r="BP56" s="614"/>
      <c r="BQ56" s="614"/>
      <c r="BR56" s="614"/>
      <c r="BS56" s="614"/>
      <c r="BT56" s="614"/>
      <c r="BU56" s="614"/>
      <c r="BV56" s="614"/>
      <c r="BW56" s="614"/>
      <c r="BX56" s="615" t="s">
        <v>196</v>
      </c>
      <c r="BY56" s="616"/>
      <c r="BZ56" s="616"/>
      <c r="CA56" s="616"/>
      <c r="CB56" s="616"/>
      <c r="CC56" s="616"/>
      <c r="CD56" s="616"/>
      <c r="CE56" s="617"/>
      <c r="CF56" s="618" t="s">
        <v>197</v>
      </c>
      <c r="CG56" s="616"/>
      <c r="CH56" s="616"/>
      <c r="CI56" s="616"/>
      <c r="CJ56" s="616"/>
      <c r="CK56" s="616"/>
      <c r="CL56" s="616"/>
      <c r="CM56" s="616"/>
      <c r="CN56" s="616"/>
      <c r="CO56" s="616"/>
      <c r="CP56" s="616"/>
      <c r="CQ56" s="616"/>
      <c r="CR56" s="617"/>
      <c r="CS56" s="699"/>
      <c r="CT56" s="700"/>
      <c r="CU56" s="700"/>
      <c r="CV56" s="700"/>
      <c r="CW56" s="700"/>
      <c r="CX56" s="700"/>
      <c r="CY56" s="700"/>
      <c r="CZ56" s="700"/>
      <c r="DA56" s="700"/>
      <c r="DB56" s="700"/>
      <c r="DC56" s="700"/>
      <c r="DD56" s="700"/>
      <c r="DE56" s="701"/>
      <c r="DF56" s="669">
        <v>0</v>
      </c>
      <c r="DG56" s="670"/>
      <c r="DH56" s="670"/>
      <c r="DI56" s="670"/>
      <c r="DJ56" s="670"/>
      <c r="DK56" s="670"/>
      <c r="DL56" s="670"/>
      <c r="DM56" s="670"/>
      <c r="DN56" s="670"/>
      <c r="DO56" s="670"/>
      <c r="DP56" s="670"/>
      <c r="DQ56" s="670"/>
      <c r="DR56" s="671"/>
      <c r="DS56" s="669"/>
      <c r="DT56" s="670"/>
      <c r="DU56" s="670"/>
      <c r="DV56" s="670"/>
      <c r="DW56" s="670"/>
      <c r="DX56" s="670"/>
      <c r="DY56" s="670"/>
      <c r="DZ56" s="670"/>
      <c r="EA56" s="670"/>
      <c r="EB56" s="670"/>
      <c r="EC56" s="670"/>
      <c r="ED56" s="670"/>
      <c r="EE56" s="671"/>
      <c r="EF56" s="669"/>
      <c r="EG56" s="670"/>
      <c r="EH56" s="670"/>
      <c r="EI56" s="670"/>
      <c r="EJ56" s="670"/>
      <c r="EK56" s="670"/>
      <c r="EL56" s="670"/>
      <c r="EM56" s="670"/>
      <c r="EN56" s="670"/>
      <c r="EO56" s="670"/>
      <c r="EP56" s="670"/>
      <c r="EQ56" s="670"/>
      <c r="ER56" s="671"/>
      <c r="ES56" s="680" t="s">
        <v>115</v>
      </c>
      <c r="ET56" s="681"/>
      <c r="EU56" s="681"/>
      <c r="EV56" s="681"/>
      <c r="EW56" s="681"/>
      <c r="EX56" s="681"/>
      <c r="EY56" s="681"/>
      <c r="EZ56" s="681"/>
      <c r="FA56" s="681"/>
      <c r="FB56" s="681"/>
      <c r="FC56" s="681"/>
      <c r="FD56" s="681"/>
      <c r="FE56" s="682"/>
    </row>
    <row r="57" spans="1:161" ht="21.75" customHeight="1" x14ac:dyDescent="0.2">
      <c r="A57" s="613" t="s">
        <v>198</v>
      </c>
      <c r="B57" s="614"/>
      <c r="C57" s="614"/>
      <c r="D57" s="614"/>
      <c r="E57" s="614"/>
      <c r="F57" s="614"/>
      <c r="G57" s="614"/>
      <c r="H57" s="614"/>
      <c r="I57" s="614"/>
      <c r="J57" s="614"/>
      <c r="K57" s="614"/>
      <c r="L57" s="614"/>
      <c r="M57" s="614"/>
      <c r="N57" s="614"/>
      <c r="O57" s="614"/>
      <c r="P57" s="614"/>
      <c r="Q57" s="614"/>
      <c r="R57" s="614"/>
      <c r="S57" s="614"/>
      <c r="T57" s="614"/>
      <c r="U57" s="614"/>
      <c r="V57" s="614"/>
      <c r="W57" s="614"/>
      <c r="X57" s="614"/>
      <c r="Y57" s="614"/>
      <c r="Z57" s="614"/>
      <c r="AA57" s="614"/>
      <c r="AB57" s="614"/>
      <c r="AC57" s="614"/>
      <c r="AD57" s="614"/>
      <c r="AE57" s="614"/>
      <c r="AF57" s="614"/>
      <c r="AG57" s="614"/>
      <c r="AH57" s="614"/>
      <c r="AI57" s="614"/>
      <c r="AJ57" s="614"/>
      <c r="AK57" s="614"/>
      <c r="AL57" s="614"/>
      <c r="AM57" s="614"/>
      <c r="AN57" s="614"/>
      <c r="AO57" s="614"/>
      <c r="AP57" s="614"/>
      <c r="AQ57" s="614"/>
      <c r="AR57" s="614"/>
      <c r="AS57" s="614"/>
      <c r="AT57" s="614"/>
      <c r="AU57" s="614"/>
      <c r="AV57" s="614"/>
      <c r="AW57" s="614"/>
      <c r="AX57" s="614"/>
      <c r="AY57" s="614"/>
      <c r="AZ57" s="614"/>
      <c r="BA57" s="614"/>
      <c r="BB57" s="614"/>
      <c r="BC57" s="614"/>
      <c r="BD57" s="614"/>
      <c r="BE57" s="614"/>
      <c r="BF57" s="614"/>
      <c r="BG57" s="614"/>
      <c r="BH57" s="614"/>
      <c r="BI57" s="614"/>
      <c r="BJ57" s="614"/>
      <c r="BK57" s="614"/>
      <c r="BL57" s="614"/>
      <c r="BM57" s="614"/>
      <c r="BN57" s="614"/>
      <c r="BO57" s="614"/>
      <c r="BP57" s="614"/>
      <c r="BQ57" s="614"/>
      <c r="BR57" s="614"/>
      <c r="BS57" s="614"/>
      <c r="BT57" s="614"/>
      <c r="BU57" s="614"/>
      <c r="BV57" s="614"/>
      <c r="BW57" s="614"/>
      <c r="BX57" s="615" t="s">
        <v>199</v>
      </c>
      <c r="BY57" s="616"/>
      <c r="BZ57" s="616"/>
      <c r="CA57" s="616"/>
      <c r="CB57" s="616"/>
      <c r="CC57" s="616"/>
      <c r="CD57" s="616"/>
      <c r="CE57" s="617"/>
      <c r="CF57" s="618" t="s">
        <v>200</v>
      </c>
      <c r="CG57" s="616"/>
      <c r="CH57" s="616"/>
      <c r="CI57" s="616"/>
      <c r="CJ57" s="616"/>
      <c r="CK57" s="616"/>
      <c r="CL57" s="616"/>
      <c r="CM57" s="616"/>
      <c r="CN57" s="616"/>
      <c r="CO57" s="616"/>
      <c r="CP57" s="616"/>
      <c r="CQ57" s="616"/>
      <c r="CR57" s="617"/>
      <c r="CS57" s="669"/>
      <c r="CT57" s="670"/>
      <c r="CU57" s="670"/>
      <c r="CV57" s="670"/>
      <c r="CW57" s="670"/>
      <c r="CX57" s="670"/>
      <c r="CY57" s="670"/>
      <c r="CZ57" s="670"/>
      <c r="DA57" s="670"/>
      <c r="DB57" s="670"/>
      <c r="DC57" s="670"/>
      <c r="DD57" s="670"/>
      <c r="DE57" s="671"/>
      <c r="DF57" s="669"/>
      <c r="DG57" s="670"/>
      <c r="DH57" s="670"/>
      <c r="DI57" s="670"/>
      <c r="DJ57" s="670"/>
      <c r="DK57" s="670"/>
      <c r="DL57" s="670"/>
      <c r="DM57" s="670"/>
      <c r="DN57" s="670"/>
      <c r="DO57" s="670"/>
      <c r="DP57" s="670"/>
      <c r="DQ57" s="670"/>
      <c r="DR57" s="671"/>
      <c r="DS57" s="669"/>
      <c r="DT57" s="670"/>
      <c r="DU57" s="670"/>
      <c r="DV57" s="670"/>
      <c r="DW57" s="670"/>
      <c r="DX57" s="670"/>
      <c r="DY57" s="670"/>
      <c r="DZ57" s="670"/>
      <c r="EA57" s="670"/>
      <c r="EB57" s="670"/>
      <c r="EC57" s="670"/>
      <c r="ED57" s="670"/>
      <c r="EE57" s="671"/>
      <c r="EF57" s="669"/>
      <c r="EG57" s="670"/>
      <c r="EH57" s="670"/>
      <c r="EI57" s="670"/>
      <c r="EJ57" s="670"/>
      <c r="EK57" s="670"/>
      <c r="EL57" s="670"/>
      <c r="EM57" s="670"/>
      <c r="EN57" s="670"/>
      <c r="EO57" s="670"/>
      <c r="EP57" s="670"/>
      <c r="EQ57" s="670"/>
      <c r="ER57" s="671"/>
      <c r="ES57" s="680" t="s">
        <v>115</v>
      </c>
      <c r="ET57" s="681"/>
      <c r="EU57" s="681"/>
      <c r="EV57" s="681"/>
      <c r="EW57" s="681"/>
      <c r="EX57" s="681"/>
      <c r="EY57" s="681"/>
      <c r="EZ57" s="681"/>
      <c r="FA57" s="681"/>
      <c r="FB57" s="681"/>
      <c r="FC57" s="681"/>
      <c r="FD57" s="681"/>
      <c r="FE57" s="682"/>
    </row>
    <row r="58" spans="1:161" ht="33.75" customHeight="1" x14ac:dyDescent="0.2">
      <c r="A58" s="613" t="s">
        <v>201</v>
      </c>
      <c r="B58" s="614"/>
      <c r="C58" s="614"/>
      <c r="D58" s="614"/>
      <c r="E58" s="614"/>
      <c r="F58" s="614"/>
      <c r="G58" s="614"/>
      <c r="H58" s="614"/>
      <c r="I58" s="614"/>
      <c r="J58" s="614"/>
      <c r="K58" s="614"/>
      <c r="L58" s="614"/>
      <c r="M58" s="614"/>
      <c r="N58" s="614"/>
      <c r="O58" s="614"/>
      <c r="P58" s="614"/>
      <c r="Q58" s="614"/>
      <c r="R58" s="614"/>
      <c r="S58" s="614"/>
      <c r="T58" s="614"/>
      <c r="U58" s="614"/>
      <c r="V58" s="614"/>
      <c r="W58" s="614"/>
      <c r="X58" s="614"/>
      <c r="Y58" s="614"/>
      <c r="Z58" s="614"/>
      <c r="AA58" s="614"/>
      <c r="AB58" s="614"/>
      <c r="AC58" s="614"/>
      <c r="AD58" s="614"/>
      <c r="AE58" s="614"/>
      <c r="AF58" s="614"/>
      <c r="AG58" s="614"/>
      <c r="AH58" s="614"/>
      <c r="AI58" s="614"/>
      <c r="AJ58" s="614"/>
      <c r="AK58" s="614"/>
      <c r="AL58" s="614"/>
      <c r="AM58" s="614"/>
      <c r="AN58" s="614"/>
      <c r="AO58" s="614"/>
      <c r="AP58" s="614"/>
      <c r="AQ58" s="614"/>
      <c r="AR58" s="614"/>
      <c r="AS58" s="614"/>
      <c r="AT58" s="614"/>
      <c r="AU58" s="614"/>
      <c r="AV58" s="614"/>
      <c r="AW58" s="614"/>
      <c r="AX58" s="614"/>
      <c r="AY58" s="614"/>
      <c r="AZ58" s="614"/>
      <c r="BA58" s="614"/>
      <c r="BB58" s="614"/>
      <c r="BC58" s="614"/>
      <c r="BD58" s="614"/>
      <c r="BE58" s="614"/>
      <c r="BF58" s="614"/>
      <c r="BG58" s="614"/>
      <c r="BH58" s="614"/>
      <c r="BI58" s="614"/>
      <c r="BJ58" s="614"/>
      <c r="BK58" s="614"/>
      <c r="BL58" s="614"/>
      <c r="BM58" s="614"/>
      <c r="BN58" s="614"/>
      <c r="BO58" s="614"/>
      <c r="BP58" s="614"/>
      <c r="BQ58" s="614"/>
      <c r="BR58" s="614"/>
      <c r="BS58" s="614"/>
      <c r="BT58" s="614"/>
      <c r="BU58" s="614"/>
      <c r="BV58" s="614"/>
      <c r="BW58" s="614"/>
      <c r="BX58" s="615" t="s">
        <v>202</v>
      </c>
      <c r="BY58" s="616"/>
      <c r="BZ58" s="616"/>
      <c r="CA58" s="616"/>
      <c r="CB58" s="616"/>
      <c r="CC58" s="616"/>
      <c r="CD58" s="616"/>
      <c r="CE58" s="617"/>
      <c r="CF58" s="618" t="s">
        <v>203</v>
      </c>
      <c r="CG58" s="616"/>
      <c r="CH58" s="616"/>
      <c r="CI58" s="616"/>
      <c r="CJ58" s="616"/>
      <c r="CK58" s="616"/>
      <c r="CL58" s="616"/>
      <c r="CM58" s="616"/>
      <c r="CN58" s="616"/>
      <c r="CO58" s="616"/>
      <c r="CP58" s="616"/>
      <c r="CQ58" s="616"/>
      <c r="CR58" s="617"/>
      <c r="CS58" s="669"/>
      <c r="CT58" s="670"/>
      <c r="CU58" s="670"/>
      <c r="CV58" s="670"/>
      <c r="CW58" s="670"/>
      <c r="CX58" s="670"/>
      <c r="CY58" s="670"/>
      <c r="CZ58" s="670"/>
      <c r="DA58" s="670"/>
      <c r="DB58" s="670"/>
      <c r="DC58" s="670"/>
      <c r="DD58" s="670"/>
      <c r="DE58" s="671"/>
      <c r="DF58" s="669"/>
      <c r="DG58" s="670"/>
      <c r="DH58" s="670"/>
      <c r="DI58" s="670"/>
      <c r="DJ58" s="670"/>
      <c r="DK58" s="670"/>
      <c r="DL58" s="670"/>
      <c r="DM58" s="670"/>
      <c r="DN58" s="670"/>
      <c r="DO58" s="670"/>
      <c r="DP58" s="670"/>
      <c r="DQ58" s="670"/>
      <c r="DR58" s="671"/>
      <c r="DS58" s="669"/>
      <c r="DT58" s="670"/>
      <c r="DU58" s="670"/>
      <c r="DV58" s="670"/>
      <c r="DW58" s="670"/>
      <c r="DX58" s="670"/>
      <c r="DY58" s="670"/>
      <c r="DZ58" s="670"/>
      <c r="EA58" s="670"/>
      <c r="EB58" s="670"/>
      <c r="EC58" s="670"/>
      <c r="ED58" s="670"/>
      <c r="EE58" s="671"/>
      <c r="EF58" s="669"/>
      <c r="EG58" s="670"/>
      <c r="EH58" s="670"/>
      <c r="EI58" s="670"/>
      <c r="EJ58" s="670"/>
      <c r="EK58" s="670"/>
      <c r="EL58" s="670"/>
      <c r="EM58" s="670"/>
      <c r="EN58" s="670"/>
      <c r="EO58" s="670"/>
      <c r="EP58" s="670"/>
      <c r="EQ58" s="670"/>
      <c r="ER58" s="671"/>
      <c r="ES58" s="680" t="s">
        <v>115</v>
      </c>
      <c r="ET58" s="681"/>
      <c r="EU58" s="681"/>
      <c r="EV58" s="681"/>
      <c r="EW58" s="681"/>
      <c r="EX58" s="681"/>
      <c r="EY58" s="681"/>
      <c r="EZ58" s="681"/>
      <c r="FA58" s="681"/>
      <c r="FB58" s="681"/>
      <c r="FC58" s="681"/>
      <c r="FD58" s="681"/>
      <c r="FE58" s="682"/>
    </row>
    <row r="59" spans="1:161" ht="11.1" customHeight="1" x14ac:dyDescent="0.2">
      <c r="A59" s="613" t="s">
        <v>204</v>
      </c>
      <c r="B59" s="614"/>
      <c r="C59" s="614"/>
      <c r="D59" s="614"/>
      <c r="E59" s="614"/>
      <c r="F59" s="614"/>
      <c r="G59" s="614"/>
      <c r="H59" s="614"/>
      <c r="I59" s="614"/>
      <c r="J59" s="614"/>
      <c r="K59" s="614"/>
      <c r="L59" s="614"/>
      <c r="M59" s="614"/>
      <c r="N59" s="614"/>
      <c r="O59" s="614"/>
      <c r="P59" s="614"/>
      <c r="Q59" s="614"/>
      <c r="R59" s="614"/>
      <c r="S59" s="614"/>
      <c r="T59" s="614"/>
      <c r="U59" s="614"/>
      <c r="V59" s="614"/>
      <c r="W59" s="614"/>
      <c r="X59" s="614"/>
      <c r="Y59" s="614"/>
      <c r="Z59" s="614"/>
      <c r="AA59" s="614"/>
      <c r="AB59" s="614"/>
      <c r="AC59" s="614"/>
      <c r="AD59" s="614"/>
      <c r="AE59" s="614"/>
      <c r="AF59" s="614"/>
      <c r="AG59" s="614"/>
      <c r="AH59" s="614"/>
      <c r="AI59" s="614"/>
      <c r="AJ59" s="614"/>
      <c r="AK59" s="614"/>
      <c r="AL59" s="614"/>
      <c r="AM59" s="614"/>
      <c r="AN59" s="614"/>
      <c r="AO59" s="614"/>
      <c r="AP59" s="614"/>
      <c r="AQ59" s="614"/>
      <c r="AR59" s="614"/>
      <c r="AS59" s="614"/>
      <c r="AT59" s="614"/>
      <c r="AU59" s="614"/>
      <c r="AV59" s="614"/>
      <c r="AW59" s="614"/>
      <c r="AX59" s="614"/>
      <c r="AY59" s="614"/>
      <c r="AZ59" s="614"/>
      <c r="BA59" s="614"/>
      <c r="BB59" s="614"/>
      <c r="BC59" s="614"/>
      <c r="BD59" s="614"/>
      <c r="BE59" s="614"/>
      <c r="BF59" s="614"/>
      <c r="BG59" s="614"/>
      <c r="BH59" s="614"/>
      <c r="BI59" s="614"/>
      <c r="BJ59" s="614"/>
      <c r="BK59" s="614"/>
      <c r="BL59" s="614"/>
      <c r="BM59" s="614"/>
      <c r="BN59" s="614"/>
      <c r="BO59" s="614"/>
      <c r="BP59" s="614"/>
      <c r="BQ59" s="614"/>
      <c r="BR59" s="614"/>
      <c r="BS59" s="614"/>
      <c r="BT59" s="614"/>
      <c r="BU59" s="614"/>
      <c r="BV59" s="614"/>
      <c r="BW59" s="614"/>
      <c r="BX59" s="615" t="s">
        <v>205</v>
      </c>
      <c r="BY59" s="616"/>
      <c r="BZ59" s="616"/>
      <c r="CA59" s="616"/>
      <c r="CB59" s="616"/>
      <c r="CC59" s="616"/>
      <c r="CD59" s="616"/>
      <c r="CE59" s="617"/>
      <c r="CF59" s="618" t="s">
        <v>206</v>
      </c>
      <c r="CG59" s="616"/>
      <c r="CH59" s="616"/>
      <c r="CI59" s="616"/>
      <c r="CJ59" s="616"/>
      <c r="CK59" s="616"/>
      <c r="CL59" s="616"/>
      <c r="CM59" s="616"/>
      <c r="CN59" s="616"/>
      <c r="CO59" s="616"/>
      <c r="CP59" s="616"/>
      <c r="CQ59" s="616"/>
      <c r="CR59" s="617"/>
      <c r="CS59" s="669"/>
      <c r="CT59" s="670"/>
      <c r="CU59" s="670"/>
      <c r="CV59" s="670"/>
      <c r="CW59" s="670"/>
      <c r="CX59" s="670"/>
      <c r="CY59" s="670"/>
      <c r="CZ59" s="670"/>
      <c r="DA59" s="670"/>
      <c r="DB59" s="670"/>
      <c r="DC59" s="670"/>
      <c r="DD59" s="670"/>
      <c r="DE59" s="671"/>
      <c r="DF59" s="669"/>
      <c r="DG59" s="670"/>
      <c r="DH59" s="670"/>
      <c r="DI59" s="670"/>
      <c r="DJ59" s="670"/>
      <c r="DK59" s="670"/>
      <c r="DL59" s="670"/>
      <c r="DM59" s="670"/>
      <c r="DN59" s="670"/>
      <c r="DO59" s="670"/>
      <c r="DP59" s="670"/>
      <c r="DQ59" s="670"/>
      <c r="DR59" s="671"/>
      <c r="DS59" s="669"/>
      <c r="DT59" s="670"/>
      <c r="DU59" s="670"/>
      <c r="DV59" s="670"/>
      <c r="DW59" s="670"/>
      <c r="DX59" s="670"/>
      <c r="DY59" s="670"/>
      <c r="DZ59" s="670"/>
      <c r="EA59" s="670"/>
      <c r="EB59" s="670"/>
      <c r="EC59" s="670"/>
      <c r="ED59" s="670"/>
      <c r="EE59" s="671"/>
      <c r="EF59" s="669"/>
      <c r="EG59" s="670"/>
      <c r="EH59" s="670"/>
      <c r="EI59" s="670"/>
      <c r="EJ59" s="670"/>
      <c r="EK59" s="670"/>
      <c r="EL59" s="670"/>
      <c r="EM59" s="670"/>
      <c r="EN59" s="670"/>
      <c r="EO59" s="670"/>
      <c r="EP59" s="670"/>
      <c r="EQ59" s="670"/>
      <c r="ER59" s="671"/>
      <c r="ES59" s="680" t="s">
        <v>115</v>
      </c>
      <c r="ET59" s="681"/>
      <c r="EU59" s="681"/>
      <c r="EV59" s="681"/>
      <c r="EW59" s="681"/>
      <c r="EX59" s="681"/>
      <c r="EY59" s="681"/>
      <c r="EZ59" s="681"/>
      <c r="FA59" s="681"/>
      <c r="FB59" s="681"/>
      <c r="FC59" s="681"/>
      <c r="FD59" s="681"/>
      <c r="FE59" s="682"/>
    </row>
    <row r="60" spans="1:161" ht="11.1" customHeight="1" x14ac:dyDescent="0.2">
      <c r="A60" s="613" t="s">
        <v>207</v>
      </c>
      <c r="B60" s="614"/>
      <c r="C60" s="614"/>
      <c r="D60" s="614"/>
      <c r="E60" s="614"/>
      <c r="F60" s="614"/>
      <c r="G60" s="614"/>
      <c r="H60" s="614"/>
      <c r="I60" s="614"/>
      <c r="J60" s="614"/>
      <c r="K60" s="614"/>
      <c r="L60" s="614"/>
      <c r="M60" s="614"/>
      <c r="N60" s="614"/>
      <c r="O60" s="614"/>
      <c r="P60" s="614"/>
      <c r="Q60" s="614"/>
      <c r="R60" s="614"/>
      <c r="S60" s="614"/>
      <c r="T60" s="614"/>
      <c r="U60" s="614"/>
      <c r="V60" s="614"/>
      <c r="W60" s="614"/>
      <c r="X60" s="614"/>
      <c r="Y60" s="614"/>
      <c r="Z60" s="614"/>
      <c r="AA60" s="614"/>
      <c r="AB60" s="614"/>
      <c r="AC60" s="614"/>
      <c r="AD60" s="614"/>
      <c r="AE60" s="614"/>
      <c r="AF60" s="614"/>
      <c r="AG60" s="614"/>
      <c r="AH60" s="614"/>
      <c r="AI60" s="614"/>
      <c r="AJ60" s="614"/>
      <c r="AK60" s="614"/>
      <c r="AL60" s="614"/>
      <c r="AM60" s="614"/>
      <c r="AN60" s="614"/>
      <c r="AO60" s="614"/>
      <c r="AP60" s="614"/>
      <c r="AQ60" s="614"/>
      <c r="AR60" s="614"/>
      <c r="AS60" s="614"/>
      <c r="AT60" s="614"/>
      <c r="AU60" s="614"/>
      <c r="AV60" s="614"/>
      <c r="AW60" s="614"/>
      <c r="AX60" s="614"/>
      <c r="AY60" s="614"/>
      <c r="AZ60" s="614"/>
      <c r="BA60" s="614"/>
      <c r="BB60" s="614"/>
      <c r="BC60" s="614"/>
      <c r="BD60" s="614"/>
      <c r="BE60" s="614"/>
      <c r="BF60" s="614"/>
      <c r="BG60" s="614"/>
      <c r="BH60" s="614"/>
      <c r="BI60" s="614"/>
      <c r="BJ60" s="614"/>
      <c r="BK60" s="614"/>
      <c r="BL60" s="614"/>
      <c r="BM60" s="614"/>
      <c r="BN60" s="614"/>
      <c r="BO60" s="614"/>
      <c r="BP60" s="614"/>
      <c r="BQ60" s="614"/>
      <c r="BR60" s="614"/>
      <c r="BS60" s="614"/>
      <c r="BT60" s="614"/>
      <c r="BU60" s="614"/>
      <c r="BV60" s="614"/>
      <c r="BW60" s="614"/>
      <c r="BX60" s="615" t="s">
        <v>208</v>
      </c>
      <c r="BY60" s="616"/>
      <c r="BZ60" s="616"/>
      <c r="CA60" s="616"/>
      <c r="CB60" s="616"/>
      <c r="CC60" s="616"/>
      <c r="CD60" s="616"/>
      <c r="CE60" s="617"/>
      <c r="CF60" s="618" t="s">
        <v>209</v>
      </c>
      <c r="CG60" s="616"/>
      <c r="CH60" s="616"/>
      <c r="CI60" s="616"/>
      <c r="CJ60" s="616"/>
      <c r="CK60" s="616"/>
      <c r="CL60" s="616"/>
      <c r="CM60" s="616"/>
      <c r="CN60" s="616"/>
      <c r="CO60" s="616"/>
      <c r="CP60" s="616"/>
      <c r="CQ60" s="616"/>
      <c r="CR60" s="617"/>
      <c r="CS60" s="646"/>
      <c r="CT60" s="647"/>
      <c r="CU60" s="647"/>
      <c r="CV60" s="647"/>
      <c r="CW60" s="647"/>
      <c r="CX60" s="647"/>
      <c r="CY60" s="647"/>
      <c r="CZ60" s="647"/>
      <c r="DA60" s="647"/>
      <c r="DB60" s="647"/>
      <c r="DC60" s="647"/>
      <c r="DD60" s="647"/>
      <c r="DE60" s="648"/>
      <c r="DF60" s="623">
        <f>DF61+DF69+DF74+DF66</f>
        <v>549607</v>
      </c>
      <c r="DG60" s="624"/>
      <c r="DH60" s="624"/>
      <c r="DI60" s="624"/>
      <c r="DJ60" s="624"/>
      <c r="DK60" s="624"/>
      <c r="DL60" s="624"/>
      <c r="DM60" s="624"/>
      <c r="DN60" s="624"/>
      <c r="DO60" s="624"/>
      <c r="DP60" s="624"/>
      <c r="DQ60" s="624"/>
      <c r="DR60" s="625"/>
      <c r="DS60" s="623">
        <f>DS61+DS69+DS74+DS66</f>
        <v>461258</v>
      </c>
      <c r="DT60" s="624"/>
      <c r="DU60" s="624"/>
      <c r="DV60" s="624"/>
      <c r="DW60" s="624"/>
      <c r="DX60" s="624"/>
      <c r="DY60" s="624"/>
      <c r="DZ60" s="624"/>
      <c r="EA60" s="624"/>
      <c r="EB60" s="624"/>
      <c r="EC60" s="624"/>
      <c r="ED60" s="624"/>
      <c r="EE60" s="625"/>
      <c r="EF60" s="623">
        <f>EF61+EF69+EF74+EF66</f>
        <v>461258</v>
      </c>
      <c r="EG60" s="624"/>
      <c r="EH60" s="624"/>
      <c r="EI60" s="624"/>
      <c r="EJ60" s="624"/>
      <c r="EK60" s="624"/>
      <c r="EL60" s="624"/>
      <c r="EM60" s="624"/>
      <c r="EN60" s="624"/>
      <c r="EO60" s="624"/>
      <c r="EP60" s="624"/>
      <c r="EQ60" s="624"/>
      <c r="ER60" s="625"/>
      <c r="ES60" s="680" t="s">
        <v>115</v>
      </c>
      <c r="ET60" s="681"/>
      <c r="EU60" s="681"/>
      <c r="EV60" s="681"/>
      <c r="EW60" s="681"/>
      <c r="EX60" s="681"/>
      <c r="EY60" s="681"/>
      <c r="EZ60" s="681"/>
      <c r="FA60" s="681"/>
      <c r="FB60" s="681"/>
      <c r="FC60" s="681"/>
      <c r="FD60" s="681"/>
      <c r="FE60" s="682"/>
    </row>
    <row r="61" spans="1:161" ht="23.25" customHeight="1" x14ac:dyDescent="0.2">
      <c r="A61" s="613" t="s">
        <v>210</v>
      </c>
      <c r="B61" s="614"/>
      <c r="C61" s="614"/>
      <c r="D61" s="614"/>
      <c r="E61" s="614"/>
      <c r="F61" s="614"/>
      <c r="G61" s="614"/>
      <c r="H61" s="614"/>
      <c r="I61" s="614"/>
      <c r="J61" s="614"/>
      <c r="K61" s="614"/>
      <c r="L61" s="614"/>
      <c r="M61" s="614"/>
      <c r="N61" s="614"/>
      <c r="O61" s="614"/>
      <c r="P61" s="614"/>
      <c r="Q61" s="614"/>
      <c r="R61" s="614"/>
      <c r="S61" s="614"/>
      <c r="T61" s="614"/>
      <c r="U61" s="614"/>
      <c r="V61" s="614"/>
      <c r="W61" s="614"/>
      <c r="X61" s="614"/>
      <c r="Y61" s="614"/>
      <c r="Z61" s="614"/>
      <c r="AA61" s="614"/>
      <c r="AB61" s="614"/>
      <c r="AC61" s="614"/>
      <c r="AD61" s="614"/>
      <c r="AE61" s="614"/>
      <c r="AF61" s="614"/>
      <c r="AG61" s="614"/>
      <c r="AH61" s="614"/>
      <c r="AI61" s="614"/>
      <c r="AJ61" s="614"/>
      <c r="AK61" s="614"/>
      <c r="AL61" s="614"/>
      <c r="AM61" s="614"/>
      <c r="AN61" s="614"/>
      <c r="AO61" s="614"/>
      <c r="AP61" s="614"/>
      <c r="AQ61" s="614"/>
      <c r="AR61" s="614"/>
      <c r="AS61" s="614"/>
      <c r="AT61" s="614"/>
      <c r="AU61" s="614"/>
      <c r="AV61" s="614"/>
      <c r="AW61" s="614"/>
      <c r="AX61" s="614"/>
      <c r="AY61" s="614"/>
      <c r="AZ61" s="614"/>
      <c r="BA61" s="614"/>
      <c r="BB61" s="614"/>
      <c r="BC61" s="614"/>
      <c r="BD61" s="614"/>
      <c r="BE61" s="614"/>
      <c r="BF61" s="614"/>
      <c r="BG61" s="614"/>
      <c r="BH61" s="614"/>
      <c r="BI61" s="614"/>
      <c r="BJ61" s="614"/>
      <c r="BK61" s="614"/>
      <c r="BL61" s="614"/>
      <c r="BM61" s="614"/>
      <c r="BN61" s="614"/>
      <c r="BO61" s="614"/>
      <c r="BP61" s="614"/>
      <c r="BQ61" s="614"/>
      <c r="BR61" s="614"/>
      <c r="BS61" s="614"/>
      <c r="BT61" s="614"/>
      <c r="BU61" s="614"/>
      <c r="BV61" s="614"/>
      <c r="BW61" s="614"/>
      <c r="BX61" s="615" t="s">
        <v>211</v>
      </c>
      <c r="BY61" s="616"/>
      <c r="BZ61" s="616"/>
      <c r="CA61" s="616"/>
      <c r="CB61" s="616"/>
      <c r="CC61" s="616"/>
      <c r="CD61" s="616"/>
      <c r="CE61" s="617"/>
      <c r="CF61" s="618" t="s">
        <v>212</v>
      </c>
      <c r="CG61" s="616"/>
      <c r="CH61" s="616"/>
      <c r="CI61" s="616"/>
      <c r="CJ61" s="616"/>
      <c r="CK61" s="616"/>
      <c r="CL61" s="616"/>
      <c r="CM61" s="616"/>
      <c r="CN61" s="616"/>
      <c r="CO61" s="616"/>
      <c r="CP61" s="616"/>
      <c r="CQ61" s="616"/>
      <c r="CR61" s="617"/>
      <c r="CS61" s="646"/>
      <c r="CT61" s="647"/>
      <c r="CU61" s="647"/>
      <c r="CV61" s="647"/>
      <c r="CW61" s="647"/>
      <c r="CX61" s="647"/>
      <c r="CY61" s="647"/>
      <c r="CZ61" s="647"/>
      <c r="DA61" s="647"/>
      <c r="DB61" s="647"/>
      <c r="DC61" s="647"/>
      <c r="DD61" s="647"/>
      <c r="DE61" s="648"/>
      <c r="DF61" s="636">
        <f>DF63+DF65+DF62+DF64</f>
        <v>549607</v>
      </c>
      <c r="DG61" s="637"/>
      <c r="DH61" s="637"/>
      <c r="DI61" s="637"/>
      <c r="DJ61" s="637"/>
      <c r="DK61" s="637"/>
      <c r="DL61" s="637"/>
      <c r="DM61" s="637"/>
      <c r="DN61" s="637"/>
      <c r="DO61" s="637"/>
      <c r="DP61" s="637"/>
      <c r="DQ61" s="637"/>
      <c r="DR61" s="638"/>
      <c r="DS61" s="636">
        <f t="shared" ref="DS61" si="14">DS63+DS65+DS62+DS64</f>
        <v>461258</v>
      </c>
      <c r="DT61" s="637"/>
      <c r="DU61" s="637"/>
      <c r="DV61" s="637"/>
      <c r="DW61" s="637"/>
      <c r="DX61" s="637"/>
      <c r="DY61" s="637"/>
      <c r="DZ61" s="637"/>
      <c r="EA61" s="637"/>
      <c r="EB61" s="637"/>
      <c r="EC61" s="637"/>
      <c r="ED61" s="637"/>
      <c r="EE61" s="638"/>
      <c r="EF61" s="636">
        <f t="shared" ref="EF61" si="15">EF63+EF65+EF62+EF64</f>
        <v>461258</v>
      </c>
      <c r="EG61" s="637"/>
      <c r="EH61" s="637"/>
      <c r="EI61" s="637"/>
      <c r="EJ61" s="637"/>
      <c r="EK61" s="637"/>
      <c r="EL61" s="637"/>
      <c r="EM61" s="637"/>
      <c r="EN61" s="637"/>
      <c r="EO61" s="637"/>
      <c r="EP61" s="637"/>
      <c r="EQ61" s="637"/>
      <c r="ER61" s="638"/>
      <c r="ES61" s="680" t="s">
        <v>115</v>
      </c>
      <c r="ET61" s="681"/>
      <c r="EU61" s="681"/>
      <c r="EV61" s="681"/>
      <c r="EW61" s="681"/>
      <c r="EX61" s="681"/>
      <c r="EY61" s="681"/>
      <c r="EZ61" s="681"/>
      <c r="FA61" s="681"/>
      <c r="FB61" s="681"/>
      <c r="FC61" s="681"/>
      <c r="FD61" s="681"/>
      <c r="FE61" s="682"/>
    </row>
    <row r="62" spans="1:161" hidden="1" x14ac:dyDescent="0.2">
      <c r="A62" s="613" t="s">
        <v>380</v>
      </c>
      <c r="B62" s="614"/>
      <c r="C62" s="614"/>
      <c r="D62" s="614"/>
      <c r="E62" s="614"/>
      <c r="F62" s="614"/>
      <c r="G62" s="614"/>
      <c r="H62" s="614"/>
      <c r="I62" s="614"/>
      <c r="J62" s="614"/>
      <c r="K62" s="614"/>
      <c r="L62" s="614"/>
      <c r="M62" s="614"/>
      <c r="N62" s="614"/>
      <c r="O62" s="614"/>
      <c r="P62" s="614"/>
      <c r="Q62" s="614"/>
      <c r="R62" s="614"/>
      <c r="S62" s="614"/>
      <c r="T62" s="614"/>
      <c r="U62" s="614"/>
      <c r="V62" s="614"/>
      <c r="W62" s="614"/>
      <c r="X62" s="614"/>
      <c r="Y62" s="614"/>
      <c r="Z62" s="614"/>
      <c r="AA62" s="614"/>
      <c r="AB62" s="614"/>
      <c r="AC62" s="614"/>
      <c r="AD62" s="614"/>
      <c r="AE62" s="614"/>
      <c r="AF62" s="614"/>
      <c r="AG62" s="614"/>
      <c r="AH62" s="614"/>
      <c r="AI62" s="614"/>
      <c r="AJ62" s="614"/>
      <c r="AK62" s="614"/>
      <c r="AL62" s="614"/>
      <c r="AM62" s="614"/>
      <c r="AN62" s="614"/>
      <c r="AO62" s="614"/>
      <c r="AP62" s="614"/>
      <c r="AQ62" s="614"/>
      <c r="AR62" s="614"/>
      <c r="AS62" s="614"/>
      <c r="AT62" s="614"/>
      <c r="AU62" s="614"/>
      <c r="AV62" s="614"/>
      <c r="AW62" s="614"/>
      <c r="AX62" s="614"/>
      <c r="AY62" s="614"/>
      <c r="AZ62" s="614"/>
      <c r="BA62" s="614"/>
      <c r="BB62" s="614"/>
      <c r="BC62" s="614"/>
      <c r="BD62" s="614"/>
      <c r="BE62" s="614"/>
      <c r="BF62" s="614"/>
      <c r="BG62" s="614"/>
      <c r="BH62" s="614"/>
      <c r="BI62" s="614"/>
      <c r="BJ62" s="614"/>
      <c r="BK62" s="614"/>
      <c r="BL62" s="614"/>
      <c r="BM62" s="614"/>
      <c r="BN62" s="614"/>
      <c r="BO62" s="614"/>
      <c r="BP62" s="614"/>
      <c r="BQ62" s="614"/>
      <c r="BR62" s="614"/>
      <c r="BS62" s="614"/>
      <c r="BT62" s="614"/>
      <c r="BU62" s="614"/>
      <c r="BV62" s="614"/>
      <c r="BW62" s="614"/>
      <c r="BX62" s="615" t="s">
        <v>357</v>
      </c>
      <c r="BY62" s="616"/>
      <c r="BZ62" s="616"/>
      <c r="CA62" s="616"/>
      <c r="CB62" s="616"/>
      <c r="CC62" s="616"/>
      <c r="CD62" s="616"/>
      <c r="CE62" s="617"/>
      <c r="CF62" s="618" t="s">
        <v>212</v>
      </c>
      <c r="CG62" s="616"/>
      <c r="CH62" s="616"/>
      <c r="CI62" s="616"/>
      <c r="CJ62" s="616"/>
      <c r="CK62" s="616"/>
      <c r="CL62" s="616"/>
      <c r="CM62" s="616"/>
      <c r="CN62" s="616"/>
      <c r="CO62" s="616"/>
      <c r="CP62" s="616"/>
      <c r="CQ62" s="616"/>
      <c r="CR62" s="617"/>
      <c r="CS62" s="699" t="s">
        <v>386</v>
      </c>
      <c r="CT62" s="700"/>
      <c r="CU62" s="700"/>
      <c r="CV62" s="700"/>
      <c r="CW62" s="700"/>
      <c r="CX62" s="700"/>
      <c r="CY62" s="700"/>
      <c r="CZ62" s="700"/>
      <c r="DA62" s="700"/>
      <c r="DB62" s="700"/>
      <c r="DC62" s="700"/>
      <c r="DD62" s="700"/>
      <c r="DE62" s="701"/>
      <c r="DF62" s="636"/>
      <c r="DG62" s="637"/>
      <c r="DH62" s="637"/>
      <c r="DI62" s="637"/>
      <c r="DJ62" s="637"/>
      <c r="DK62" s="637"/>
      <c r="DL62" s="637"/>
      <c r="DM62" s="637"/>
      <c r="DN62" s="637"/>
      <c r="DO62" s="637"/>
      <c r="DP62" s="637"/>
      <c r="DQ62" s="637"/>
      <c r="DR62" s="638"/>
      <c r="DS62" s="636"/>
      <c r="DT62" s="637"/>
      <c r="DU62" s="637"/>
      <c r="DV62" s="637"/>
      <c r="DW62" s="637"/>
      <c r="DX62" s="637"/>
      <c r="DY62" s="637"/>
      <c r="DZ62" s="637"/>
      <c r="EA62" s="637"/>
      <c r="EB62" s="637"/>
      <c r="EC62" s="637"/>
      <c r="ED62" s="637"/>
      <c r="EE62" s="638"/>
      <c r="EF62" s="646"/>
      <c r="EG62" s="647"/>
      <c r="EH62" s="647"/>
      <c r="EI62" s="647"/>
      <c r="EJ62" s="647"/>
      <c r="EK62" s="647"/>
      <c r="EL62" s="647"/>
      <c r="EM62" s="647"/>
      <c r="EN62" s="647"/>
      <c r="EO62" s="647"/>
      <c r="EP62" s="647"/>
      <c r="EQ62" s="647"/>
      <c r="ER62" s="648"/>
      <c r="ES62" s="680" t="s">
        <v>115</v>
      </c>
      <c r="ET62" s="681"/>
      <c r="EU62" s="681"/>
      <c r="EV62" s="681"/>
      <c r="EW62" s="681"/>
      <c r="EX62" s="681"/>
      <c r="EY62" s="681"/>
      <c r="EZ62" s="681"/>
      <c r="FA62" s="681"/>
      <c r="FB62" s="681"/>
      <c r="FC62" s="681"/>
      <c r="FD62" s="681"/>
      <c r="FE62" s="682"/>
    </row>
    <row r="63" spans="1:161" hidden="1" x14ac:dyDescent="0.2">
      <c r="A63" s="613" t="s">
        <v>380</v>
      </c>
      <c r="B63" s="614"/>
      <c r="C63" s="614"/>
      <c r="D63" s="614"/>
      <c r="E63" s="614"/>
      <c r="F63" s="614"/>
      <c r="G63" s="614"/>
      <c r="H63" s="614"/>
      <c r="I63" s="614"/>
      <c r="J63" s="614"/>
      <c r="K63" s="614"/>
      <c r="L63" s="614"/>
      <c r="M63" s="614"/>
      <c r="N63" s="614"/>
      <c r="O63" s="614"/>
      <c r="P63" s="614"/>
      <c r="Q63" s="614"/>
      <c r="R63" s="614"/>
      <c r="S63" s="614"/>
      <c r="T63" s="614"/>
      <c r="U63" s="614"/>
      <c r="V63" s="614"/>
      <c r="W63" s="614"/>
      <c r="X63" s="614"/>
      <c r="Y63" s="614"/>
      <c r="Z63" s="614"/>
      <c r="AA63" s="614"/>
      <c r="AB63" s="614"/>
      <c r="AC63" s="614"/>
      <c r="AD63" s="614"/>
      <c r="AE63" s="614"/>
      <c r="AF63" s="614"/>
      <c r="AG63" s="614"/>
      <c r="AH63" s="614"/>
      <c r="AI63" s="614"/>
      <c r="AJ63" s="614"/>
      <c r="AK63" s="614"/>
      <c r="AL63" s="614"/>
      <c r="AM63" s="614"/>
      <c r="AN63" s="614"/>
      <c r="AO63" s="614"/>
      <c r="AP63" s="614"/>
      <c r="AQ63" s="614"/>
      <c r="AR63" s="614"/>
      <c r="AS63" s="614"/>
      <c r="AT63" s="614"/>
      <c r="AU63" s="614"/>
      <c r="AV63" s="614"/>
      <c r="AW63" s="614"/>
      <c r="AX63" s="614"/>
      <c r="AY63" s="614"/>
      <c r="AZ63" s="614"/>
      <c r="BA63" s="614"/>
      <c r="BB63" s="614"/>
      <c r="BC63" s="614"/>
      <c r="BD63" s="614"/>
      <c r="BE63" s="614"/>
      <c r="BF63" s="614"/>
      <c r="BG63" s="614"/>
      <c r="BH63" s="614"/>
      <c r="BI63" s="614"/>
      <c r="BJ63" s="614"/>
      <c r="BK63" s="614"/>
      <c r="BL63" s="614"/>
      <c r="BM63" s="614"/>
      <c r="BN63" s="614"/>
      <c r="BO63" s="614"/>
      <c r="BP63" s="614"/>
      <c r="BQ63" s="614"/>
      <c r="BR63" s="614"/>
      <c r="BS63" s="614"/>
      <c r="BT63" s="614"/>
      <c r="BU63" s="614"/>
      <c r="BV63" s="614"/>
      <c r="BW63" s="614"/>
      <c r="BX63" s="615" t="s">
        <v>357</v>
      </c>
      <c r="BY63" s="616"/>
      <c r="BZ63" s="616"/>
      <c r="CA63" s="616"/>
      <c r="CB63" s="616"/>
      <c r="CC63" s="616"/>
      <c r="CD63" s="616"/>
      <c r="CE63" s="617"/>
      <c r="CF63" s="618" t="s">
        <v>212</v>
      </c>
      <c r="CG63" s="616"/>
      <c r="CH63" s="616"/>
      <c r="CI63" s="616"/>
      <c r="CJ63" s="616"/>
      <c r="CK63" s="616"/>
      <c r="CL63" s="616"/>
      <c r="CM63" s="616"/>
      <c r="CN63" s="616"/>
      <c r="CO63" s="616"/>
      <c r="CP63" s="616"/>
      <c r="CQ63" s="616"/>
      <c r="CR63" s="617"/>
      <c r="CS63" s="699" t="s">
        <v>387</v>
      </c>
      <c r="CT63" s="700"/>
      <c r="CU63" s="700"/>
      <c r="CV63" s="700"/>
      <c r="CW63" s="700"/>
      <c r="CX63" s="700"/>
      <c r="CY63" s="700"/>
      <c r="CZ63" s="700"/>
      <c r="DA63" s="700"/>
      <c r="DB63" s="700"/>
      <c r="DC63" s="700"/>
      <c r="DD63" s="700"/>
      <c r="DE63" s="701"/>
      <c r="DF63" s="636"/>
      <c r="DG63" s="637"/>
      <c r="DH63" s="637"/>
      <c r="DI63" s="637"/>
      <c r="DJ63" s="637"/>
      <c r="DK63" s="637"/>
      <c r="DL63" s="637"/>
      <c r="DM63" s="637"/>
      <c r="DN63" s="637"/>
      <c r="DO63" s="637"/>
      <c r="DP63" s="637"/>
      <c r="DQ63" s="637"/>
      <c r="DR63" s="638"/>
      <c r="DS63" s="636"/>
      <c r="DT63" s="637"/>
      <c r="DU63" s="637"/>
      <c r="DV63" s="637"/>
      <c r="DW63" s="637"/>
      <c r="DX63" s="637"/>
      <c r="DY63" s="637"/>
      <c r="DZ63" s="637"/>
      <c r="EA63" s="637"/>
      <c r="EB63" s="637"/>
      <c r="EC63" s="637"/>
      <c r="ED63" s="637"/>
      <c r="EE63" s="638"/>
      <c r="EF63" s="646"/>
      <c r="EG63" s="647"/>
      <c r="EH63" s="647"/>
      <c r="EI63" s="647"/>
      <c r="EJ63" s="647"/>
      <c r="EK63" s="647"/>
      <c r="EL63" s="647"/>
      <c r="EM63" s="647"/>
      <c r="EN63" s="647"/>
      <c r="EO63" s="647"/>
      <c r="EP63" s="647"/>
      <c r="EQ63" s="647"/>
      <c r="ER63" s="648"/>
      <c r="ES63" s="680" t="s">
        <v>115</v>
      </c>
      <c r="ET63" s="681"/>
      <c r="EU63" s="681"/>
      <c r="EV63" s="681"/>
      <c r="EW63" s="681"/>
      <c r="EX63" s="681"/>
      <c r="EY63" s="681"/>
      <c r="EZ63" s="681"/>
      <c r="FA63" s="681"/>
      <c r="FB63" s="681"/>
      <c r="FC63" s="681"/>
      <c r="FD63" s="681"/>
      <c r="FE63" s="682"/>
    </row>
    <row r="64" spans="1:161" x14ac:dyDescent="0.2">
      <c r="A64" s="613" t="s">
        <v>359</v>
      </c>
      <c r="B64" s="614"/>
      <c r="C64" s="614"/>
      <c r="D64" s="614"/>
      <c r="E64" s="614"/>
      <c r="F64" s="614"/>
      <c r="G64" s="614"/>
      <c r="H64" s="614"/>
      <c r="I64" s="614"/>
      <c r="J64" s="614"/>
      <c r="K64" s="614"/>
      <c r="L64" s="614"/>
      <c r="M64" s="614"/>
      <c r="N64" s="614"/>
      <c r="O64" s="614"/>
      <c r="P64" s="614"/>
      <c r="Q64" s="614"/>
      <c r="R64" s="614"/>
      <c r="S64" s="614"/>
      <c r="T64" s="614"/>
      <c r="U64" s="614"/>
      <c r="V64" s="614"/>
      <c r="W64" s="614"/>
      <c r="X64" s="614"/>
      <c r="Y64" s="614"/>
      <c r="Z64" s="614"/>
      <c r="AA64" s="614"/>
      <c r="AB64" s="614"/>
      <c r="AC64" s="614"/>
      <c r="AD64" s="614"/>
      <c r="AE64" s="614"/>
      <c r="AF64" s="614"/>
      <c r="AG64" s="614"/>
      <c r="AH64" s="614"/>
      <c r="AI64" s="614"/>
      <c r="AJ64" s="614"/>
      <c r="AK64" s="614"/>
      <c r="AL64" s="614"/>
      <c r="AM64" s="614"/>
      <c r="AN64" s="614"/>
      <c r="AO64" s="614"/>
      <c r="AP64" s="614"/>
      <c r="AQ64" s="614"/>
      <c r="AR64" s="614"/>
      <c r="AS64" s="614"/>
      <c r="AT64" s="614"/>
      <c r="AU64" s="614"/>
      <c r="AV64" s="614"/>
      <c r="AW64" s="614"/>
      <c r="AX64" s="614"/>
      <c r="AY64" s="614"/>
      <c r="AZ64" s="614"/>
      <c r="BA64" s="614"/>
      <c r="BB64" s="614"/>
      <c r="BC64" s="614"/>
      <c r="BD64" s="614"/>
      <c r="BE64" s="614"/>
      <c r="BF64" s="614"/>
      <c r="BG64" s="614"/>
      <c r="BH64" s="614"/>
      <c r="BI64" s="614"/>
      <c r="BJ64" s="614"/>
      <c r="BK64" s="614"/>
      <c r="BL64" s="614"/>
      <c r="BM64" s="614"/>
      <c r="BN64" s="614"/>
      <c r="BO64" s="614"/>
      <c r="BP64" s="614"/>
      <c r="BQ64" s="614"/>
      <c r="BR64" s="614"/>
      <c r="BS64" s="614"/>
      <c r="BT64" s="614"/>
      <c r="BU64" s="614"/>
      <c r="BV64" s="614"/>
      <c r="BW64" s="614"/>
      <c r="BX64" s="615" t="s">
        <v>358</v>
      </c>
      <c r="BY64" s="616"/>
      <c r="BZ64" s="616"/>
      <c r="CA64" s="616"/>
      <c r="CB64" s="616"/>
      <c r="CC64" s="616"/>
      <c r="CD64" s="616"/>
      <c r="CE64" s="617"/>
      <c r="CF64" s="618" t="s">
        <v>212</v>
      </c>
      <c r="CG64" s="616"/>
      <c r="CH64" s="616"/>
      <c r="CI64" s="616"/>
      <c r="CJ64" s="616"/>
      <c r="CK64" s="616"/>
      <c r="CL64" s="616"/>
      <c r="CM64" s="616"/>
      <c r="CN64" s="616"/>
      <c r="CO64" s="616"/>
      <c r="CP64" s="616"/>
      <c r="CQ64" s="616"/>
      <c r="CR64" s="617"/>
      <c r="CS64" s="699" t="s">
        <v>643</v>
      </c>
      <c r="CT64" s="700"/>
      <c r="CU64" s="700"/>
      <c r="CV64" s="700"/>
      <c r="CW64" s="700"/>
      <c r="CX64" s="700"/>
      <c r="CY64" s="700"/>
      <c r="CZ64" s="700"/>
      <c r="DA64" s="700"/>
      <c r="DB64" s="700"/>
      <c r="DC64" s="700"/>
      <c r="DD64" s="700"/>
      <c r="DE64" s="701"/>
      <c r="DF64" s="649">
        <f>обоснования!G130+обоснования!G131</f>
        <v>245377</v>
      </c>
      <c r="DG64" s="650"/>
      <c r="DH64" s="650"/>
      <c r="DI64" s="650"/>
      <c r="DJ64" s="650"/>
      <c r="DK64" s="650"/>
      <c r="DL64" s="650"/>
      <c r="DM64" s="650"/>
      <c r="DN64" s="650"/>
      <c r="DO64" s="650"/>
      <c r="DP64" s="650"/>
      <c r="DQ64" s="650"/>
      <c r="DR64" s="651"/>
      <c r="DS64" s="636">
        <f>'2027'!G121</f>
        <v>205650</v>
      </c>
      <c r="DT64" s="637"/>
      <c r="DU64" s="637"/>
      <c r="DV64" s="637"/>
      <c r="DW64" s="637"/>
      <c r="DX64" s="637"/>
      <c r="DY64" s="637"/>
      <c r="DZ64" s="637"/>
      <c r="EA64" s="637"/>
      <c r="EB64" s="637"/>
      <c r="EC64" s="637"/>
      <c r="ED64" s="637"/>
      <c r="EE64" s="638"/>
      <c r="EF64" s="646">
        <f>'2028'!G121</f>
        <v>205650</v>
      </c>
      <c r="EG64" s="647"/>
      <c r="EH64" s="647"/>
      <c r="EI64" s="647"/>
      <c r="EJ64" s="647"/>
      <c r="EK64" s="647"/>
      <c r="EL64" s="647"/>
      <c r="EM64" s="647"/>
      <c r="EN64" s="647"/>
      <c r="EO64" s="647"/>
      <c r="EP64" s="647"/>
      <c r="EQ64" s="647"/>
      <c r="ER64" s="648"/>
      <c r="ES64" s="680" t="s">
        <v>115</v>
      </c>
      <c r="ET64" s="681"/>
      <c r="EU64" s="681"/>
      <c r="EV64" s="681"/>
      <c r="EW64" s="681"/>
      <c r="EX64" s="681"/>
      <c r="EY64" s="681"/>
      <c r="EZ64" s="681"/>
      <c r="FA64" s="681"/>
      <c r="FB64" s="681"/>
      <c r="FC64" s="681"/>
      <c r="FD64" s="681"/>
      <c r="FE64" s="682"/>
    </row>
    <row r="65" spans="1:165" x14ac:dyDescent="0.2">
      <c r="A65" s="613" t="s">
        <v>380</v>
      </c>
      <c r="B65" s="614"/>
      <c r="C65" s="614"/>
      <c r="D65" s="614"/>
      <c r="E65" s="614"/>
      <c r="F65" s="614"/>
      <c r="G65" s="614"/>
      <c r="H65" s="614"/>
      <c r="I65" s="614"/>
      <c r="J65" s="614"/>
      <c r="K65" s="614"/>
      <c r="L65" s="614"/>
      <c r="M65" s="614"/>
      <c r="N65" s="614"/>
      <c r="O65" s="614"/>
      <c r="P65" s="614"/>
      <c r="Q65" s="614"/>
      <c r="R65" s="614"/>
      <c r="S65" s="614"/>
      <c r="T65" s="614"/>
      <c r="U65" s="614"/>
      <c r="V65" s="614"/>
      <c r="W65" s="614"/>
      <c r="X65" s="614"/>
      <c r="Y65" s="614"/>
      <c r="Z65" s="614"/>
      <c r="AA65" s="614"/>
      <c r="AB65" s="614"/>
      <c r="AC65" s="614"/>
      <c r="AD65" s="614"/>
      <c r="AE65" s="614"/>
      <c r="AF65" s="614"/>
      <c r="AG65" s="614"/>
      <c r="AH65" s="614"/>
      <c r="AI65" s="614"/>
      <c r="AJ65" s="614"/>
      <c r="AK65" s="614"/>
      <c r="AL65" s="614"/>
      <c r="AM65" s="614"/>
      <c r="AN65" s="614"/>
      <c r="AO65" s="614"/>
      <c r="AP65" s="614"/>
      <c r="AQ65" s="614"/>
      <c r="AR65" s="614"/>
      <c r="AS65" s="614"/>
      <c r="AT65" s="614"/>
      <c r="AU65" s="614"/>
      <c r="AV65" s="614"/>
      <c r="AW65" s="614"/>
      <c r="AX65" s="614"/>
      <c r="AY65" s="614"/>
      <c r="AZ65" s="614"/>
      <c r="BA65" s="614"/>
      <c r="BB65" s="614"/>
      <c r="BC65" s="614"/>
      <c r="BD65" s="614"/>
      <c r="BE65" s="614"/>
      <c r="BF65" s="614"/>
      <c r="BG65" s="614"/>
      <c r="BH65" s="614"/>
      <c r="BI65" s="614"/>
      <c r="BJ65" s="614"/>
      <c r="BK65" s="614"/>
      <c r="BL65" s="614"/>
      <c r="BM65" s="614"/>
      <c r="BN65" s="614"/>
      <c r="BO65" s="614"/>
      <c r="BP65" s="614"/>
      <c r="BQ65" s="614"/>
      <c r="BR65" s="614"/>
      <c r="BS65" s="614"/>
      <c r="BT65" s="614"/>
      <c r="BU65" s="614"/>
      <c r="BV65" s="614"/>
      <c r="BW65" s="614"/>
      <c r="BX65" s="615" t="s">
        <v>543</v>
      </c>
      <c r="BY65" s="616"/>
      <c r="BZ65" s="616"/>
      <c r="CA65" s="616"/>
      <c r="CB65" s="616"/>
      <c r="CC65" s="616"/>
      <c r="CD65" s="616"/>
      <c r="CE65" s="617"/>
      <c r="CF65" s="618" t="s">
        <v>212</v>
      </c>
      <c r="CG65" s="616"/>
      <c r="CH65" s="616"/>
      <c r="CI65" s="616"/>
      <c r="CJ65" s="616"/>
      <c r="CK65" s="616"/>
      <c r="CL65" s="616"/>
      <c r="CM65" s="616"/>
      <c r="CN65" s="616"/>
      <c r="CO65" s="616"/>
      <c r="CP65" s="616"/>
      <c r="CQ65" s="616"/>
      <c r="CR65" s="617"/>
      <c r="CS65" s="699" t="s">
        <v>643</v>
      </c>
      <c r="CT65" s="700"/>
      <c r="CU65" s="700"/>
      <c r="CV65" s="700"/>
      <c r="CW65" s="700"/>
      <c r="CX65" s="700"/>
      <c r="CY65" s="700"/>
      <c r="CZ65" s="700"/>
      <c r="DA65" s="700"/>
      <c r="DB65" s="700"/>
      <c r="DC65" s="700"/>
      <c r="DD65" s="700"/>
      <c r="DE65" s="701"/>
      <c r="DF65" s="636">
        <f>обоснования!G132+обоснования!G133</f>
        <v>304230</v>
      </c>
      <c r="DG65" s="637"/>
      <c r="DH65" s="637"/>
      <c r="DI65" s="637"/>
      <c r="DJ65" s="637"/>
      <c r="DK65" s="637"/>
      <c r="DL65" s="637"/>
      <c r="DM65" s="637"/>
      <c r="DN65" s="637"/>
      <c r="DO65" s="637"/>
      <c r="DP65" s="637"/>
      <c r="DQ65" s="637"/>
      <c r="DR65" s="638"/>
      <c r="DS65" s="636">
        <f>'2027'!G122</f>
        <v>255608</v>
      </c>
      <c r="DT65" s="637"/>
      <c r="DU65" s="637"/>
      <c r="DV65" s="637"/>
      <c r="DW65" s="637"/>
      <c r="DX65" s="637"/>
      <c r="DY65" s="637"/>
      <c r="DZ65" s="637"/>
      <c r="EA65" s="637"/>
      <c r="EB65" s="637"/>
      <c r="EC65" s="637"/>
      <c r="ED65" s="637"/>
      <c r="EE65" s="638"/>
      <c r="EF65" s="646">
        <f>'2028'!G122</f>
        <v>255608</v>
      </c>
      <c r="EG65" s="647"/>
      <c r="EH65" s="647"/>
      <c r="EI65" s="647"/>
      <c r="EJ65" s="647"/>
      <c r="EK65" s="647"/>
      <c r="EL65" s="647"/>
      <c r="EM65" s="647"/>
      <c r="EN65" s="647"/>
      <c r="EO65" s="647"/>
      <c r="EP65" s="647"/>
      <c r="EQ65" s="647"/>
      <c r="ER65" s="648"/>
      <c r="ES65" s="680" t="s">
        <v>115</v>
      </c>
      <c r="ET65" s="681"/>
      <c r="EU65" s="681"/>
      <c r="EV65" s="681"/>
      <c r="EW65" s="681"/>
      <c r="EX65" s="681"/>
      <c r="EY65" s="681"/>
      <c r="EZ65" s="681"/>
      <c r="FA65" s="681"/>
      <c r="FB65" s="681"/>
      <c r="FC65" s="681"/>
      <c r="FD65" s="681"/>
      <c r="FE65" s="682"/>
    </row>
    <row r="66" spans="1:165" ht="21.75" customHeight="1" x14ac:dyDescent="0.2">
      <c r="A66" s="613" t="s">
        <v>213</v>
      </c>
      <c r="B66" s="614"/>
      <c r="C66" s="614"/>
      <c r="D66" s="614"/>
      <c r="E66" s="614"/>
      <c r="F66" s="614"/>
      <c r="G66" s="614"/>
      <c r="H66" s="614"/>
      <c r="I66" s="614"/>
      <c r="J66" s="614"/>
      <c r="K66" s="614"/>
      <c r="L66" s="614"/>
      <c r="M66" s="614"/>
      <c r="N66" s="614"/>
      <c r="O66" s="614"/>
      <c r="P66" s="614"/>
      <c r="Q66" s="614"/>
      <c r="R66" s="614"/>
      <c r="S66" s="614"/>
      <c r="T66" s="614"/>
      <c r="U66" s="614"/>
      <c r="V66" s="614"/>
      <c r="W66" s="614"/>
      <c r="X66" s="614"/>
      <c r="Y66" s="614"/>
      <c r="Z66" s="614"/>
      <c r="AA66" s="614"/>
      <c r="AB66" s="614"/>
      <c r="AC66" s="614"/>
      <c r="AD66" s="614"/>
      <c r="AE66" s="614"/>
      <c r="AF66" s="614"/>
      <c r="AG66" s="614"/>
      <c r="AH66" s="614"/>
      <c r="AI66" s="614"/>
      <c r="AJ66" s="614"/>
      <c r="AK66" s="614"/>
      <c r="AL66" s="614"/>
      <c r="AM66" s="614"/>
      <c r="AN66" s="614"/>
      <c r="AO66" s="614"/>
      <c r="AP66" s="614"/>
      <c r="AQ66" s="614"/>
      <c r="AR66" s="614"/>
      <c r="AS66" s="614"/>
      <c r="AT66" s="614"/>
      <c r="AU66" s="614"/>
      <c r="AV66" s="614"/>
      <c r="AW66" s="614"/>
      <c r="AX66" s="614"/>
      <c r="AY66" s="614"/>
      <c r="AZ66" s="614"/>
      <c r="BA66" s="614"/>
      <c r="BB66" s="614"/>
      <c r="BC66" s="614"/>
      <c r="BD66" s="614"/>
      <c r="BE66" s="614"/>
      <c r="BF66" s="614"/>
      <c r="BG66" s="614"/>
      <c r="BH66" s="614"/>
      <c r="BI66" s="614"/>
      <c r="BJ66" s="614"/>
      <c r="BK66" s="614"/>
      <c r="BL66" s="614"/>
      <c r="BM66" s="614"/>
      <c r="BN66" s="614"/>
      <c r="BO66" s="614"/>
      <c r="BP66" s="614"/>
      <c r="BQ66" s="614"/>
      <c r="BR66" s="614"/>
      <c r="BS66" s="614"/>
      <c r="BT66" s="614"/>
      <c r="BU66" s="614"/>
      <c r="BV66" s="614"/>
      <c r="BW66" s="614"/>
      <c r="BX66" s="615" t="s">
        <v>214</v>
      </c>
      <c r="BY66" s="616"/>
      <c r="BZ66" s="616"/>
      <c r="CA66" s="616"/>
      <c r="CB66" s="616"/>
      <c r="CC66" s="616"/>
      <c r="CD66" s="616"/>
      <c r="CE66" s="617"/>
      <c r="CF66" s="618" t="s">
        <v>215</v>
      </c>
      <c r="CG66" s="616"/>
      <c r="CH66" s="616"/>
      <c r="CI66" s="616"/>
      <c r="CJ66" s="616"/>
      <c r="CK66" s="616"/>
      <c r="CL66" s="616"/>
      <c r="CM66" s="616"/>
      <c r="CN66" s="616"/>
      <c r="CO66" s="616"/>
      <c r="CP66" s="616"/>
      <c r="CQ66" s="616"/>
      <c r="CR66" s="617"/>
      <c r="CS66" s="669"/>
      <c r="CT66" s="670"/>
      <c r="CU66" s="670"/>
      <c r="CV66" s="670"/>
      <c r="CW66" s="670"/>
      <c r="CX66" s="670"/>
      <c r="CY66" s="670"/>
      <c r="CZ66" s="670"/>
      <c r="DA66" s="670"/>
      <c r="DB66" s="670"/>
      <c r="DC66" s="670"/>
      <c r="DD66" s="670"/>
      <c r="DE66" s="671"/>
      <c r="DF66" s="669">
        <f>DF69</f>
        <v>0</v>
      </c>
      <c r="DG66" s="670"/>
      <c r="DH66" s="670"/>
      <c r="DI66" s="670"/>
      <c r="DJ66" s="670"/>
      <c r="DK66" s="670"/>
      <c r="DL66" s="670"/>
      <c r="DM66" s="670"/>
      <c r="DN66" s="670"/>
      <c r="DO66" s="670"/>
      <c r="DP66" s="670"/>
      <c r="DQ66" s="670"/>
      <c r="DR66" s="671"/>
      <c r="DS66" s="669">
        <f t="shared" ref="DS66" si="16">DS67+DS68</f>
        <v>0</v>
      </c>
      <c r="DT66" s="670"/>
      <c r="DU66" s="670"/>
      <c r="DV66" s="670"/>
      <c r="DW66" s="670"/>
      <c r="DX66" s="670"/>
      <c r="DY66" s="670"/>
      <c r="DZ66" s="670"/>
      <c r="EA66" s="670"/>
      <c r="EB66" s="670"/>
      <c r="EC66" s="670"/>
      <c r="ED66" s="670"/>
      <c r="EE66" s="671"/>
      <c r="EF66" s="669">
        <f t="shared" ref="EF66" si="17">EF67+EF68</f>
        <v>0</v>
      </c>
      <c r="EG66" s="670"/>
      <c r="EH66" s="670"/>
      <c r="EI66" s="670"/>
      <c r="EJ66" s="670"/>
      <c r="EK66" s="670"/>
      <c r="EL66" s="670"/>
      <c r="EM66" s="670"/>
      <c r="EN66" s="670"/>
      <c r="EO66" s="670"/>
      <c r="EP66" s="670"/>
      <c r="EQ66" s="670"/>
      <c r="ER66" s="671"/>
      <c r="ES66" s="680" t="s">
        <v>115</v>
      </c>
      <c r="ET66" s="681"/>
      <c r="EU66" s="681"/>
      <c r="EV66" s="681"/>
      <c r="EW66" s="681"/>
      <c r="EX66" s="681"/>
      <c r="EY66" s="681"/>
      <c r="EZ66" s="681"/>
      <c r="FA66" s="681"/>
      <c r="FB66" s="681"/>
      <c r="FC66" s="681"/>
      <c r="FD66" s="681"/>
      <c r="FE66" s="682"/>
    </row>
    <row r="67" spans="1:165" ht="21.75" customHeight="1" x14ac:dyDescent="0.2">
      <c r="A67" s="613" t="s">
        <v>213</v>
      </c>
      <c r="B67" s="614"/>
      <c r="C67" s="614"/>
      <c r="D67" s="614"/>
      <c r="E67" s="614"/>
      <c r="F67" s="614"/>
      <c r="G67" s="614"/>
      <c r="H67" s="614"/>
      <c r="I67" s="614"/>
      <c r="J67" s="614"/>
      <c r="K67" s="614"/>
      <c r="L67" s="614"/>
      <c r="M67" s="614"/>
      <c r="N67" s="614"/>
      <c r="O67" s="614"/>
      <c r="P67" s="614"/>
      <c r="Q67" s="614"/>
      <c r="R67" s="614"/>
      <c r="S67" s="614"/>
      <c r="T67" s="614"/>
      <c r="U67" s="614"/>
      <c r="V67" s="614"/>
      <c r="W67" s="614"/>
      <c r="X67" s="614"/>
      <c r="Y67" s="614"/>
      <c r="Z67" s="614"/>
      <c r="AA67" s="614"/>
      <c r="AB67" s="614"/>
      <c r="AC67" s="614"/>
      <c r="AD67" s="614"/>
      <c r="AE67" s="614"/>
      <c r="AF67" s="614"/>
      <c r="AG67" s="614"/>
      <c r="AH67" s="614"/>
      <c r="AI67" s="614"/>
      <c r="AJ67" s="614"/>
      <c r="AK67" s="614"/>
      <c r="AL67" s="614"/>
      <c r="AM67" s="614"/>
      <c r="AN67" s="614"/>
      <c r="AO67" s="614"/>
      <c r="AP67" s="614"/>
      <c r="AQ67" s="614"/>
      <c r="AR67" s="614"/>
      <c r="AS67" s="614"/>
      <c r="AT67" s="614"/>
      <c r="AU67" s="614"/>
      <c r="AV67" s="614"/>
      <c r="AW67" s="614"/>
      <c r="AX67" s="614"/>
      <c r="AY67" s="614"/>
      <c r="AZ67" s="614"/>
      <c r="BA67" s="614"/>
      <c r="BB67" s="614"/>
      <c r="BC67" s="614"/>
      <c r="BD67" s="614"/>
      <c r="BE67" s="614"/>
      <c r="BF67" s="614"/>
      <c r="BG67" s="614"/>
      <c r="BH67" s="614"/>
      <c r="BI67" s="614"/>
      <c r="BJ67" s="614"/>
      <c r="BK67" s="614"/>
      <c r="BL67" s="614"/>
      <c r="BM67" s="614"/>
      <c r="BN67" s="614"/>
      <c r="BO67" s="614"/>
      <c r="BP67" s="614"/>
      <c r="BQ67" s="614"/>
      <c r="BR67" s="614"/>
      <c r="BS67" s="614"/>
      <c r="BT67" s="614"/>
      <c r="BU67" s="614"/>
      <c r="BV67" s="614"/>
      <c r="BW67" s="614"/>
      <c r="BX67" s="615" t="s">
        <v>544</v>
      </c>
      <c r="BY67" s="616"/>
      <c r="BZ67" s="616"/>
      <c r="CA67" s="616"/>
      <c r="CB67" s="616"/>
      <c r="CC67" s="616"/>
      <c r="CD67" s="616"/>
      <c r="CE67" s="617"/>
      <c r="CF67" s="618" t="s">
        <v>215</v>
      </c>
      <c r="CG67" s="616"/>
      <c r="CH67" s="616"/>
      <c r="CI67" s="616"/>
      <c r="CJ67" s="616"/>
      <c r="CK67" s="616"/>
      <c r="CL67" s="616"/>
      <c r="CM67" s="616"/>
      <c r="CN67" s="616"/>
      <c r="CO67" s="616"/>
      <c r="CP67" s="616"/>
      <c r="CQ67" s="616"/>
      <c r="CR67" s="617"/>
      <c r="CS67" s="636"/>
      <c r="CT67" s="637"/>
      <c r="CU67" s="637"/>
      <c r="CV67" s="637"/>
      <c r="CW67" s="637"/>
      <c r="CX67" s="637"/>
      <c r="CY67" s="637"/>
      <c r="CZ67" s="637"/>
      <c r="DA67" s="637"/>
      <c r="DB67" s="637"/>
      <c r="DC67" s="637"/>
      <c r="DD67" s="637"/>
      <c r="DE67" s="638"/>
      <c r="DF67" s="636"/>
      <c r="DG67" s="637"/>
      <c r="DH67" s="637"/>
      <c r="DI67" s="637"/>
      <c r="DJ67" s="637"/>
      <c r="DK67" s="637"/>
      <c r="DL67" s="637"/>
      <c r="DM67" s="637"/>
      <c r="DN67" s="637"/>
      <c r="DO67" s="637"/>
      <c r="DP67" s="637"/>
      <c r="DQ67" s="637"/>
      <c r="DR67" s="638"/>
      <c r="DS67" s="636"/>
      <c r="DT67" s="637"/>
      <c r="DU67" s="637"/>
      <c r="DV67" s="637"/>
      <c r="DW67" s="637"/>
      <c r="DX67" s="637"/>
      <c r="DY67" s="637"/>
      <c r="DZ67" s="637"/>
      <c r="EA67" s="637"/>
      <c r="EB67" s="637"/>
      <c r="EC67" s="637"/>
      <c r="ED67" s="637"/>
      <c r="EE67" s="638"/>
      <c r="EF67" s="636"/>
      <c r="EG67" s="637"/>
      <c r="EH67" s="637"/>
      <c r="EI67" s="637"/>
      <c r="EJ67" s="637"/>
      <c r="EK67" s="637"/>
      <c r="EL67" s="637"/>
      <c r="EM67" s="637"/>
      <c r="EN67" s="637"/>
      <c r="EO67" s="637"/>
      <c r="EP67" s="637"/>
      <c r="EQ67" s="637"/>
      <c r="ER67" s="638"/>
      <c r="ES67" s="680" t="s">
        <v>115</v>
      </c>
      <c r="ET67" s="681"/>
      <c r="EU67" s="681"/>
      <c r="EV67" s="681"/>
      <c r="EW67" s="681"/>
      <c r="EX67" s="681"/>
      <c r="EY67" s="681"/>
      <c r="EZ67" s="681"/>
      <c r="FA67" s="681"/>
      <c r="FB67" s="681"/>
      <c r="FC67" s="681"/>
      <c r="FD67" s="681"/>
      <c r="FE67" s="682"/>
    </row>
    <row r="68" spans="1:165" ht="21.75" customHeight="1" x14ac:dyDescent="0.2">
      <c r="A68" s="613" t="s">
        <v>213</v>
      </c>
      <c r="B68" s="614"/>
      <c r="C68" s="614"/>
      <c r="D68" s="614"/>
      <c r="E68" s="614"/>
      <c r="F68" s="614"/>
      <c r="G68" s="614"/>
      <c r="H68" s="614"/>
      <c r="I68" s="614"/>
      <c r="J68" s="614"/>
      <c r="K68" s="614"/>
      <c r="L68" s="614"/>
      <c r="M68" s="614"/>
      <c r="N68" s="614"/>
      <c r="O68" s="614"/>
      <c r="P68" s="614"/>
      <c r="Q68" s="614"/>
      <c r="R68" s="614"/>
      <c r="S68" s="614"/>
      <c r="T68" s="614"/>
      <c r="U68" s="614"/>
      <c r="V68" s="614"/>
      <c r="W68" s="614"/>
      <c r="X68" s="614"/>
      <c r="Y68" s="614"/>
      <c r="Z68" s="614"/>
      <c r="AA68" s="614"/>
      <c r="AB68" s="614"/>
      <c r="AC68" s="614"/>
      <c r="AD68" s="614"/>
      <c r="AE68" s="614"/>
      <c r="AF68" s="614"/>
      <c r="AG68" s="614"/>
      <c r="AH68" s="614"/>
      <c r="AI68" s="614"/>
      <c r="AJ68" s="614"/>
      <c r="AK68" s="614"/>
      <c r="AL68" s="614"/>
      <c r="AM68" s="614"/>
      <c r="AN68" s="614"/>
      <c r="AO68" s="614"/>
      <c r="AP68" s="614"/>
      <c r="AQ68" s="614"/>
      <c r="AR68" s="614"/>
      <c r="AS68" s="614"/>
      <c r="AT68" s="614"/>
      <c r="AU68" s="614"/>
      <c r="AV68" s="614"/>
      <c r="AW68" s="614"/>
      <c r="AX68" s="614"/>
      <c r="AY68" s="614"/>
      <c r="AZ68" s="614"/>
      <c r="BA68" s="614"/>
      <c r="BB68" s="614"/>
      <c r="BC68" s="614"/>
      <c r="BD68" s="614"/>
      <c r="BE68" s="614"/>
      <c r="BF68" s="614"/>
      <c r="BG68" s="614"/>
      <c r="BH68" s="614"/>
      <c r="BI68" s="614"/>
      <c r="BJ68" s="614"/>
      <c r="BK68" s="614"/>
      <c r="BL68" s="614"/>
      <c r="BM68" s="614"/>
      <c r="BN68" s="614"/>
      <c r="BO68" s="614"/>
      <c r="BP68" s="614"/>
      <c r="BQ68" s="614"/>
      <c r="BR68" s="614"/>
      <c r="BS68" s="614"/>
      <c r="BT68" s="614"/>
      <c r="BU68" s="614"/>
      <c r="BV68" s="614"/>
      <c r="BW68" s="614"/>
      <c r="BX68" s="615" t="s">
        <v>545</v>
      </c>
      <c r="BY68" s="616"/>
      <c r="BZ68" s="616"/>
      <c r="CA68" s="616"/>
      <c r="CB68" s="616"/>
      <c r="CC68" s="616"/>
      <c r="CD68" s="616"/>
      <c r="CE68" s="617"/>
      <c r="CF68" s="618" t="s">
        <v>215</v>
      </c>
      <c r="CG68" s="616"/>
      <c r="CH68" s="616"/>
      <c r="CI68" s="616"/>
      <c r="CJ68" s="616"/>
      <c r="CK68" s="616"/>
      <c r="CL68" s="616"/>
      <c r="CM68" s="616"/>
      <c r="CN68" s="616"/>
      <c r="CO68" s="616"/>
      <c r="CP68" s="616"/>
      <c r="CQ68" s="616"/>
      <c r="CR68" s="617"/>
      <c r="CS68" s="636"/>
      <c r="CT68" s="637"/>
      <c r="CU68" s="637"/>
      <c r="CV68" s="637"/>
      <c r="CW68" s="637"/>
      <c r="CX68" s="637"/>
      <c r="CY68" s="637"/>
      <c r="CZ68" s="637"/>
      <c r="DA68" s="637"/>
      <c r="DB68" s="637"/>
      <c r="DC68" s="637"/>
      <c r="DD68" s="637"/>
      <c r="DE68" s="638"/>
      <c r="DF68" s="636"/>
      <c r="DG68" s="637"/>
      <c r="DH68" s="637"/>
      <c r="DI68" s="637"/>
      <c r="DJ68" s="637"/>
      <c r="DK68" s="637"/>
      <c r="DL68" s="637"/>
      <c r="DM68" s="637"/>
      <c r="DN68" s="637"/>
      <c r="DO68" s="637"/>
      <c r="DP68" s="637"/>
      <c r="DQ68" s="637"/>
      <c r="DR68" s="638"/>
      <c r="DS68" s="636"/>
      <c r="DT68" s="637"/>
      <c r="DU68" s="637"/>
      <c r="DV68" s="637"/>
      <c r="DW68" s="637"/>
      <c r="DX68" s="637"/>
      <c r="DY68" s="637"/>
      <c r="DZ68" s="637"/>
      <c r="EA68" s="637"/>
      <c r="EB68" s="637"/>
      <c r="EC68" s="637"/>
      <c r="ED68" s="637"/>
      <c r="EE68" s="638"/>
      <c r="EF68" s="636"/>
      <c r="EG68" s="637"/>
      <c r="EH68" s="637"/>
      <c r="EI68" s="637"/>
      <c r="EJ68" s="637"/>
      <c r="EK68" s="637"/>
      <c r="EL68" s="637"/>
      <c r="EM68" s="637"/>
      <c r="EN68" s="637"/>
      <c r="EO68" s="637"/>
      <c r="EP68" s="637"/>
      <c r="EQ68" s="637"/>
      <c r="ER68" s="638"/>
      <c r="ES68" s="680" t="s">
        <v>115</v>
      </c>
      <c r="ET68" s="681"/>
      <c r="EU68" s="681"/>
      <c r="EV68" s="681"/>
      <c r="EW68" s="681"/>
      <c r="EX68" s="681"/>
      <c r="EY68" s="681"/>
      <c r="EZ68" s="681"/>
      <c r="FA68" s="681"/>
      <c r="FB68" s="681"/>
      <c r="FC68" s="681"/>
      <c r="FD68" s="681"/>
      <c r="FE68" s="682"/>
    </row>
    <row r="69" spans="1:165" x14ac:dyDescent="0.2">
      <c r="A69" s="613" t="s">
        <v>216</v>
      </c>
      <c r="B69" s="614"/>
      <c r="C69" s="614"/>
      <c r="D69" s="614"/>
      <c r="E69" s="614"/>
      <c r="F69" s="614"/>
      <c r="G69" s="614"/>
      <c r="H69" s="614"/>
      <c r="I69" s="614"/>
      <c r="J69" s="614"/>
      <c r="K69" s="614"/>
      <c r="L69" s="614"/>
      <c r="M69" s="614"/>
      <c r="N69" s="614"/>
      <c r="O69" s="614"/>
      <c r="P69" s="614"/>
      <c r="Q69" s="614"/>
      <c r="R69" s="614"/>
      <c r="S69" s="614"/>
      <c r="T69" s="614"/>
      <c r="U69" s="614"/>
      <c r="V69" s="614"/>
      <c r="W69" s="614"/>
      <c r="X69" s="614"/>
      <c r="Y69" s="614"/>
      <c r="Z69" s="614"/>
      <c r="AA69" s="614"/>
      <c r="AB69" s="614"/>
      <c r="AC69" s="614"/>
      <c r="AD69" s="614"/>
      <c r="AE69" s="614"/>
      <c r="AF69" s="614"/>
      <c r="AG69" s="614"/>
      <c r="AH69" s="614"/>
      <c r="AI69" s="614"/>
      <c r="AJ69" s="614"/>
      <c r="AK69" s="614"/>
      <c r="AL69" s="614"/>
      <c r="AM69" s="614"/>
      <c r="AN69" s="614"/>
      <c r="AO69" s="614"/>
      <c r="AP69" s="614"/>
      <c r="AQ69" s="614"/>
      <c r="AR69" s="614"/>
      <c r="AS69" s="614"/>
      <c r="AT69" s="614"/>
      <c r="AU69" s="614"/>
      <c r="AV69" s="614"/>
      <c r="AW69" s="614"/>
      <c r="AX69" s="614"/>
      <c r="AY69" s="614"/>
      <c r="AZ69" s="614"/>
      <c r="BA69" s="614"/>
      <c r="BB69" s="614"/>
      <c r="BC69" s="614"/>
      <c r="BD69" s="614"/>
      <c r="BE69" s="614"/>
      <c r="BF69" s="614"/>
      <c r="BG69" s="614"/>
      <c r="BH69" s="614"/>
      <c r="BI69" s="614"/>
      <c r="BJ69" s="614"/>
      <c r="BK69" s="614"/>
      <c r="BL69" s="614"/>
      <c r="BM69" s="614"/>
      <c r="BN69" s="614"/>
      <c r="BO69" s="614"/>
      <c r="BP69" s="614"/>
      <c r="BQ69" s="614"/>
      <c r="BR69" s="614"/>
      <c r="BS69" s="614"/>
      <c r="BT69" s="614"/>
      <c r="BU69" s="614"/>
      <c r="BV69" s="614"/>
      <c r="BW69" s="614"/>
      <c r="BX69" s="615" t="s">
        <v>217</v>
      </c>
      <c r="BY69" s="616"/>
      <c r="BZ69" s="616"/>
      <c r="CA69" s="616"/>
      <c r="CB69" s="616"/>
      <c r="CC69" s="616"/>
      <c r="CD69" s="616"/>
      <c r="CE69" s="617"/>
      <c r="CF69" s="618" t="s">
        <v>218</v>
      </c>
      <c r="CG69" s="616"/>
      <c r="CH69" s="616"/>
      <c r="CI69" s="616"/>
      <c r="CJ69" s="616"/>
      <c r="CK69" s="616"/>
      <c r="CL69" s="616"/>
      <c r="CM69" s="616"/>
      <c r="CN69" s="616"/>
      <c r="CO69" s="616"/>
      <c r="CP69" s="616"/>
      <c r="CQ69" s="616"/>
      <c r="CR69" s="617"/>
      <c r="CS69" s="775"/>
      <c r="CT69" s="776"/>
      <c r="CU69" s="776"/>
      <c r="CV69" s="776"/>
      <c r="CW69" s="776"/>
      <c r="CX69" s="776"/>
      <c r="CY69" s="776"/>
      <c r="CZ69" s="776"/>
      <c r="DA69" s="776"/>
      <c r="DB69" s="776"/>
      <c r="DC69" s="776"/>
      <c r="DD69" s="776"/>
      <c r="DE69" s="777"/>
      <c r="DF69" s="775"/>
      <c r="DG69" s="776"/>
      <c r="DH69" s="776"/>
      <c r="DI69" s="776"/>
      <c r="DJ69" s="776"/>
      <c r="DK69" s="776"/>
      <c r="DL69" s="776"/>
      <c r="DM69" s="776"/>
      <c r="DN69" s="776"/>
      <c r="DO69" s="776"/>
      <c r="DP69" s="776"/>
      <c r="DQ69" s="776"/>
      <c r="DR69" s="777"/>
      <c r="DS69" s="775"/>
      <c r="DT69" s="776"/>
      <c r="DU69" s="776"/>
      <c r="DV69" s="776"/>
      <c r="DW69" s="776"/>
      <c r="DX69" s="776"/>
      <c r="DY69" s="776"/>
      <c r="DZ69" s="776"/>
      <c r="EA69" s="776"/>
      <c r="EB69" s="776"/>
      <c r="EC69" s="776"/>
      <c r="ED69" s="776"/>
      <c r="EE69" s="777"/>
      <c r="EF69" s="775"/>
      <c r="EG69" s="776"/>
      <c r="EH69" s="776"/>
      <c r="EI69" s="776"/>
      <c r="EJ69" s="776"/>
      <c r="EK69" s="776"/>
      <c r="EL69" s="776"/>
      <c r="EM69" s="776"/>
      <c r="EN69" s="776"/>
      <c r="EO69" s="776"/>
      <c r="EP69" s="776"/>
      <c r="EQ69" s="776"/>
      <c r="ER69" s="777"/>
      <c r="ES69" s="680" t="s">
        <v>115</v>
      </c>
      <c r="ET69" s="681"/>
      <c r="EU69" s="681"/>
      <c r="EV69" s="681"/>
      <c r="EW69" s="681"/>
      <c r="EX69" s="681"/>
      <c r="EY69" s="681"/>
      <c r="EZ69" s="681"/>
      <c r="FA69" s="681"/>
      <c r="FB69" s="681"/>
      <c r="FC69" s="681"/>
      <c r="FD69" s="681"/>
      <c r="FE69" s="682"/>
    </row>
    <row r="70" spans="1:165" ht="11.1" customHeight="1" x14ac:dyDescent="0.2">
      <c r="A70" s="613" t="s">
        <v>219</v>
      </c>
      <c r="B70" s="614"/>
      <c r="C70" s="614"/>
      <c r="D70" s="614"/>
      <c r="E70" s="614"/>
      <c r="F70" s="614"/>
      <c r="G70" s="614"/>
      <c r="H70" s="614"/>
      <c r="I70" s="614"/>
      <c r="J70" s="614"/>
      <c r="K70" s="614"/>
      <c r="L70" s="614"/>
      <c r="M70" s="614"/>
      <c r="N70" s="614"/>
      <c r="O70" s="614"/>
      <c r="P70" s="614"/>
      <c r="Q70" s="614"/>
      <c r="R70" s="614"/>
      <c r="S70" s="614"/>
      <c r="T70" s="614"/>
      <c r="U70" s="614"/>
      <c r="V70" s="614"/>
      <c r="W70" s="614"/>
      <c r="X70" s="614"/>
      <c r="Y70" s="614"/>
      <c r="Z70" s="614"/>
      <c r="AA70" s="614"/>
      <c r="AB70" s="614"/>
      <c r="AC70" s="614"/>
      <c r="AD70" s="614"/>
      <c r="AE70" s="614"/>
      <c r="AF70" s="614"/>
      <c r="AG70" s="614"/>
      <c r="AH70" s="614"/>
      <c r="AI70" s="614"/>
      <c r="AJ70" s="614"/>
      <c r="AK70" s="614"/>
      <c r="AL70" s="614"/>
      <c r="AM70" s="614"/>
      <c r="AN70" s="614"/>
      <c r="AO70" s="614"/>
      <c r="AP70" s="614"/>
      <c r="AQ70" s="614"/>
      <c r="AR70" s="614"/>
      <c r="AS70" s="614"/>
      <c r="AT70" s="614"/>
      <c r="AU70" s="614"/>
      <c r="AV70" s="614"/>
      <c r="AW70" s="614"/>
      <c r="AX70" s="614"/>
      <c r="AY70" s="614"/>
      <c r="AZ70" s="614"/>
      <c r="BA70" s="614"/>
      <c r="BB70" s="614"/>
      <c r="BC70" s="614"/>
      <c r="BD70" s="614"/>
      <c r="BE70" s="614"/>
      <c r="BF70" s="614"/>
      <c r="BG70" s="614"/>
      <c r="BH70" s="614"/>
      <c r="BI70" s="614"/>
      <c r="BJ70" s="614"/>
      <c r="BK70" s="614"/>
      <c r="BL70" s="614"/>
      <c r="BM70" s="614"/>
      <c r="BN70" s="614"/>
      <c r="BO70" s="614"/>
      <c r="BP70" s="614"/>
      <c r="BQ70" s="614"/>
      <c r="BR70" s="614"/>
      <c r="BS70" s="614"/>
      <c r="BT70" s="614"/>
      <c r="BU70" s="614"/>
      <c r="BV70" s="614"/>
      <c r="BW70" s="614"/>
      <c r="BX70" s="615" t="s">
        <v>220</v>
      </c>
      <c r="BY70" s="616"/>
      <c r="BZ70" s="616"/>
      <c r="CA70" s="616"/>
      <c r="CB70" s="616"/>
      <c r="CC70" s="616"/>
      <c r="CD70" s="616"/>
      <c r="CE70" s="617"/>
      <c r="CF70" s="618" t="s">
        <v>115</v>
      </c>
      <c r="CG70" s="616"/>
      <c r="CH70" s="616"/>
      <c r="CI70" s="616"/>
      <c r="CJ70" s="616"/>
      <c r="CK70" s="616"/>
      <c r="CL70" s="616"/>
      <c r="CM70" s="616"/>
      <c r="CN70" s="616"/>
      <c r="CO70" s="616"/>
      <c r="CP70" s="616"/>
      <c r="CQ70" s="616"/>
      <c r="CR70" s="617"/>
      <c r="CS70" s="669"/>
      <c r="CT70" s="670"/>
      <c r="CU70" s="670"/>
      <c r="CV70" s="670"/>
      <c r="CW70" s="670"/>
      <c r="CX70" s="670"/>
      <c r="CY70" s="670"/>
      <c r="CZ70" s="670"/>
      <c r="DA70" s="670"/>
      <c r="DB70" s="670"/>
      <c r="DC70" s="670"/>
      <c r="DD70" s="670"/>
      <c r="DE70" s="671"/>
      <c r="DF70" s="669"/>
      <c r="DG70" s="670"/>
      <c r="DH70" s="670"/>
      <c r="DI70" s="670"/>
      <c r="DJ70" s="670"/>
      <c r="DK70" s="670"/>
      <c r="DL70" s="670"/>
      <c r="DM70" s="670"/>
      <c r="DN70" s="670"/>
      <c r="DO70" s="670"/>
      <c r="DP70" s="670"/>
      <c r="DQ70" s="670"/>
      <c r="DR70" s="671"/>
      <c r="DS70" s="669"/>
      <c r="DT70" s="670"/>
      <c r="DU70" s="670"/>
      <c r="DV70" s="670"/>
      <c r="DW70" s="670"/>
      <c r="DX70" s="670"/>
      <c r="DY70" s="670"/>
      <c r="DZ70" s="670"/>
      <c r="EA70" s="670"/>
      <c r="EB70" s="670"/>
      <c r="EC70" s="670"/>
      <c r="ED70" s="670"/>
      <c r="EE70" s="671"/>
      <c r="EF70" s="669"/>
      <c r="EG70" s="670"/>
      <c r="EH70" s="670"/>
      <c r="EI70" s="670"/>
      <c r="EJ70" s="670"/>
      <c r="EK70" s="670"/>
      <c r="EL70" s="670"/>
      <c r="EM70" s="670"/>
      <c r="EN70" s="670"/>
      <c r="EO70" s="670"/>
      <c r="EP70" s="670"/>
      <c r="EQ70" s="670"/>
      <c r="ER70" s="671"/>
      <c r="ES70" s="680" t="s">
        <v>115</v>
      </c>
      <c r="ET70" s="681"/>
      <c r="EU70" s="681"/>
      <c r="EV70" s="681"/>
      <c r="EW70" s="681"/>
      <c r="EX70" s="681"/>
      <c r="EY70" s="681"/>
      <c r="EZ70" s="681"/>
      <c r="FA70" s="681"/>
      <c r="FB70" s="681"/>
      <c r="FC70" s="681"/>
      <c r="FD70" s="681"/>
      <c r="FE70" s="682"/>
    </row>
    <row r="71" spans="1:165" ht="21.75" customHeight="1" x14ac:dyDescent="0.2">
      <c r="A71" s="613" t="s">
        <v>221</v>
      </c>
      <c r="B71" s="614"/>
      <c r="C71" s="614"/>
      <c r="D71" s="614"/>
      <c r="E71" s="614"/>
      <c r="F71" s="614"/>
      <c r="G71" s="614"/>
      <c r="H71" s="614"/>
      <c r="I71" s="614"/>
      <c r="J71" s="614"/>
      <c r="K71" s="614"/>
      <c r="L71" s="614"/>
      <c r="M71" s="614"/>
      <c r="N71" s="614"/>
      <c r="O71" s="614"/>
      <c r="P71" s="614"/>
      <c r="Q71" s="614"/>
      <c r="R71" s="614"/>
      <c r="S71" s="614"/>
      <c r="T71" s="614"/>
      <c r="U71" s="614"/>
      <c r="V71" s="614"/>
      <c r="W71" s="614"/>
      <c r="X71" s="614"/>
      <c r="Y71" s="614"/>
      <c r="Z71" s="614"/>
      <c r="AA71" s="614"/>
      <c r="AB71" s="614"/>
      <c r="AC71" s="614"/>
      <c r="AD71" s="614"/>
      <c r="AE71" s="614"/>
      <c r="AF71" s="614"/>
      <c r="AG71" s="614"/>
      <c r="AH71" s="614"/>
      <c r="AI71" s="614"/>
      <c r="AJ71" s="614"/>
      <c r="AK71" s="614"/>
      <c r="AL71" s="614"/>
      <c r="AM71" s="614"/>
      <c r="AN71" s="614"/>
      <c r="AO71" s="614"/>
      <c r="AP71" s="614"/>
      <c r="AQ71" s="614"/>
      <c r="AR71" s="614"/>
      <c r="AS71" s="614"/>
      <c r="AT71" s="614"/>
      <c r="AU71" s="614"/>
      <c r="AV71" s="614"/>
      <c r="AW71" s="614"/>
      <c r="AX71" s="614"/>
      <c r="AY71" s="614"/>
      <c r="AZ71" s="614"/>
      <c r="BA71" s="614"/>
      <c r="BB71" s="614"/>
      <c r="BC71" s="614"/>
      <c r="BD71" s="614"/>
      <c r="BE71" s="614"/>
      <c r="BF71" s="614"/>
      <c r="BG71" s="614"/>
      <c r="BH71" s="614"/>
      <c r="BI71" s="614"/>
      <c r="BJ71" s="614"/>
      <c r="BK71" s="614"/>
      <c r="BL71" s="614"/>
      <c r="BM71" s="614"/>
      <c r="BN71" s="614"/>
      <c r="BO71" s="614"/>
      <c r="BP71" s="614"/>
      <c r="BQ71" s="614"/>
      <c r="BR71" s="614"/>
      <c r="BS71" s="614"/>
      <c r="BT71" s="614"/>
      <c r="BU71" s="614"/>
      <c r="BV71" s="614"/>
      <c r="BW71" s="614"/>
      <c r="BX71" s="615" t="s">
        <v>222</v>
      </c>
      <c r="BY71" s="616"/>
      <c r="BZ71" s="616"/>
      <c r="CA71" s="616"/>
      <c r="CB71" s="616"/>
      <c r="CC71" s="616"/>
      <c r="CD71" s="616"/>
      <c r="CE71" s="617"/>
      <c r="CF71" s="618" t="s">
        <v>223</v>
      </c>
      <c r="CG71" s="616"/>
      <c r="CH71" s="616"/>
      <c r="CI71" s="616"/>
      <c r="CJ71" s="616"/>
      <c r="CK71" s="616"/>
      <c r="CL71" s="616"/>
      <c r="CM71" s="616"/>
      <c r="CN71" s="616"/>
      <c r="CO71" s="616"/>
      <c r="CP71" s="616"/>
      <c r="CQ71" s="616"/>
      <c r="CR71" s="617"/>
      <c r="CS71" s="669"/>
      <c r="CT71" s="670"/>
      <c r="CU71" s="670"/>
      <c r="CV71" s="670"/>
      <c r="CW71" s="670"/>
      <c r="CX71" s="670"/>
      <c r="CY71" s="670"/>
      <c r="CZ71" s="670"/>
      <c r="DA71" s="670"/>
      <c r="DB71" s="670"/>
      <c r="DC71" s="670"/>
      <c r="DD71" s="670"/>
      <c r="DE71" s="671"/>
      <c r="DF71" s="669"/>
      <c r="DG71" s="670"/>
      <c r="DH71" s="670"/>
      <c r="DI71" s="670"/>
      <c r="DJ71" s="670"/>
      <c r="DK71" s="670"/>
      <c r="DL71" s="670"/>
      <c r="DM71" s="670"/>
      <c r="DN71" s="670"/>
      <c r="DO71" s="670"/>
      <c r="DP71" s="670"/>
      <c r="DQ71" s="670"/>
      <c r="DR71" s="671"/>
      <c r="DS71" s="669"/>
      <c r="DT71" s="670"/>
      <c r="DU71" s="670"/>
      <c r="DV71" s="670"/>
      <c r="DW71" s="670"/>
      <c r="DX71" s="670"/>
      <c r="DY71" s="670"/>
      <c r="DZ71" s="670"/>
      <c r="EA71" s="670"/>
      <c r="EB71" s="670"/>
      <c r="EC71" s="670"/>
      <c r="ED71" s="670"/>
      <c r="EE71" s="671"/>
      <c r="EF71" s="669"/>
      <c r="EG71" s="670"/>
      <c r="EH71" s="670"/>
      <c r="EI71" s="670"/>
      <c r="EJ71" s="670"/>
      <c r="EK71" s="670"/>
      <c r="EL71" s="670"/>
      <c r="EM71" s="670"/>
      <c r="EN71" s="670"/>
      <c r="EO71" s="670"/>
      <c r="EP71" s="670"/>
      <c r="EQ71" s="670"/>
      <c r="ER71" s="671"/>
      <c r="ES71" s="680" t="s">
        <v>115</v>
      </c>
      <c r="ET71" s="681"/>
      <c r="EU71" s="681"/>
      <c r="EV71" s="681"/>
      <c r="EW71" s="681"/>
      <c r="EX71" s="681"/>
      <c r="EY71" s="681"/>
      <c r="EZ71" s="681"/>
      <c r="FA71" s="681"/>
      <c r="FB71" s="681"/>
      <c r="FC71" s="681"/>
      <c r="FD71" s="681"/>
      <c r="FE71" s="682"/>
    </row>
    <row r="72" spans="1:165" ht="11.1" customHeight="1" x14ac:dyDescent="0.2">
      <c r="A72" s="613" t="s">
        <v>224</v>
      </c>
      <c r="B72" s="614"/>
      <c r="C72" s="614"/>
      <c r="D72" s="614"/>
      <c r="E72" s="614"/>
      <c r="F72" s="614"/>
      <c r="G72" s="614"/>
      <c r="H72" s="614"/>
      <c r="I72" s="614"/>
      <c r="J72" s="614"/>
      <c r="K72" s="614"/>
      <c r="L72" s="614"/>
      <c r="M72" s="614"/>
      <c r="N72" s="614"/>
      <c r="O72" s="614"/>
      <c r="P72" s="614"/>
      <c r="Q72" s="614"/>
      <c r="R72" s="614"/>
      <c r="S72" s="614"/>
      <c r="T72" s="614"/>
      <c r="U72" s="614"/>
      <c r="V72" s="614"/>
      <c r="W72" s="614"/>
      <c r="X72" s="614"/>
      <c r="Y72" s="614"/>
      <c r="Z72" s="614"/>
      <c r="AA72" s="614"/>
      <c r="AB72" s="614"/>
      <c r="AC72" s="614"/>
      <c r="AD72" s="614"/>
      <c r="AE72" s="614"/>
      <c r="AF72" s="614"/>
      <c r="AG72" s="614"/>
      <c r="AH72" s="614"/>
      <c r="AI72" s="614"/>
      <c r="AJ72" s="614"/>
      <c r="AK72" s="614"/>
      <c r="AL72" s="614"/>
      <c r="AM72" s="614"/>
      <c r="AN72" s="614"/>
      <c r="AO72" s="614"/>
      <c r="AP72" s="614"/>
      <c r="AQ72" s="614"/>
      <c r="AR72" s="614"/>
      <c r="AS72" s="614"/>
      <c r="AT72" s="614"/>
      <c r="AU72" s="614"/>
      <c r="AV72" s="614"/>
      <c r="AW72" s="614"/>
      <c r="AX72" s="614"/>
      <c r="AY72" s="614"/>
      <c r="AZ72" s="614"/>
      <c r="BA72" s="614"/>
      <c r="BB72" s="614"/>
      <c r="BC72" s="614"/>
      <c r="BD72" s="614"/>
      <c r="BE72" s="614"/>
      <c r="BF72" s="614"/>
      <c r="BG72" s="614"/>
      <c r="BH72" s="614"/>
      <c r="BI72" s="614"/>
      <c r="BJ72" s="614"/>
      <c r="BK72" s="614"/>
      <c r="BL72" s="614"/>
      <c r="BM72" s="614"/>
      <c r="BN72" s="614"/>
      <c r="BO72" s="614"/>
      <c r="BP72" s="614"/>
      <c r="BQ72" s="614"/>
      <c r="BR72" s="614"/>
      <c r="BS72" s="614"/>
      <c r="BT72" s="614"/>
      <c r="BU72" s="614"/>
      <c r="BV72" s="614"/>
      <c r="BW72" s="614"/>
      <c r="BX72" s="615" t="s">
        <v>225</v>
      </c>
      <c r="BY72" s="616"/>
      <c r="BZ72" s="616"/>
      <c r="CA72" s="616"/>
      <c r="CB72" s="616"/>
      <c r="CC72" s="616"/>
      <c r="CD72" s="616"/>
      <c r="CE72" s="617"/>
      <c r="CF72" s="618" t="s">
        <v>226</v>
      </c>
      <c r="CG72" s="616"/>
      <c r="CH72" s="616"/>
      <c r="CI72" s="616"/>
      <c r="CJ72" s="616"/>
      <c r="CK72" s="616"/>
      <c r="CL72" s="616"/>
      <c r="CM72" s="616"/>
      <c r="CN72" s="616"/>
      <c r="CO72" s="616"/>
      <c r="CP72" s="616"/>
      <c r="CQ72" s="616"/>
      <c r="CR72" s="617"/>
      <c r="CS72" s="669"/>
      <c r="CT72" s="670"/>
      <c r="CU72" s="670"/>
      <c r="CV72" s="670"/>
      <c r="CW72" s="670"/>
      <c r="CX72" s="670"/>
      <c r="CY72" s="670"/>
      <c r="CZ72" s="670"/>
      <c r="DA72" s="670"/>
      <c r="DB72" s="670"/>
      <c r="DC72" s="670"/>
      <c r="DD72" s="670"/>
      <c r="DE72" s="671"/>
      <c r="DF72" s="669"/>
      <c r="DG72" s="670"/>
      <c r="DH72" s="670"/>
      <c r="DI72" s="670"/>
      <c r="DJ72" s="670"/>
      <c r="DK72" s="670"/>
      <c r="DL72" s="670"/>
      <c r="DM72" s="670"/>
      <c r="DN72" s="670"/>
      <c r="DO72" s="670"/>
      <c r="DP72" s="670"/>
      <c r="DQ72" s="670"/>
      <c r="DR72" s="671"/>
      <c r="DS72" s="669"/>
      <c r="DT72" s="670"/>
      <c r="DU72" s="670"/>
      <c r="DV72" s="670"/>
      <c r="DW72" s="670"/>
      <c r="DX72" s="670"/>
      <c r="DY72" s="670"/>
      <c r="DZ72" s="670"/>
      <c r="EA72" s="670"/>
      <c r="EB72" s="670"/>
      <c r="EC72" s="670"/>
      <c r="ED72" s="670"/>
      <c r="EE72" s="671"/>
      <c r="EF72" s="669"/>
      <c r="EG72" s="670"/>
      <c r="EH72" s="670"/>
      <c r="EI72" s="670"/>
      <c r="EJ72" s="670"/>
      <c r="EK72" s="670"/>
      <c r="EL72" s="670"/>
      <c r="EM72" s="670"/>
      <c r="EN72" s="670"/>
      <c r="EO72" s="670"/>
      <c r="EP72" s="670"/>
      <c r="EQ72" s="670"/>
      <c r="ER72" s="671"/>
      <c r="ES72" s="680" t="s">
        <v>115</v>
      </c>
      <c r="ET72" s="681"/>
      <c r="EU72" s="681"/>
      <c r="EV72" s="681"/>
      <c r="EW72" s="681"/>
      <c r="EX72" s="681"/>
      <c r="EY72" s="681"/>
      <c r="EZ72" s="681"/>
      <c r="FA72" s="681"/>
      <c r="FB72" s="681"/>
      <c r="FC72" s="681"/>
      <c r="FD72" s="681"/>
      <c r="FE72" s="682"/>
    </row>
    <row r="73" spans="1:165" ht="21.75" customHeight="1" x14ac:dyDescent="0.2">
      <c r="A73" s="613" t="s">
        <v>227</v>
      </c>
      <c r="B73" s="614"/>
      <c r="C73" s="614"/>
      <c r="D73" s="614"/>
      <c r="E73" s="614"/>
      <c r="F73" s="614"/>
      <c r="G73" s="614"/>
      <c r="H73" s="614"/>
      <c r="I73" s="614"/>
      <c r="J73" s="614"/>
      <c r="K73" s="614"/>
      <c r="L73" s="614"/>
      <c r="M73" s="614"/>
      <c r="N73" s="614"/>
      <c r="O73" s="614"/>
      <c r="P73" s="614"/>
      <c r="Q73" s="614"/>
      <c r="R73" s="614"/>
      <c r="S73" s="614"/>
      <c r="T73" s="614"/>
      <c r="U73" s="614"/>
      <c r="V73" s="614"/>
      <c r="W73" s="614"/>
      <c r="X73" s="614"/>
      <c r="Y73" s="614"/>
      <c r="Z73" s="614"/>
      <c r="AA73" s="614"/>
      <c r="AB73" s="614"/>
      <c r="AC73" s="614"/>
      <c r="AD73" s="614"/>
      <c r="AE73" s="614"/>
      <c r="AF73" s="614"/>
      <c r="AG73" s="614"/>
      <c r="AH73" s="614"/>
      <c r="AI73" s="614"/>
      <c r="AJ73" s="614"/>
      <c r="AK73" s="614"/>
      <c r="AL73" s="614"/>
      <c r="AM73" s="614"/>
      <c r="AN73" s="614"/>
      <c r="AO73" s="614"/>
      <c r="AP73" s="614"/>
      <c r="AQ73" s="614"/>
      <c r="AR73" s="614"/>
      <c r="AS73" s="614"/>
      <c r="AT73" s="614"/>
      <c r="AU73" s="614"/>
      <c r="AV73" s="614"/>
      <c r="AW73" s="614"/>
      <c r="AX73" s="614"/>
      <c r="AY73" s="614"/>
      <c r="AZ73" s="614"/>
      <c r="BA73" s="614"/>
      <c r="BB73" s="614"/>
      <c r="BC73" s="614"/>
      <c r="BD73" s="614"/>
      <c r="BE73" s="614"/>
      <c r="BF73" s="614"/>
      <c r="BG73" s="614"/>
      <c r="BH73" s="614"/>
      <c r="BI73" s="614"/>
      <c r="BJ73" s="614"/>
      <c r="BK73" s="614"/>
      <c r="BL73" s="614"/>
      <c r="BM73" s="614"/>
      <c r="BN73" s="614"/>
      <c r="BO73" s="614"/>
      <c r="BP73" s="614"/>
      <c r="BQ73" s="614"/>
      <c r="BR73" s="614"/>
      <c r="BS73" s="614"/>
      <c r="BT73" s="614"/>
      <c r="BU73" s="614"/>
      <c r="BV73" s="614"/>
      <c r="BW73" s="614"/>
      <c r="BX73" s="615" t="s">
        <v>228</v>
      </c>
      <c r="BY73" s="616"/>
      <c r="BZ73" s="616"/>
      <c r="CA73" s="616"/>
      <c r="CB73" s="616"/>
      <c r="CC73" s="616"/>
      <c r="CD73" s="616"/>
      <c r="CE73" s="617"/>
      <c r="CF73" s="618" t="s">
        <v>229</v>
      </c>
      <c r="CG73" s="616"/>
      <c r="CH73" s="616"/>
      <c r="CI73" s="616"/>
      <c r="CJ73" s="616"/>
      <c r="CK73" s="616"/>
      <c r="CL73" s="616"/>
      <c r="CM73" s="616"/>
      <c r="CN73" s="616"/>
      <c r="CO73" s="616"/>
      <c r="CP73" s="616"/>
      <c r="CQ73" s="616"/>
      <c r="CR73" s="617"/>
      <c r="CS73" s="669"/>
      <c r="CT73" s="670"/>
      <c r="CU73" s="670"/>
      <c r="CV73" s="670"/>
      <c r="CW73" s="670"/>
      <c r="CX73" s="670"/>
      <c r="CY73" s="670"/>
      <c r="CZ73" s="670"/>
      <c r="DA73" s="670"/>
      <c r="DB73" s="670"/>
      <c r="DC73" s="670"/>
      <c r="DD73" s="670"/>
      <c r="DE73" s="671"/>
      <c r="DF73" s="669"/>
      <c r="DG73" s="670"/>
      <c r="DH73" s="670"/>
      <c r="DI73" s="670"/>
      <c r="DJ73" s="670"/>
      <c r="DK73" s="670"/>
      <c r="DL73" s="670"/>
      <c r="DM73" s="670"/>
      <c r="DN73" s="670"/>
      <c r="DO73" s="670"/>
      <c r="DP73" s="670"/>
      <c r="DQ73" s="670"/>
      <c r="DR73" s="671"/>
      <c r="DS73" s="669"/>
      <c r="DT73" s="670"/>
      <c r="DU73" s="670"/>
      <c r="DV73" s="670"/>
      <c r="DW73" s="670"/>
      <c r="DX73" s="670"/>
      <c r="DY73" s="670"/>
      <c r="DZ73" s="670"/>
      <c r="EA73" s="670"/>
      <c r="EB73" s="670"/>
      <c r="EC73" s="670"/>
      <c r="ED73" s="670"/>
      <c r="EE73" s="671"/>
      <c r="EF73" s="669"/>
      <c r="EG73" s="670"/>
      <c r="EH73" s="670"/>
      <c r="EI73" s="670"/>
      <c r="EJ73" s="670"/>
      <c r="EK73" s="670"/>
      <c r="EL73" s="670"/>
      <c r="EM73" s="670"/>
      <c r="EN73" s="670"/>
      <c r="EO73" s="670"/>
      <c r="EP73" s="670"/>
      <c r="EQ73" s="670"/>
      <c r="ER73" s="671"/>
      <c r="ES73" s="680" t="s">
        <v>115</v>
      </c>
      <c r="ET73" s="681"/>
      <c r="EU73" s="681"/>
      <c r="EV73" s="681"/>
      <c r="EW73" s="681"/>
      <c r="EX73" s="681"/>
      <c r="EY73" s="681"/>
      <c r="EZ73" s="681"/>
      <c r="FA73" s="681"/>
      <c r="FB73" s="681"/>
      <c r="FC73" s="681"/>
      <c r="FD73" s="681"/>
      <c r="FE73" s="682"/>
    </row>
    <row r="74" spans="1:165" ht="11.1" customHeight="1" x14ac:dyDescent="0.2">
      <c r="A74" s="613" t="s">
        <v>230</v>
      </c>
      <c r="B74" s="614"/>
      <c r="C74" s="614"/>
      <c r="D74" s="614"/>
      <c r="E74" s="614"/>
      <c r="F74" s="614"/>
      <c r="G74" s="614"/>
      <c r="H74" s="614"/>
      <c r="I74" s="614"/>
      <c r="J74" s="614"/>
      <c r="K74" s="614"/>
      <c r="L74" s="614"/>
      <c r="M74" s="614"/>
      <c r="N74" s="614"/>
      <c r="O74" s="614"/>
      <c r="P74" s="614"/>
      <c r="Q74" s="614"/>
      <c r="R74" s="614"/>
      <c r="S74" s="614"/>
      <c r="T74" s="614"/>
      <c r="U74" s="614"/>
      <c r="V74" s="614"/>
      <c r="W74" s="614"/>
      <c r="X74" s="614"/>
      <c r="Y74" s="614"/>
      <c r="Z74" s="614"/>
      <c r="AA74" s="614"/>
      <c r="AB74" s="614"/>
      <c r="AC74" s="614"/>
      <c r="AD74" s="614"/>
      <c r="AE74" s="614"/>
      <c r="AF74" s="614"/>
      <c r="AG74" s="614"/>
      <c r="AH74" s="614"/>
      <c r="AI74" s="614"/>
      <c r="AJ74" s="614"/>
      <c r="AK74" s="614"/>
      <c r="AL74" s="614"/>
      <c r="AM74" s="614"/>
      <c r="AN74" s="614"/>
      <c r="AO74" s="614"/>
      <c r="AP74" s="614"/>
      <c r="AQ74" s="614"/>
      <c r="AR74" s="614"/>
      <c r="AS74" s="614"/>
      <c r="AT74" s="614"/>
      <c r="AU74" s="614"/>
      <c r="AV74" s="614"/>
      <c r="AW74" s="614"/>
      <c r="AX74" s="614"/>
      <c r="AY74" s="614"/>
      <c r="AZ74" s="614"/>
      <c r="BA74" s="614"/>
      <c r="BB74" s="614"/>
      <c r="BC74" s="614"/>
      <c r="BD74" s="614"/>
      <c r="BE74" s="614"/>
      <c r="BF74" s="614"/>
      <c r="BG74" s="614"/>
      <c r="BH74" s="614"/>
      <c r="BI74" s="614"/>
      <c r="BJ74" s="614"/>
      <c r="BK74" s="614"/>
      <c r="BL74" s="614"/>
      <c r="BM74" s="614"/>
      <c r="BN74" s="614"/>
      <c r="BO74" s="614"/>
      <c r="BP74" s="614"/>
      <c r="BQ74" s="614"/>
      <c r="BR74" s="614"/>
      <c r="BS74" s="614"/>
      <c r="BT74" s="614"/>
      <c r="BU74" s="614"/>
      <c r="BV74" s="614"/>
      <c r="BW74" s="614"/>
      <c r="BX74" s="615" t="s">
        <v>231</v>
      </c>
      <c r="BY74" s="616"/>
      <c r="BZ74" s="616"/>
      <c r="CA74" s="616"/>
      <c r="CB74" s="616"/>
      <c r="CC74" s="616"/>
      <c r="CD74" s="616"/>
      <c r="CE74" s="617"/>
      <c r="CF74" s="618" t="s">
        <v>115</v>
      </c>
      <c r="CG74" s="616"/>
      <c r="CH74" s="616"/>
      <c r="CI74" s="616"/>
      <c r="CJ74" s="616"/>
      <c r="CK74" s="616"/>
      <c r="CL74" s="616"/>
      <c r="CM74" s="616"/>
      <c r="CN74" s="616"/>
      <c r="CO74" s="616"/>
      <c r="CP74" s="616"/>
      <c r="CQ74" s="616"/>
      <c r="CR74" s="617"/>
      <c r="CS74" s="646"/>
      <c r="CT74" s="647"/>
      <c r="CU74" s="647"/>
      <c r="CV74" s="647"/>
      <c r="CW74" s="647"/>
      <c r="CX74" s="647"/>
      <c r="CY74" s="647"/>
      <c r="CZ74" s="647"/>
      <c r="DA74" s="647"/>
      <c r="DB74" s="647"/>
      <c r="DC74" s="647"/>
      <c r="DD74" s="647"/>
      <c r="DE74" s="648"/>
      <c r="DF74" s="702">
        <f>DF75</f>
        <v>0</v>
      </c>
      <c r="DG74" s="703"/>
      <c r="DH74" s="703"/>
      <c r="DI74" s="703"/>
      <c r="DJ74" s="703"/>
      <c r="DK74" s="703"/>
      <c r="DL74" s="703"/>
      <c r="DM74" s="703"/>
      <c r="DN74" s="703"/>
      <c r="DO74" s="703"/>
      <c r="DP74" s="703"/>
      <c r="DQ74" s="703"/>
      <c r="DR74" s="704"/>
      <c r="DS74" s="702">
        <f>DF74</f>
        <v>0</v>
      </c>
      <c r="DT74" s="703"/>
      <c r="DU74" s="703"/>
      <c r="DV74" s="703"/>
      <c r="DW74" s="703"/>
      <c r="DX74" s="703"/>
      <c r="DY74" s="703"/>
      <c r="DZ74" s="703"/>
      <c r="EA74" s="703"/>
      <c r="EB74" s="703"/>
      <c r="EC74" s="703"/>
      <c r="ED74" s="703"/>
      <c r="EE74" s="704"/>
      <c r="EF74" s="702">
        <f>DF74</f>
        <v>0</v>
      </c>
      <c r="EG74" s="703"/>
      <c r="EH74" s="703"/>
      <c r="EI74" s="703"/>
      <c r="EJ74" s="703"/>
      <c r="EK74" s="703"/>
      <c r="EL74" s="703"/>
      <c r="EM74" s="703"/>
      <c r="EN74" s="703"/>
      <c r="EO74" s="703"/>
      <c r="EP74" s="703"/>
      <c r="EQ74" s="703"/>
      <c r="ER74" s="704"/>
      <c r="ES74" s="680" t="s">
        <v>115</v>
      </c>
      <c r="ET74" s="681"/>
      <c r="EU74" s="681"/>
      <c r="EV74" s="681"/>
      <c r="EW74" s="681"/>
      <c r="EX74" s="681"/>
      <c r="EY74" s="681"/>
      <c r="EZ74" s="681"/>
      <c r="FA74" s="681"/>
      <c r="FB74" s="681"/>
      <c r="FC74" s="681"/>
      <c r="FD74" s="681"/>
      <c r="FE74" s="682"/>
    </row>
    <row r="75" spans="1:165" ht="21.75" customHeight="1" x14ac:dyDescent="0.2">
      <c r="A75" s="613" t="s">
        <v>232</v>
      </c>
      <c r="B75" s="614"/>
      <c r="C75" s="614"/>
      <c r="D75" s="614"/>
      <c r="E75" s="614"/>
      <c r="F75" s="614"/>
      <c r="G75" s="614"/>
      <c r="H75" s="614"/>
      <c r="I75" s="614"/>
      <c r="J75" s="614"/>
      <c r="K75" s="614"/>
      <c r="L75" s="614"/>
      <c r="M75" s="614"/>
      <c r="N75" s="614"/>
      <c r="O75" s="614"/>
      <c r="P75" s="614"/>
      <c r="Q75" s="614"/>
      <c r="R75" s="614"/>
      <c r="S75" s="614"/>
      <c r="T75" s="614"/>
      <c r="U75" s="614"/>
      <c r="V75" s="614"/>
      <c r="W75" s="614"/>
      <c r="X75" s="614"/>
      <c r="Y75" s="614"/>
      <c r="Z75" s="614"/>
      <c r="AA75" s="614"/>
      <c r="AB75" s="614"/>
      <c r="AC75" s="614"/>
      <c r="AD75" s="614"/>
      <c r="AE75" s="614"/>
      <c r="AF75" s="614"/>
      <c r="AG75" s="614"/>
      <c r="AH75" s="614"/>
      <c r="AI75" s="614"/>
      <c r="AJ75" s="614"/>
      <c r="AK75" s="614"/>
      <c r="AL75" s="614"/>
      <c r="AM75" s="614"/>
      <c r="AN75" s="614"/>
      <c r="AO75" s="614"/>
      <c r="AP75" s="614"/>
      <c r="AQ75" s="614"/>
      <c r="AR75" s="614"/>
      <c r="AS75" s="614"/>
      <c r="AT75" s="614"/>
      <c r="AU75" s="614"/>
      <c r="AV75" s="614"/>
      <c r="AW75" s="614"/>
      <c r="AX75" s="614"/>
      <c r="AY75" s="614"/>
      <c r="AZ75" s="614"/>
      <c r="BA75" s="614"/>
      <c r="BB75" s="614"/>
      <c r="BC75" s="614"/>
      <c r="BD75" s="614"/>
      <c r="BE75" s="614"/>
      <c r="BF75" s="614"/>
      <c r="BG75" s="614"/>
      <c r="BH75" s="614"/>
      <c r="BI75" s="614"/>
      <c r="BJ75" s="614"/>
      <c r="BK75" s="614"/>
      <c r="BL75" s="614"/>
      <c r="BM75" s="614"/>
      <c r="BN75" s="614"/>
      <c r="BO75" s="614"/>
      <c r="BP75" s="614"/>
      <c r="BQ75" s="614"/>
      <c r="BR75" s="614"/>
      <c r="BS75" s="614"/>
      <c r="BT75" s="614"/>
      <c r="BU75" s="614"/>
      <c r="BV75" s="614"/>
      <c r="BW75" s="614"/>
      <c r="BX75" s="615" t="s">
        <v>233</v>
      </c>
      <c r="BY75" s="616"/>
      <c r="BZ75" s="616"/>
      <c r="CA75" s="616"/>
      <c r="CB75" s="616"/>
      <c r="CC75" s="616"/>
      <c r="CD75" s="616"/>
      <c r="CE75" s="617"/>
      <c r="CF75" s="618" t="s">
        <v>234</v>
      </c>
      <c r="CG75" s="616"/>
      <c r="CH75" s="616"/>
      <c r="CI75" s="616"/>
      <c r="CJ75" s="616"/>
      <c r="CK75" s="616"/>
      <c r="CL75" s="616"/>
      <c r="CM75" s="616"/>
      <c r="CN75" s="616"/>
      <c r="CO75" s="616"/>
      <c r="CP75" s="616"/>
      <c r="CQ75" s="616"/>
      <c r="CR75" s="617"/>
      <c r="CS75" s="699"/>
      <c r="CT75" s="700"/>
      <c r="CU75" s="700"/>
      <c r="CV75" s="700"/>
      <c r="CW75" s="700"/>
      <c r="CX75" s="700"/>
      <c r="CY75" s="700"/>
      <c r="CZ75" s="700"/>
      <c r="DA75" s="700"/>
      <c r="DB75" s="700"/>
      <c r="DC75" s="700"/>
      <c r="DD75" s="700"/>
      <c r="DE75" s="701"/>
      <c r="DF75" s="636"/>
      <c r="DG75" s="637"/>
      <c r="DH75" s="637"/>
      <c r="DI75" s="637"/>
      <c r="DJ75" s="637"/>
      <c r="DK75" s="637"/>
      <c r="DL75" s="637"/>
      <c r="DM75" s="637"/>
      <c r="DN75" s="637"/>
      <c r="DO75" s="637"/>
      <c r="DP75" s="637"/>
      <c r="DQ75" s="637"/>
      <c r="DR75" s="638"/>
      <c r="DS75" s="646"/>
      <c r="DT75" s="647"/>
      <c r="DU75" s="647"/>
      <c r="DV75" s="647"/>
      <c r="DW75" s="647"/>
      <c r="DX75" s="647"/>
      <c r="DY75" s="647"/>
      <c r="DZ75" s="647"/>
      <c r="EA75" s="647"/>
      <c r="EB75" s="647"/>
      <c r="EC75" s="647"/>
      <c r="ED75" s="647"/>
      <c r="EE75" s="648"/>
      <c r="EF75" s="646"/>
      <c r="EG75" s="647"/>
      <c r="EH75" s="647"/>
      <c r="EI75" s="647"/>
      <c r="EJ75" s="647"/>
      <c r="EK75" s="647"/>
      <c r="EL75" s="647"/>
      <c r="EM75" s="647"/>
      <c r="EN75" s="647"/>
      <c r="EO75" s="647"/>
      <c r="EP75" s="647"/>
      <c r="EQ75" s="647"/>
      <c r="ER75" s="648"/>
      <c r="ES75" s="680" t="s">
        <v>115</v>
      </c>
      <c r="ET75" s="681"/>
      <c r="EU75" s="681"/>
      <c r="EV75" s="681"/>
      <c r="EW75" s="681"/>
      <c r="EX75" s="681"/>
      <c r="EY75" s="681"/>
      <c r="EZ75" s="681"/>
      <c r="FA75" s="681"/>
      <c r="FB75" s="681"/>
      <c r="FC75" s="681"/>
      <c r="FD75" s="681"/>
      <c r="FE75" s="682"/>
    </row>
    <row r="76" spans="1:165" ht="12.75" customHeight="1" x14ac:dyDescent="0.2">
      <c r="A76" s="613" t="s">
        <v>235</v>
      </c>
      <c r="B76" s="614"/>
      <c r="C76" s="614"/>
      <c r="D76" s="614"/>
      <c r="E76" s="614"/>
      <c r="F76" s="614"/>
      <c r="G76" s="614"/>
      <c r="H76" s="614"/>
      <c r="I76" s="614"/>
      <c r="J76" s="614"/>
      <c r="K76" s="614"/>
      <c r="L76" s="614"/>
      <c r="M76" s="614"/>
      <c r="N76" s="614"/>
      <c r="O76" s="614"/>
      <c r="P76" s="614"/>
      <c r="Q76" s="614"/>
      <c r="R76" s="614"/>
      <c r="S76" s="614"/>
      <c r="T76" s="614"/>
      <c r="U76" s="614"/>
      <c r="V76" s="614"/>
      <c r="W76" s="614"/>
      <c r="X76" s="614"/>
      <c r="Y76" s="614"/>
      <c r="Z76" s="614"/>
      <c r="AA76" s="614"/>
      <c r="AB76" s="614"/>
      <c r="AC76" s="614"/>
      <c r="AD76" s="614"/>
      <c r="AE76" s="614"/>
      <c r="AF76" s="614"/>
      <c r="AG76" s="614"/>
      <c r="AH76" s="614"/>
      <c r="AI76" s="614"/>
      <c r="AJ76" s="614"/>
      <c r="AK76" s="614"/>
      <c r="AL76" s="614"/>
      <c r="AM76" s="614"/>
      <c r="AN76" s="614"/>
      <c r="AO76" s="614"/>
      <c r="AP76" s="614"/>
      <c r="AQ76" s="614"/>
      <c r="AR76" s="614"/>
      <c r="AS76" s="614"/>
      <c r="AT76" s="614"/>
      <c r="AU76" s="614"/>
      <c r="AV76" s="614"/>
      <c r="AW76" s="614"/>
      <c r="AX76" s="614"/>
      <c r="AY76" s="614"/>
      <c r="AZ76" s="614"/>
      <c r="BA76" s="614"/>
      <c r="BB76" s="614"/>
      <c r="BC76" s="614"/>
      <c r="BD76" s="614"/>
      <c r="BE76" s="614"/>
      <c r="BF76" s="614"/>
      <c r="BG76" s="614"/>
      <c r="BH76" s="614"/>
      <c r="BI76" s="614"/>
      <c r="BJ76" s="614"/>
      <c r="BK76" s="614"/>
      <c r="BL76" s="614"/>
      <c r="BM76" s="614"/>
      <c r="BN76" s="614"/>
      <c r="BO76" s="614"/>
      <c r="BP76" s="614"/>
      <c r="BQ76" s="614"/>
      <c r="BR76" s="614"/>
      <c r="BS76" s="614"/>
      <c r="BT76" s="614"/>
      <c r="BU76" s="614"/>
      <c r="BV76" s="614"/>
      <c r="BW76" s="614"/>
      <c r="BX76" s="615" t="s">
        <v>236</v>
      </c>
      <c r="BY76" s="616"/>
      <c r="BZ76" s="616"/>
      <c r="CA76" s="616"/>
      <c r="CB76" s="616"/>
      <c r="CC76" s="616"/>
      <c r="CD76" s="616"/>
      <c r="CE76" s="617"/>
      <c r="CF76" s="618" t="s">
        <v>115</v>
      </c>
      <c r="CG76" s="616"/>
      <c r="CH76" s="616"/>
      <c r="CI76" s="616"/>
      <c r="CJ76" s="616"/>
      <c r="CK76" s="616"/>
      <c r="CL76" s="616"/>
      <c r="CM76" s="616"/>
      <c r="CN76" s="616"/>
      <c r="CO76" s="616"/>
      <c r="CP76" s="616"/>
      <c r="CQ76" s="616"/>
      <c r="CR76" s="617"/>
      <c r="CS76" s="646"/>
      <c r="CT76" s="647"/>
      <c r="CU76" s="647"/>
      <c r="CV76" s="647"/>
      <c r="CW76" s="647"/>
      <c r="CX76" s="647"/>
      <c r="CY76" s="647"/>
      <c r="CZ76" s="647"/>
      <c r="DA76" s="647"/>
      <c r="DB76" s="647"/>
      <c r="DC76" s="647"/>
      <c r="DD76" s="647"/>
      <c r="DE76" s="648"/>
      <c r="DF76" s="691">
        <f>SUM(DF80:DR89)</f>
        <v>8811620.4399999995</v>
      </c>
      <c r="DG76" s="692"/>
      <c r="DH76" s="692"/>
      <c r="DI76" s="692"/>
      <c r="DJ76" s="692"/>
      <c r="DK76" s="692"/>
      <c r="DL76" s="692"/>
      <c r="DM76" s="692"/>
      <c r="DN76" s="692"/>
      <c r="DO76" s="692"/>
      <c r="DP76" s="692"/>
      <c r="DQ76" s="692"/>
      <c r="DR76" s="693"/>
      <c r="DS76" s="691">
        <f>SUM(DS80:EE89)</f>
        <v>8151981</v>
      </c>
      <c r="DT76" s="692"/>
      <c r="DU76" s="692"/>
      <c r="DV76" s="692"/>
      <c r="DW76" s="692"/>
      <c r="DX76" s="692"/>
      <c r="DY76" s="692"/>
      <c r="DZ76" s="692"/>
      <c r="EA76" s="692"/>
      <c r="EB76" s="692"/>
      <c r="EC76" s="692"/>
      <c r="ED76" s="692"/>
      <c r="EE76" s="693"/>
      <c r="EF76" s="691">
        <f>SUM(EF80:ER89)</f>
        <v>8484163</v>
      </c>
      <c r="EG76" s="692"/>
      <c r="EH76" s="692"/>
      <c r="EI76" s="692"/>
      <c r="EJ76" s="692"/>
      <c r="EK76" s="692"/>
      <c r="EL76" s="692"/>
      <c r="EM76" s="692"/>
      <c r="EN76" s="692"/>
      <c r="EO76" s="692"/>
      <c r="EP76" s="692"/>
      <c r="EQ76" s="692"/>
      <c r="ER76" s="693"/>
      <c r="ES76" s="626"/>
      <c r="ET76" s="627"/>
      <c r="EU76" s="627"/>
      <c r="EV76" s="627"/>
      <c r="EW76" s="627"/>
      <c r="EX76" s="627"/>
      <c r="EY76" s="627"/>
      <c r="EZ76" s="627"/>
      <c r="FA76" s="627"/>
      <c r="FB76" s="627"/>
      <c r="FC76" s="627"/>
      <c r="FD76" s="627"/>
      <c r="FE76" s="628"/>
      <c r="FI76" s="206" t="s">
        <v>237</v>
      </c>
    </row>
    <row r="77" spans="1:165" ht="21.75" customHeight="1" x14ac:dyDescent="0.2">
      <c r="A77" s="613" t="s">
        <v>238</v>
      </c>
      <c r="B77" s="614"/>
      <c r="C77" s="614"/>
      <c r="D77" s="614"/>
      <c r="E77" s="614"/>
      <c r="F77" s="614"/>
      <c r="G77" s="614"/>
      <c r="H77" s="614"/>
      <c r="I77" s="614"/>
      <c r="J77" s="614"/>
      <c r="K77" s="614"/>
      <c r="L77" s="614"/>
      <c r="M77" s="614"/>
      <c r="N77" s="614"/>
      <c r="O77" s="614"/>
      <c r="P77" s="614"/>
      <c r="Q77" s="614"/>
      <c r="R77" s="614"/>
      <c r="S77" s="614"/>
      <c r="T77" s="614"/>
      <c r="U77" s="614"/>
      <c r="V77" s="614"/>
      <c r="W77" s="614"/>
      <c r="X77" s="614"/>
      <c r="Y77" s="614"/>
      <c r="Z77" s="614"/>
      <c r="AA77" s="614"/>
      <c r="AB77" s="614"/>
      <c r="AC77" s="614"/>
      <c r="AD77" s="614"/>
      <c r="AE77" s="614"/>
      <c r="AF77" s="614"/>
      <c r="AG77" s="614"/>
      <c r="AH77" s="614"/>
      <c r="AI77" s="614"/>
      <c r="AJ77" s="614"/>
      <c r="AK77" s="614"/>
      <c r="AL77" s="614"/>
      <c r="AM77" s="614"/>
      <c r="AN77" s="614"/>
      <c r="AO77" s="614"/>
      <c r="AP77" s="614"/>
      <c r="AQ77" s="614"/>
      <c r="AR77" s="614"/>
      <c r="AS77" s="614"/>
      <c r="AT77" s="614"/>
      <c r="AU77" s="614"/>
      <c r="AV77" s="614"/>
      <c r="AW77" s="614"/>
      <c r="AX77" s="614"/>
      <c r="AY77" s="614"/>
      <c r="AZ77" s="614"/>
      <c r="BA77" s="614"/>
      <c r="BB77" s="614"/>
      <c r="BC77" s="614"/>
      <c r="BD77" s="614"/>
      <c r="BE77" s="614"/>
      <c r="BF77" s="614"/>
      <c r="BG77" s="614"/>
      <c r="BH77" s="614"/>
      <c r="BI77" s="614"/>
      <c r="BJ77" s="614"/>
      <c r="BK77" s="614"/>
      <c r="BL77" s="614"/>
      <c r="BM77" s="614"/>
      <c r="BN77" s="614"/>
      <c r="BO77" s="614"/>
      <c r="BP77" s="614"/>
      <c r="BQ77" s="614"/>
      <c r="BR77" s="614"/>
      <c r="BS77" s="614"/>
      <c r="BT77" s="614"/>
      <c r="BU77" s="614"/>
      <c r="BV77" s="614"/>
      <c r="BW77" s="614"/>
      <c r="BX77" s="615" t="s">
        <v>239</v>
      </c>
      <c r="BY77" s="616"/>
      <c r="BZ77" s="616"/>
      <c r="CA77" s="616"/>
      <c r="CB77" s="616"/>
      <c r="CC77" s="616"/>
      <c r="CD77" s="616"/>
      <c r="CE77" s="617"/>
      <c r="CF77" s="618" t="s">
        <v>240</v>
      </c>
      <c r="CG77" s="616"/>
      <c r="CH77" s="616"/>
      <c r="CI77" s="616"/>
      <c r="CJ77" s="616"/>
      <c r="CK77" s="616"/>
      <c r="CL77" s="616"/>
      <c r="CM77" s="616"/>
      <c r="CN77" s="616"/>
      <c r="CO77" s="616"/>
      <c r="CP77" s="616"/>
      <c r="CQ77" s="616"/>
      <c r="CR77" s="617"/>
      <c r="CS77" s="669"/>
      <c r="CT77" s="670"/>
      <c r="CU77" s="670"/>
      <c r="CV77" s="670"/>
      <c r="CW77" s="670"/>
      <c r="CX77" s="670"/>
      <c r="CY77" s="670"/>
      <c r="CZ77" s="670"/>
      <c r="DA77" s="670"/>
      <c r="DB77" s="670"/>
      <c r="DC77" s="670"/>
      <c r="DD77" s="670"/>
      <c r="DE77" s="671"/>
      <c r="DF77" s="669"/>
      <c r="DG77" s="670"/>
      <c r="DH77" s="670"/>
      <c r="DI77" s="670"/>
      <c r="DJ77" s="670"/>
      <c r="DK77" s="670"/>
      <c r="DL77" s="670"/>
      <c r="DM77" s="670"/>
      <c r="DN77" s="670"/>
      <c r="DO77" s="670"/>
      <c r="DP77" s="670"/>
      <c r="DQ77" s="670"/>
      <c r="DR77" s="671"/>
      <c r="DS77" s="669"/>
      <c r="DT77" s="670"/>
      <c r="DU77" s="670"/>
      <c r="DV77" s="670"/>
      <c r="DW77" s="670"/>
      <c r="DX77" s="670"/>
      <c r="DY77" s="670"/>
      <c r="DZ77" s="670"/>
      <c r="EA77" s="670"/>
      <c r="EB77" s="670"/>
      <c r="EC77" s="670"/>
      <c r="ED77" s="670"/>
      <c r="EE77" s="671"/>
      <c r="EF77" s="669"/>
      <c r="EG77" s="670"/>
      <c r="EH77" s="670"/>
      <c r="EI77" s="670"/>
      <c r="EJ77" s="670"/>
      <c r="EK77" s="670"/>
      <c r="EL77" s="670"/>
      <c r="EM77" s="670"/>
      <c r="EN77" s="670"/>
      <c r="EO77" s="670"/>
      <c r="EP77" s="670"/>
      <c r="EQ77" s="670"/>
      <c r="ER77" s="671"/>
      <c r="ES77" s="626"/>
      <c r="ET77" s="627"/>
      <c r="EU77" s="627"/>
      <c r="EV77" s="627"/>
      <c r="EW77" s="627"/>
      <c r="EX77" s="627"/>
      <c r="EY77" s="627"/>
      <c r="EZ77" s="627"/>
      <c r="FA77" s="627"/>
      <c r="FB77" s="627"/>
      <c r="FC77" s="627"/>
      <c r="FD77" s="627"/>
      <c r="FE77" s="628"/>
    </row>
    <row r="78" spans="1:165" ht="11.1" customHeight="1" thickBot="1" x14ac:dyDescent="0.25">
      <c r="A78" s="613" t="s">
        <v>241</v>
      </c>
      <c r="B78" s="614"/>
      <c r="C78" s="614"/>
      <c r="D78" s="614"/>
      <c r="E78" s="614"/>
      <c r="F78" s="614"/>
      <c r="G78" s="614"/>
      <c r="H78" s="614"/>
      <c r="I78" s="614"/>
      <c r="J78" s="614"/>
      <c r="K78" s="614"/>
      <c r="L78" s="614"/>
      <c r="M78" s="614"/>
      <c r="N78" s="614"/>
      <c r="O78" s="614"/>
      <c r="P78" s="614"/>
      <c r="Q78" s="614"/>
      <c r="R78" s="614"/>
      <c r="S78" s="614"/>
      <c r="T78" s="614"/>
      <c r="U78" s="614"/>
      <c r="V78" s="614"/>
      <c r="W78" s="614"/>
      <c r="X78" s="614"/>
      <c r="Y78" s="614"/>
      <c r="Z78" s="614"/>
      <c r="AA78" s="614"/>
      <c r="AB78" s="614"/>
      <c r="AC78" s="614"/>
      <c r="AD78" s="614"/>
      <c r="AE78" s="614"/>
      <c r="AF78" s="614"/>
      <c r="AG78" s="614"/>
      <c r="AH78" s="614"/>
      <c r="AI78" s="614"/>
      <c r="AJ78" s="614"/>
      <c r="AK78" s="614"/>
      <c r="AL78" s="614"/>
      <c r="AM78" s="614"/>
      <c r="AN78" s="614"/>
      <c r="AO78" s="614"/>
      <c r="AP78" s="614"/>
      <c r="AQ78" s="614"/>
      <c r="AR78" s="614"/>
      <c r="AS78" s="614"/>
      <c r="AT78" s="614"/>
      <c r="AU78" s="614"/>
      <c r="AV78" s="614"/>
      <c r="AW78" s="614"/>
      <c r="AX78" s="614"/>
      <c r="AY78" s="614"/>
      <c r="AZ78" s="614"/>
      <c r="BA78" s="614"/>
      <c r="BB78" s="614"/>
      <c r="BC78" s="614"/>
      <c r="BD78" s="614"/>
      <c r="BE78" s="614"/>
      <c r="BF78" s="614"/>
      <c r="BG78" s="614"/>
      <c r="BH78" s="614"/>
      <c r="BI78" s="614"/>
      <c r="BJ78" s="614"/>
      <c r="BK78" s="614"/>
      <c r="BL78" s="614"/>
      <c r="BM78" s="614"/>
      <c r="BN78" s="614"/>
      <c r="BO78" s="614"/>
      <c r="BP78" s="614"/>
      <c r="BQ78" s="614"/>
      <c r="BR78" s="614"/>
      <c r="BS78" s="614"/>
      <c r="BT78" s="614"/>
      <c r="BU78" s="614"/>
      <c r="BV78" s="614"/>
      <c r="BW78" s="614"/>
      <c r="BX78" s="542" t="s">
        <v>242</v>
      </c>
      <c r="BY78" s="543"/>
      <c r="BZ78" s="543"/>
      <c r="CA78" s="543"/>
      <c r="CB78" s="543"/>
      <c r="CC78" s="543"/>
      <c r="CD78" s="543"/>
      <c r="CE78" s="544"/>
      <c r="CF78" s="605" t="s">
        <v>243</v>
      </c>
      <c r="CG78" s="543"/>
      <c r="CH78" s="543"/>
      <c r="CI78" s="543"/>
      <c r="CJ78" s="543"/>
      <c r="CK78" s="543"/>
      <c r="CL78" s="543"/>
      <c r="CM78" s="543"/>
      <c r="CN78" s="543"/>
      <c r="CO78" s="543"/>
      <c r="CP78" s="543"/>
      <c r="CQ78" s="543"/>
      <c r="CR78" s="544"/>
      <c r="CS78" s="674"/>
      <c r="CT78" s="675"/>
      <c r="CU78" s="675"/>
      <c r="CV78" s="675"/>
      <c r="CW78" s="675"/>
      <c r="CX78" s="675"/>
      <c r="CY78" s="675"/>
      <c r="CZ78" s="675"/>
      <c r="DA78" s="675"/>
      <c r="DB78" s="675"/>
      <c r="DC78" s="675"/>
      <c r="DD78" s="675"/>
      <c r="DE78" s="676"/>
      <c r="DF78" s="674"/>
      <c r="DG78" s="675"/>
      <c r="DH78" s="675"/>
      <c r="DI78" s="675"/>
      <c r="DJ78" s="675"/>
      <c r="DK78" s="675"/>
      <c r="DL78" s="675"/>
      <c r="DM78" s="675"/>
      <c r="DN78" s="675"/>
      <c r="DO78" s="675"/>
      <c r="DP78" s="675"/>
      <c r="DQ78" s="675"/>
      <c r="DR78" s="676"/>
      <c r="DS78" s="674"/>
      <c r="DT78" s="675"/>
      <c r="DU78" s="675"/>
      <c r="DV78" s="675"/>
      <c r="DW78" s="675"/>
      <c r="DX78" s="675"/>
      <c r="DY78" s="675"/>
      <c r="DZ78" s="675"/>
      <c r="EA78" s="675"/>
      <c r="EB78" s="675"/>
      <c r="EC78" s="675"/>
      <c r="ED78" s="675"/>
      <c r="EE78" s="676"/>
      <c r="EF78" s="674"/>
      <c r="EG78" s="675"/>
      <c r="EH78" s="675"/>
      <c r="EI78" s="675"/>
      <c r="EJ78" s="675"/>
      <c r="EK78" s="675"/>
      <c r="EL78" s="675"/>
      <c r="EM78" s="675"/>
      <c r="EN78" s="675"/>
      <c r="EO78" s="675"/>
      <c r="EP78" s="675"/>
      <c r="EQ78" s="675"/>
      <c r="ER78" s="676"/>
      <c r="ES78" s="548"/>
      <c r="ET78" s="549"/>
      <c r="EU78" s="549"/>
      <c r="EV78" s="549"/>
      <c r="EW78" s="549"/>
      <c r="EX78" s="549"/>
      <c r="EY78" s="549"/>
      <c r="EZ78" s="549"/>
      <c r="FA78" s="549"/>
      <c r="FB78" s="549"/>
      <c r="FC78" s="549"/>
      <c r="FD78" s="549"/>
      <c r="FE78" s="550"/>
    </row>
    <row r="79" spans="1:165" ht="21.75" customHeight="1" x14ac:dyDescent="0.2">
      <c r="A79" s="613" t="s">
        <v>244</v>
      </c>
      <c r="B79" s="614"/>
      <c r="C79" s="614"/>
      <c r="D79" s="614"/>
      <c r="E79" s="614"/>
      <c r="F79" s="614"/>
      <c r="G79" s="614"/>
      <c r="H79" s="614"/>
      <c r="I79" s="614"/>
      <c r="J79" s="614"/>
      <c r="K79" s="614"/>
      <c r="L79" s="614"/>
      <c r="M79" s="614"/>
      <c r="N79" s="614"/>
      <c r="O79" s="614"/>
      <c r="P79" s="614"/>
      <c r="Q79" s="614"/>
      <c r="R79" s="614"/>
      <c r="S79" s="614"/>
      <c r="T79" s="614"/>
      <c r="U79" s="614"/>
      <c r="V79" s="614"/>
      <c r="W79" s="614"/>
      <c r="X79" s="614"/>
      <c r="Y79" s="614"/>
      <c r="Z79" s="614"/>
      <c r="AA79" s="614"/>
      <c r="AB79" s="614"/>
      <c r="AC79" s="614"/>
      <c r="AD79" s="614"/>
      <c r="AE79" s="614"/>
      <c r="AF79" s="614"/>
      <c r="AG79" s="614"/>
      <c r="AH79" s="614"/>
      <c r="AI79" s="614"/>
      <c r="AJ79" s="614"/>
      <c r="AK79" s="614"/>
      <c r="AL79" s="614"/>
      <c r="AM79" s="614"/>
      <c r="AN79" s="614"/>
      <c r="AO79" s="614"/>
      <c r="AP79" s="614"/>
      <c r="AQ79" s="614"/>
      <c r="AR79" s="614"/>
      <c r="AS79" s="614"/>
      <c r="AT79" s="614"/>
      <c r="AU79" s="614"/>
      <c r="AV79" s="614"/>
      <c r="AW79" s="614"/>
      <c r="AX79" s="614"/>
      <c r="AY79" s="614"/>
      <c r="AZ79" s="614"/>
      <c r="BA79" s="614"/>
      <c r="BB79" s="614"/>
      <c r="BC79" s="614"/>
      <c r="BD79" s="614"/>
      <c r="BE79" s="614"/>
      <c r="BF79" s="614"/>
      <c r="BG79" s="614"/>
      <c r="BH79" s="614"/>
      <c r="BI79" s="614"/>
      <c r="BJ79" s="614"/>
      <c r="BK79" s="614"/>
      <c r="BL79" s="614"/>
      <c r="BM79" s="614"/>
      <c r="BN79" s="614"/>
      <c r="BO79" s="614"/>
      <c r="BP79" s="614"/>
      <c r="BQ79" s="614"/>
      <c r="BR79" s="614"/>
      <c r="BS79" s="614"/>
      <c r="BT79" s="614"/>
      <c r="BU79" s="614"/>
      <c r="BV79" s="614"/>
      <c r="BW79" s="614"/>
      <c r="BX79" s="527" t="s">
        <v>245</v>
      </c>
      <c r="BY79" s="528"/>
      <c r="BZ79" s="528"/>
      <c r="CA79" s="528"/>
      <c r="CB79" s="528"/>
      <c r="CC79" s="528"/>
      <c r="CD79" s="528"/>
      <c r="CE79" s="529"/>
      <c r="CF79" s="594" t="s">
        <v>246</v>
      </c>
      <c r="CG79" s="528"/>
      <c r="CH79" s="528"/>
      <c r="CI79" s="528"/>
      <c r="CJ79" s="528"/>
      <c r="CK79" s="528"/>
      <c r="CL79" s="528"/>
      <c r="CM79" s="528"/>
      <c r="CN79" s="528"/>
      <c r="CO79" s="528"/>
      <c r="CP79" s="528"/>
      <c r="CQ79" s="528"/>
      <c r="CR79" s="529"/>
      <c r="CS79" s="714"/>
      <c r="CT79" s="715"/>
      <c r="CU79" s="715"/>
      <c r="CV79" s="715"/>
      <c r="CW79" s="715"/>
      <c r="CX79" s="715"/>
      <c r="CY79" s="715"/>
      <c r="CZ79" s="715"/>
      <c r="DA79" s="715"/>
      <c r="DB79" s="715"/>
      <c r="DC79" s="715"/>
      <c r="DD79" s="715"/>
      <c r="DE79" s="716"/>
      <c r="DF79" s="714"/>
      <c r="DG79" s="715"/>
      <c r="DH79" s="715"/>
      <c r="DI79" s="715"/>
      <c r="DJ79" s="715"/>
      <c r="DK79" s="715"/>
      <c r="DL79" s="715"/>
      <c r="DM79" s="715"/>
      <c r="DN79" s="715"/>
      <c r="DO79" s="715"/>
      <c r="DP79" s="715"/>
      <c r="DQ79" s="715"/>
      <c r="DR79" s="716"/>
      <c r="DS79" s="714"/>
      <c r="DT79" s="715"/>
      <c r="DU79" s="715"/>
      <c r="DV79" s="715"/>
      <c r="DW79" s="715"/>
      <c r="DX79" s="715"/>
      <c r="DY79" s="715"/>
      <c r="DZ79" s="715"/>
      <c r="EA79" s="715"/>
      <c r="EB79" s="715"/>
      <c r="EC79" s="715"/>
      <c r="ED79" s="715"/>
      <c r="EE79" s="716"/>
      <c r="EF79" s="714"/>
      <c r="EG79" s="715"/>
      <c r="EH79" s="715"/>
      <c r="EI79" s="715"/>
      <c r="EJ79" s="715"/>
      <c r="EK79" s="715"/>
      <c r="EL79" s="715"/>
      <c r="EM79" s="715"/>
      <c r="EN79" s="715"/>
      <c r="EO79" s="715"/>
      <c r="EP79" s="715"/>
      <c r="EQ79" s="715"/>
      <c r="ER79" s="716"/>
      <c r="ES79" s="539"/>
      <c r="ET79" s="540"/>
      <c r="EU79" s="540"/>
      <c r="EV79" s="540"/>
      <c r="EW79" s="540"/>
      <c r="EX79" s="540"/>
      <c r="EY79" s="540"/>
      <c r="EZ79" s="540"/>
      <c r="FA79" s="540"/>
      <c r="FB79" s="540"/>
      <c r="FC79" s="540"/>
      <c r="FD79" s="540"/>
      <c r="FE79" s="541"/>
    </row>
    <row r="80" spans="1:165" ht="11.25" customHeight="1" x14ac:dyDescent="0.2">
      <c r="A80" s="659" t="s">
        <v>379</v>
      </c>
      <c r="B80" s="660"/>
      <c r="C80" s="660"/>
      <c r="D80" s="660"/>
      <c r="E80" s="660"/>
      <c r="F80" s="660"/>
      <c r="G80" s="660"/>
      <c r="H80" s="660"/>
      <c r="I80" s="660"/>
      <c r="J80" s="660"/>
      <c r="K80" s="660"/>
      <c r="L80" s="660"/>
      <c r="M80" s="660"/>
      <c r="N80" s="660"/>
      <c r="O80" s="660"/>
      <c r="P80" s="660"/>
      <c r="Q80" s="660"/>
      <c r="R80" s="660"/>
      <c r="S80" s="660"/>
      <c r="T80" s="660"/>
      <c r="U80" s="660"/>
      <c r="V80" s="660"/>
      <c r="W80" s="660"/>
      <c r="X80" s="660"/>
      <c r="Y80" s="660"/>
      <c r="Z80" s="660"/>
      <c r="AA80" s="660"/>
      <c r="AB80" s="660"/>
      <c r="AC80" s="660"/>
      <c r="AD80" s="660"/>
      <c r="AE80" s="660"/>
      <c r="AF80" s="660"/>
      <c r="AG80" s="660"/>
      <c r="AH80" s="660"/>
      <c r="AI80" s="660"/>
      <c r="AJ80" s="660"/>
      <c r="AK80" s="660"/>
      <c r="AL80" s="660"/>
      <c r="AM80" s="660"/>
      <c r="AN80" s="660"/>
      <c r="AO80" s="660"/>
      <c r="AP80" s="660"/>
      <c r="AQ80" s="660"/>
      <c r="AR80" s="660"/>
      <c r="AS80" s="660"/>
      <c r="AT80" s="660"/>
      <c r="AU80" s="660"/>
      <c r="AV80" s="660"/>
      <c r="AW80" s="660"/>
      <c r="AX80" s="660"/>
      <c r="AY80" s="660"/>
      <c r="AZ80" s="660"/>
      <c r="BA80" s="660"/>
      <c r="BB80" s="660"/>
      <c r="BC80" s="660"/>
      <c r="BD80" s="660"/>
      <c r="BE80" s="660"/>
      <c r="BF80" s="660"/>
      <c r="BG80" s="660"/>
      <c r="BH80" s="660"/>
      <c r="BI80" s="660"/>
      <c r="BJ80" s="660"/>
      <c r="BK80" s="660"/>
      <c r="BL80" s="660"/>
      <c r="BM80" s="660"/>
      <c r="BN80" s="660"/>
      <c r="BO80" s="660"/>
      <c r="BP80" s="660"/>
      <c r="BQ80" s="660"/>
      <c r="BR80" s="660"/>
      <c r="BS80" s="660"/>
      <c r="BT80" s="660"/>
      <c r="BU80" s="660"/>
      <c r="BV80" s="660"/>
      <c r="BW80" s="661"/>
      <c r="BX80" s="615" t="s">
        <v>546</v>
      </c>
      <c r="BY80" s="616"/>
      <c r="BZ80" s="616"/>
      <c r="CA80" s="616"/>
      <c r="CB80" s="616"/>
      <c r="CC80" s="616"/>
      <c r="CD80" s="616"/>
      <c r="CE80" s="617"/>
      <c r="CF80" s="562" t="s">
        <v>248</v>
      </c>
      <c r="CG80" s="560"/>
      <c r="CH80" s="560"/>
      <c r="CI80" s="560"/>
      <c r="CJ80" s="560"/>
      <c r="CK80" s="560"/>
      <c r="CL80" s="560"/>
      <c r="CM80" s="560"/>
      <c r="CN80" s="560"/>
      <c r="CO80" s="560"/>
      <c r="CP80" s="560"/>
      <c r="CQ80" s="560"/>
      <c r="CR80" s="561"/>
      <c r="CS80" s="699"/>
      <c r="CT80" s="700"/>
      <c r="CU80" s="700"/>
      <c r="CV80" s="700"/>
      <c r="CW80" s="700"/>
      <c r="CX80" s="700"/>
      <c r="CY80" s="700"/>
      <c r="CZ80" s="700"/>
      <c r="DA80" s="700"/>
      <c r="DB80" s="700"/>
      <c r="DC80" s="700"/>
      <c r="DD80" s="700"/>
      <c r="DE80" s="701"/>
      <c r="DF80" s="649"/>
      <c r="DG80" s="650"/>
      <c r="DH80" s="650"/>
      <c r="DI80" s="650"/>
      <c r="DJ80" s="650"/>
      <c r="DK80" s="650"/>
      <c r="DL80" s="650"/>
      <c r="DM80" s="650"/>
      <c r="DN80" s="650"/>
      <c r="DO80" s="650"/>
      <c r="DP80" s="650"/>
      <c r="DQ80" s="650"/>
      <c r="DR80" s="651"/>
      <c r="DS80" s="636"/>
      <c r="DT80" s="637"/>
      <c r="DU80" s="637"/>
      <c r="DV80" s="637"/>
      <c r="DW80" s="637"/>
      <c r="DX80" s="637"/>
      <c r="DY80" s="637"/>
      <c r="DZ80" s="637"/>
      <c r="EA80" s="637"/>
      <c r="EB80" s="637"/>
      <c r="EC80" s="637"/>
      <c r="ED80" s="637"/>
      <c r="EE80" s="638"/>
      <c r="EF80" s="646"/>
      <c r="EG80" s="647"/>
      <c r="EH80" s="647"/>
      <c r="EI80" s="647"/>
      <c r="EJ80" s="647"/>
      <c r="EK80" s="647"/>
      <c r="EL80" s="647"/>
      <c r="EM80" s="647"/>
      <c r="EN80" s="647"/>
      <c r="EO80" s="647"/>
      <c r="EP80" s="647"/>
      <c r="EQ80" s="647"/>
      <c r="ER80" s="648"/>
      <c r="ES80" s="626"/>
      <c r="ET80" s="627"/>
      <c r="EU80" s="627"/>
      <c r="EV80" s="627"/>
      <c r="EW80" s="627"/>
      <c r="EX80" s="627"/>
      <c r="EY80" s="627"/>
      <c r="EZ80" s="627"/>
      <c r="FA80" s="627"/>
      <c r="FB80" s="627"/>
      <c r="FC80" s="627"/>
      <c r="FD80" s="627"/>
      <c r="FE80" s="628"/>
    </row>
    <row r="81" spans="1:163" s="219" customFormat="1" ht="11.25" customHeight="1" x14ac:dyDescent="0.2">
      <c r="A81" s="659" t="s">
        <v>379</v>
      </c>
      <c r="B81" s="660"/>
      <c r="C81" s="660"/>
      <c r="D81" s="660"/>
      <c r="E81" s="660"/>
      <c r="F81" s="660"/>
      <c r="G81" s="660"/>
      <c r="H81" s="660"/>
      <c r="I81" s="660"/>
      <c r="J81" s="660"/>
      <c r="K81" s="660"/>
      <c r="L81" s="660"/>
      <c r="M81" s="660"/>
      <c r="N81" s="660"/>
      <c r="O81" s="660"/>
      <c r="P81" s="660"/>
      <c r="Q81" s="660"/>
      <c r="R81" s="660"/>
      <c r="S81" s="660"/>
      <c r="T81" s="660"/>
      <c r="U81" s="660"/>
      <c r="V81" s="660"/>
      <c r="W81" s="660"/>
      <c r="X81" s="660"/>
      <c r="Y81" s="660"/>
      <c r="Z81" s="660"/>
      <c r="AA81" s="660"/>
      <c r="AB81" s="660"/>
      <c r="AC81" s="660"/>
      <c r="AD81" s="660"/>
      <c r="AE81" s="660"/>
      <c r="AF81" s="660"/>
      <c r="AG81" s="660"/>
      <c r="AH81" s="660"/>
      <c r="AI81" s="660"/>
      <c r="AJ81" s="660"/>
      <c r="AK81" s="660"/>
      <c r="AL81" s="660"/>
      <c r="AM81" s="660"/>
      <c r="AN81" s="660"/>
      <c r="AO81" s="660"/>
      <c r="AP81" s="660"/>
      <c r="AQ81" s="660"/>
      <c r="AR81" s="660"/>
      <c r="AS81" s="660"/>
      <c r="AT81" s="660"/>
      <c r="AU81" s="660"/>
      <c r="AV81" s="660"/>
      <c r="AW81" s="660"/>
      <c r="AX81" s="660"/>
      <c r="AY81" s="660"/>
      <c r="AZ81" s="660"/>
      <c r="BA81" s="660"/>
      <c r="BB81" s="660"/>
      <c r="BC81" s="660"/>
      <c r="BD81" s="660"/>
      <c r="BE81" s="660"/>
      <c r="BF81" s="660"/>
      <c r="BG81" s="660"/>
      <c r="BH81" s="660"/>
      <c r="BI81" s="660"/>
      <c r="BJ81" s="660"/>
      <c r="BK81" s="660"/>
      <c r="BL81" s="660"/>
      <c r="BM81" s="660"/>
      <c r="BN81" s="660"/>
      <c r="BO81" s="660"/>
      <c r="BP81" s="660"/>
      <c r="BQ81" s="660"/>
      <c r="BR81" s="660"/>
      <c r="BS81" s="660"/>
      <c r="BT81" s="660"/>
      <c r="BU81" s="660"/>
      <c r="BV81" s="660"/>
      <c r="BW81" s="661"/>
      <c r="BX81" s="615" t="s">
        <v>547</v>
      </c>
      <c r="BY81" s="616"/>
      <c r="BZ81" s="616"/>
      <c r="CA81" s="616"/>
      <c r="CB81" s="616"/>
      <c r="CC81" s="616"/>
      <c r="CD81" s="616"/>
      <c r="CE81" s="617"/>
      <c r="CF81" s="562" t="s">
        <v>248</v>
      </c>
      <c r="CG81" s="560"/>
      <c r="CH81" s="560"/>
      <c r="CI81" s="560"/>
      <c r="CJ81" s="560"/>
      <c r="CK81" s="560"/>
      <c r="CL81" s="560"/>
      <c r="CM81" s="560"/>
      <c r="CN81" s="560"/>
      <c r="CO81" s="560"/>
      <c r="CP81" s="560"/>
      <c r="CQ81" s="560"/>
      <c r="CR81" s="561"/>
      <c r="CS81" s="699" t="s">
        <v>644</v>
      </c>
      <c r="CT81" s="700"/>
      <c r="CU81" s="700"/>
      <c r="CV81" s="700"/>
      <c r="CW81" s="700"/>
      <c r="CX81" s="700"/>
      <c r="CY81" s="700"/>
      <c r="CZ81" s="700"/>
      <c r="DA81" s="700"/>
      <c r="DB81" s="700"/>
      <c r="DC81" s="700"/>
      <c r="DD81" s="700"/>
      <c r="DE81" s="701"/>
      <c r="DF81" s="649">
        <f>обоснования!I206</f>
        <v>100209.24</v>
      </c>
      <c r="DG81" s="650"/>
      <c r="DH81" s="650"/>
      <c r="DI81" s="650"/>
      <c r="DJ81" s="650"/>
      <c r="DK81" s="650"/>
      <c r="DL81" s="650"/>
      <c r="DM81" s="650"/>
      <c r="DN81" s="650"/>
      <c r="DO81" s="650"/>
      <c r="DP81" s="650"/>
      <c r="DQ81" s="650"/>
      <c r="DR81" s="651"/>
      <c r="DS81" s="636"/>
      <c r="DT81" s="637"/>
      <c r="DU81" s="637"/>
      <c r="DV81" s="637"/>
      <c r="DW81" s="637"/>
      <c r="DX81" s="637"/>
      <c r="DY81" s="637"/>
      <c r="DZ81" s="637"/>
      <c r="EA81" s="637"/>
      <c r="EB81" s="637"/>
      <c r="EC81" s="637"/>
      <c r="ED81" s="637"/>
      <c r="EE81" s="638"/>
      <c r="EF81" s="646"/>
      <c r="EG81" s="647"/>
      <c r="EH81" s="647"/>
      <c r="EI81" s="647"/>
      <c r="EJ81" s="647"/>
      <c r="EK81" s="647"/>
      <c r="EL81" s="647"/>
      <c r="EM81" s="647"/>
      <c r="EN81" s="647"/>
      <c r="EO81" s="647"/>
      <c r="EP81" s="647"/>
      <c r="EQ81" s="647"/>
      <c r="ER81" s="648"/>
      <c r="ES81" s="626"/>
      <c r="ET81" s="627"/>
      <c r="EU81" s="627"/>
      <c r="EV81" s="627"/>
      <c r="EW81" s="627"/>
      <c r="EX81" s="627"/>
      <c r="EY81" s="627"/>
      <c r="EZ81" s="627"/>
      <c r="FA81" s="627"/>
      <c r="FB81" s="627"/>
      <c r="FC81" s="627"/>
      <c r="FD81" s="627"/>
      <c r="FE81" s="628"/>
      <c r="FG81" s="110"/>
    </row>
    <row r="82" spans="1:163" ht="11.25" customHeight="1" x14ac:dyDescent="0.2">
      <c r="A82" s="659" t="s">
        <v>379</v>
      </c>
      <c r="B82" s="660"/>
      <c r="C82" s="660"/>
      <c r="D82" s="660"/>
      <c r="E82" s="660"/>
      <c r="F82" s="660"/>
      <c r="G82" s="660"/>
      <c r="H82" s="660"/>
      <c r="I82" s="660"/>
      <c r="J82" s="660"/>
      <c r="K82" s="660"/>
      <c r="L82" s="660"/>
      <c r="M82" s="660"/>
      <c r="N82" s="660"/>
      <c r="O82" s="660"/>
      <c r="P82" s="660"/>
      <c r="Q82" s="660"/>
      <c r="R82" s="660"/>
      <c r="S82" s="660"/>
      <c r="T82" s="660"/>
      <c r="U82" s="660"/>
      <c r="V82" s="660"/>
      <c r="W82" s="660"/>
      <c r="X82" s="660"/>
      <c r="Y82" s="660"/>
      <c r="Z82" s="660"/>
      <c r="AA82" s="660"/>
      <c r="AB82" s="660"/>
      <c r="AC82" s="660"/>
      <c r="AD82" s="660"/>
      <c r="AE82" s="660"/>
      <c r="AF82" s="660"/>
      <c r="AG82" s="660"/>
      <c r="AH82" s="660"/>
      <c r="AI82" s="660"/>
      <c r="AJ82" s="660"/>
      <c r="AK82" s="660"/>
      <c r="AL82" s="660"/>
      <c r="AM82" s="660"/>
      <c r="AN82" s="660"/>
      <c r="AO82" s="660"/>
      <c r="AP82" s="660"/>
      <c r="AQ82" s="660"/>
      <c r="AR82" s="660"/>
      <c r="AS82" s="660"/>
      <c r="AT82" s="660"/>
      <c r="AU82" s="660"/>
      <c r="AV82" s="660"/>
      <c r="AW82" s="660"/>
      <c r="AX82" s="660"/>
      <c r="AY82" s="660"/>
      <c r="AZ82" s="660"/>
      <c r="BA82" s="660"/>
      <c r="BB82" s="660"/>
      <c r="BC82" s="660"/>
      <c r="BD82" s="660"/>
      <c r="BE82" s="660"/>
      <c r="BF82" s="660"/>
      <c r="BG82" s="660"/>
      <c r="BH82" s="660"/>
      <c r="BI82" s="660"/>
      <c r="BJ82" s="660"/>
      <c r="BK82" s="660"/>
      <c r="BL82" s="660"/>
      <c r="BM82" s="660"/>
      <c r="BN82" s="660"/>
      <c r="BO82" s="660"/>
      <c r="BP82" s="660"/>
      <c r="BQ82" s="660"/>
      <c r="BR82" s="660"/>
      <c r="BS82" s="660"/>
      <c r="BT82" s="660"/>
      <c r="BU82" s="660"/>
      <c r="BV82" s="660"/>
      <c r="BW82" s="661"/>
      <c r="BX82" s="615" t="s">
        <v>547</v>
      </c>
      <c r="BY82" s="616"/>
      <c r="BZ82" s="616"/>
      <c r="CA82" s="616"/>
      <c r="CB82" s="616"/>
      <c r="CC82" s="616"/>
      <c r="CD82" s="616"/>
      <c r="CE82" s="617"/>
      <c r="CF82" s="562" t="s">
        <v>555</v>
      </c>
      <c r="CG82" s="560"/>
      <c r="CH82" s="560"/>
      <c r="CI82" s="560"/>
      <c r="CJ82" s="560"/>
      <c r="CK82" s="560"/>
      <c r="CL82" s="560"/>
      <c r="CM82" s="560"/>
      <c r="CN82" s="560"/>
      <c r="CO82" s="560"/>
      <c r="CP82" s="560"/>
      <c r="CQ82" s="560"/>
      <c r="CR82" s="561"/>
      <c r="CS82" s="699" t="s">
        <v>644</v>
      </c>
      <c r="CT82" s="700"/>
      <c r="CU82" s="700"/>
      <c r="CV82" s="700"/>
      <c r="CW82" s="700"/>
      <c r="CX82" s="700"/>
      <c r="CY82" s="700"/>
      <c r="CZ82" s="700"/>
      <c r="DA82" s="700"/>
      <c r="DB82" s="700"/>
      <c r="DC82" s="700"/>
      <c r="DD82" s="700"/>
      <c r="DE82" s="701"/>
      <c r="DF82" s="649">
        <f>обоснования!L207</f>
        <v>5438377.0499999998</v>
      </c>
      <c r="DG82" s="650"/>
      <c r="DH82" s="650"/>
      <c r="DI82" s="650"/>
      <c r="DJ82" s="650"/>
      <c r="DK82" s="650"/>
      <c r="DL82" s="650"/>
      <c r="DM82" s="650"/>
      <c r="DN82" s="650"/>
      <c r="DO82" s="650"/>
      <c r="DP82" s="650"/>
      <c r="DQ82" s="650"/>
      <c r="DR82" s="651"/>
      <c r="DS82" s="636">
        <f>'2027'!I165</f>
        <v>7025107</v>
      </c>
      <c r="DT82" s="637"/>
      <c r="DU82" s="637"/>
      <c r="DV82" s="637"/>
      <c r="DW82" s="637"/>
      <c r="DX82" s="637"/>
      <c r="DY82" s="637"/>
      <c r="DZ82" s="637"/>
      <c r="EA82" s="637"/>
      <c r="EB82" s="637"/>
      <c r="EC82" s="637"/>
      <c r="ED82" s="637"/>
      <c r="EE82" s="638"/>
      <c r="EF82" s="646">
        <f>'2028'!I165</f>
        <v>7368765</v>
      </c>
      <c r="EG82" s="647"/>
      <c r="EH82" s="647"/>
      <c r="EI82" s="647"/>
      <c r="EJ82" s="647"/>
      <c r="EK82" s="647"/>
      <c r="EL82" s="647"/>
      <c r="EM82" s="647"/>
      <c r="EN82" s="647"/>
      <c r="EO82" s="647"/>
      <c r="EP82" s="647"/>
      <c r="EQ82" s="647"/>
      <c r="ER82" s="648"/>
      <c r="ES82" s="626"/>
      <c r="ET82" s="627"/>
      <c r="EU82" s="627"/>
      <c r="EV82" s="627"/>
      <c r="EW82" s="627"/>
      <c r="EX82" s="627"/>
      <c r="EY82" s="627"/>
      <c r="EZ82" s="627"/>
      <c r="FA82" s="627"/>
      <c r="FB82" s="627"/>
      <c r="FC82" s="627"/>
      <c r="FD82" s="627"/>
      <c r="FE82" s="628"/>
    </row>
    <row r="83" spans="1:163" ht="11.25" customHeight="1" x14ac:dyDescent="0.2">
      <c r="A83" s="659" t="s">
        <v>379</v>
      </c>
      <c r="B83" s="660"/>
      <c r="C83" s="660"/>
      <c r="D83" s="660"/>
      <c r="E83" s="660"/>
      <c r="F83" s="660"/>
      <c r="G83" s="660"/>
      <c r="H83" s="660"/>
      <c r="I83" s="660"/>
      <c r="J83" s="660"/>
      <c r="K83" s="660"/>
      <c r="L83" s="660"/>
      <c r="M83" s="660"/>
      <c r="N83" s="660"/>
      <c r="O83" s="660"/>
      <c r="P83" s="660"/>
      <c r="Q83" s="660"/>
      <c r="R83" s="660"/>
      <c r="S83" s="660"/>
      <c r="T83" s="660"/>
      <c r="U83" s="660"/>
      <c r="V83" s="660"/>
      <c r="W83" s="660"/>
      <c r="X83" s="660"/>
      <c r="Y83" s="660"/>
      <c r="Z83" s="660"/>
      <c r="AA83" s="660"/>
      <c r="AB83" s="660"/>
      <c r="AC83" s="660"/>
      <c r="AD83" s="660"/>
      <c r="AE83" s="660"/>
      <c r="AF83" s="660"/>
      <c r="AG83" s="660"/>
      <c r="AH83" s="660"/>
      <c r="AI83" s="660"/>
      <c r="AJ83" s="660"/>
      <c r="AK83" s="660"/>
      <c r="AL83" s="660"/>
      <c r="AM83" s="660"/>
      <c r="AN83" s="660"/>
      <c r="AO83" s="660"/>
      <c r="AP83" s="660"/>
      <c r="AQ83" s="660"/>
      <c r="AR83" s="660"/>
      <c r="AS83" s="660"/>
      <c r="AT83" s="660"/>
      <c r="AU83" s="660"/>
      <c r="AV83" s="660"/>
      <c r="AW83" s="660"/>
      <c r="AX83" s="660"/>
      <c r="AY83" s="660"/>
      <c r="AZ83" s="660"/>
      <c r="BA83" s="660"/>
      <c r="BB83" s="660"/>
      <c r="BC83" s="660"/>
      <c r="BD83" s="660"/>
      <c r="BE83" s="660"/>
      <c r="BF83" s="660"/>
      <c r="BG83" s="660"/>
      <c r="BH83" s="660"/>
      <c r="BI83" s="660"/>
      <c r="BJ83" s="660"/>
      <c r="BK83" s="660"/>
      <c r="BL83" s="660"/>
      <c r="BM83" s="660"/>
      <c r="BN83" s="660"/>
      <c r="BO83" s="660"/>
      <c r="BP83" s="660"/>
      <c r="BQ83" s="660"/>
      <c r="BR83" s="660"/>
      <c r="BS83" s="660"/>
      <c r="BT83" s="660"/>
      <c r="BU83" s="660"/>
      <c r="BV83" s="660"/>
      <c r="BW83" s="661"/>
      <c r="BX83" s="615" t="s">
        <v>548</v>
      </c>
      <c r="BY83" s="616"/>
      <c r="BZ83" s="616"/>
      <c r="CA83" s="616"/>
      <c r="CB83" s="616"/>
      <c r="CC83" s="616"/>
      <c r="CD83" s="616"/>
      <c r="CE83" s="617"/>
      <c r="CF83" s="562" t="s">
        <v>248</v>
      </c>
      <c r="CG83" s="560"/>
      <c r="CH83" s="560"/>
      <c r="CI83" s="560"/>
      <c r="CJ83" s="560"/>
      <c r="CK83" s="560"/>
      <c r="CL83" s="560"/>
      <c r="CM83" s="560"/>
      <c r="CN83" s="560"/>
      <c r="CO83" s="560"/>
      <c r="CP83" s="560"/>
      <c r="CQ83" s="560"/>
      <c r="CR83" s="561"/>
      <c r="CS83" s="699" t="s">
        <v>645</v>
      </c>
      <c r="CT83" s="700"/>
      <c r="CU83" s="700"/>
      <c r="CV83" s="700"/>
      <c r="CW83" s="700"/>
      <c r="CX83" s="700"/>
      <c r="CY83" s="700"/>
      <c r="CZ83" s="700"/>
      <c r="DA83" s="700"/>
      <c r="DB83" s="700"/>
      <c r="DC83" s="700"/>
      <c r="DD83" s="700"/>
      <c r="DE83" s="701"/>
      <c r="DF83" s="649">
        <f>обоснования!H183+обоснования!H184</f>
        <v>0</v>
      </c>
      <c r="DG83" s="650"/>
      <c r="DH83" s="650"/>
      <c r="DI83" s="650"/>
      <c r="DJ83" s="650"/>
      <c r="DK83" s="650"/>
      <c r="DL83" s="650"/>
      <c r="DM83" s="650"/>
      <c r="DN83" s="650"/>
      <c r="DO83" s="650"/>
      <c r="DP83" s="650"/>
      <c r="DQ83" s="650"/>
      <c r="DR83" s="651"/>
      <c r="DS83" s="636"/>
      <c r="DT83" s="637"/>
      <c r="DU83" s="637"/>
      <c r="DV83" s="637"/>
      <c r="DW83" s="637"/>
      <c r="DX83" s="637"/>
      <c r="DY83" s="637"/>
      <c r="DZ83" s="637"/>
      <c r="EA83" s="637"/>
      <c r="EB83" s="637"/>
      <c r="EC83" s="637"/>
      <c r="ED83" s="637"/>
      <c r="EE83" s="638"/>
      <c r="EF83" s="646"/>
      <c r="EG83" s="647"/>
      <c r="EH83" s="647"/>
      <c r="EI83" s="647"/>
      <c r="EJ83" s="647"/>
      <c r="EK83" s="647"/>
      <c r="EL83" s="647"/>
      <c r="EM83" s="647"/>
      <c r="EN83" s="647"/>
      <c r="EO83" s="647"/>
      <c r="EP83" s="647"/>
      <c r="EQ83" s="647"/>
      <c r="ER83" s="648"/>
      <c r="ES83" s="626"/>
      <c r="ET83" s="627"/>
      <c r="EU83" s="627"/>
      <c r="EV83" s="627"/>
      <c r="EW83" s="627"/>
      <c r="EX83" s="627"/>
      <c r="EY83" s="627"/>
      <c r="EZ83" s="627"/>
      <c r="FA83" s="627"/>
      <c r="FB83" s="627"/>
      <c r="FC83" s="627"/>
      <c r="FD83" s="627"/>
      <c r="FE83" s="628"/>
    </row>
    <row r="84" spans="1:163" s="442" customFormat="1" ht="11.25" customHeight="1" x14ac:dyDescent="0.2">
      <c r="A84" s="659" t="s">
        <v>247</v>
      </c>
      <c r="B84" s="660"/>
      <c r="C84" s="660"/>
      <c r="D84" s="660"/>
      <c r="E84" s="660"/>
      <c r="F84" s="660"/>
      <c r="G84" s="660"/>
      <c r="H84" s="660"/>
      <c r="I84" s="660"/>
      <c r="J84" s="660"/>
      <c r="K84" s="660"/>
      <c r="L84" s="660"/>
      <c r="M84" s="660"/>
      <c r="N84" s="660"/>
      <c r="O84" s="660"/>
      <c r="P84" s="660"/>
      <c r="Q84" s="660"/>
      <c r="R84" s="660"/>
      <c r="S84" s="660"/>
      <c r="T84" s="660"/>
      <c r="U84" s="660"/>
      <c r="V84" s="660"/>
      <c r="W84" s="660"/>
      <c r="X84" s="660"/>
      <c r="Y84" s="660"/>
      <c r="Z84" s="660"/>
      <c r="AA84" s="660"/>
      <c r="AB84" s="660"/>
      <c r="AC84" s="660"/>
      <c r="AD84" s="660"/>
      <c r="AE84" s="660"/>
      <c r="AF84" s="660"/>
      <c r="AG84" s="660"/>
      <c r="AH84" s="660"/>
      <c r="AI84" s="660"/>
      <c r="AJ84" s="660"/>
      <c r="AK84" s="660"/>
      <c r="AL84" s="660"/>
      <c r="AM84" s="660"/>
      <c r="AN84" s="660"/>
      <c r="AO84" s="660"/>
      <c r="AP84" s="660"/>
      <c r="AQ84" s="660"/>
      <c r="AR84" s="660"/>
      <c r="AS84" s="660"/>
      <c r="AT84" s="660"/>
      <c r="AU84" s="660"/>
      <c r="AV84" s="660"/>
      <c r="AW84" s="660"/>
      <c r="AX84" s="660"/>
      <c r="AY84" s="660"/>
      <c r="AZ84" s="660"/>
      <c r="BA84" s="660"/>
      <c r="BB84" s="660"/>
      <c r="BC84" s="660"/>
      <c r="BD84" s="660"/>
      <c r="BE84" s="660"/>
      <c r="BF84" s="660"/>
      <c r="BG84" s="660"/>
      <c r="BH84" s="660"/>
      <c r="BI84" s="660"/>
      <c r="BJ84" s="660"/>
      <c r="BK84" s="660"/>
      <c r="BL84" s="660"/>
      <c r="BM84" s="660"/>
      <c r="BN84" s="660"/>
      <c r="BO84" s="660"/>
      <c r="BP84" s="660"/>
      <c r="BQ84" s="660"/>
      <c r="BR84" s="660"/>
      <c r="BS84" s="660"/>
      <c r="BT84" s="660"/>
      <c r="BU84" s="660"/>
      <c r="BV84" s="660"/>
      <c r="BW84" s="661"/>
      <c r="BX84" s="615" t="s">
        <v>549</v>
      </c>
      <c r="BY84" s="616"/>
      <c r="BZ84" s="616"/>
      <c r="CA84" s="616"/>
      <c r="CB84" s="616"/>
      <c r="CC84" s="616"/>
      <c r="CD84" s="616"/>
      <c r="CE84" s="617"/>
      <c r="CF84" s="562" t="s">
        <v>248</v>
      </c>
      <c r="CG84" s="560"/>
      <c r="CH84" s="560"/>
      <c r="CI84" s="560"/>
      <c r="CJ84" s="560"/>
      <c r="CK84" s="560"/>
      <c r="CL84" s="560"/>
      <c r="CM84" s="560"/>
      <c r="CN84" s="560"/>
      <c r="CO84" s="560"/>
      <c r="CP84" s="560"/>
      <c r="CQ84" s="560"/>
      <c r="CR84" s="561"/>
      <c r="CS84" s="699" t="s">
        <v>749</v>
      </c>
      <c r="CT84" s="700"/>
      <c r="CU84" s="700"/>
      <c r="CV84" s="700"/>
      <c r="CW84" s="700"/>
      <c r="CX84" s="700"/>
      <c r="CY84" s="700"/>
      <c r="CZ84" s="700"/>
      <c r="DA84" s="700"/>
      <c r="DB84" s="700"/>
      <c r="DC84" s="700"/>
      <c r="DD84" s="700"/>
      <c r="DE84" s="701"/>
      <c r="DF84" s="649">
        <f>обоснования!I216</f>
        <v>286906</v>
      </c>
      <c r="DG84" s="650"/>
      <c r="DH84" s="650"/>
      <c r="DI84" s="650"/>
      <c r="DJ84" s="650"/>
      <c r="DK84" s="650"/>
      <c r="DL84" s="650"/>
      <c r="DM84" s="650"/>
      <c r="DN84" s="650"/>
      <c r="DO84" s="650"/>
      <c r="DP84" s="650"/>
      <c r="DQ84" s="650"/>
      <c r="DR84" s="651"/>
      <c r="DS84" s="636">
        <f>'2027'!I171</f>
        <v>298382</v>
      </c>
      <c r="DT84" s="637"/>
      <c r="DU84" s="637"/>
      <c r="DV84" s="637"/>
      <c r="DW84" s="637"/>
      <c r="DX84" s="637"/>
      <c r="DY84" s="637"/>
      <c r="DZ84" s="637"/>
      <c r="EA84" s="637"/>
      <c r="EB84" s="637"/>
      <c r="EC84" s="637"/>
      <c r="ED84" s="637"/>
      <c r="EE84" s="638"/>
      <c r="EF84" s="646">
        <f>'2028'!I171</f>
        <v>286906</v>
      </c>
      <c r="EG84" s="647"/>
      <c r="EH84" s="647"/>
      <c r="EI84" s="647"/>
      <c r="EJ84" s="647"/>
      <c r="EK84" s="647"/>
      <c r="EL84" s="647"/>
      <c r="EM84" s="647"/>
      <c r="EN84" s="647"/>
      <c r="EO84" s="647"/>
      <c r="EP84" s="647"/>
      <c r="EQ84" s="647"/>
      <c r="ER84" s="648"/>
      <c r="ES84" s="626"/>
      <c r="ET84" s="627"/>
      <c r="EU84" s="627"/>
      <c r="EV84" s="627"/>
      <c r="EW84" s="627"/>
      <c r="EX84" s="627"/>
      <c r="EY84" s="627"/>
      <c r="EZ84" s="627"/>
      <c r="FA84" s="627"/>
      <c r="FB84" s="627"/>
      <c r="FC84" s="627"/>
      <c r="FD84" s="627"/>
      <c r="FE84" s="628"/>
      <c r="FG84" s="110"/>
    </row>
    <row r="85" spans="1:163" ht="11.25" customHeight="1" x14ac:dyDescent="0.2">
      <c r="A85" s="659" t="s">
        <v>247</v>
      </c>
      <c r="B85" s="660"/>
      <c r="C85" s="660"/>
      <c r="D85" s="660"/>
      <c r="E85" s="660"/>
      <c r="F85" s="660"/>
      <c r="G85" s="660"/>
      <c r="H85" s="660"/>
      <c r="I85" s="660"/>
      <c r="J85" s="660"/>
      <c r="K85" s="660"/>
      <c r="L85" s="660"/>
      <c r="M85" s="660"/>
      <c r="N85" s="660"/>
      <c r="O85" s="660"/>
      <c r="P85" s="660"/>
      <c r="Q85" s="660"/>
      <c r="R85" s="660"/>
      <c r="S85" s="660"/>
      <c r="T85" s="660"/>
      <c r="U85" s="660"/>
      <c r="V85" s="660"/>
      <c r="W85" s="660"/>
      <c r="X85" s="660"/>
      <c r="Y85" s="660"/>
      <c r="Z85" s="660"/>
      <c r="AA85" s="660"/>
      <c r="AB85" s="660"/>
      <c r="AC85" s="660"/>
      <c r="AD85" s="660"/>
      <c r="AE85" s="660"/>
      <c r="AF85" s="660"/>
      <c r="AG85" s="660"/>
      <c r="AH85" s="660"/>
      <c r="AI85" s="660"/>
      <c r="AJ85" s="660"/>
      <c r="AK85" s="660"/>
      <c r="AL85" s="660"/>
      <c r="AM85" s="660"/>
      <c r="AN85" s="660"/>
      <c r="AO85" s="660"/>
      <c r="AP85" s="660"/>
      <c r="AQ85" s="660"/>
      <c r="AR85" s="660"/>
      <c r="AS85" s="660"/>
      <c r="AT85" s="660"/>
      <c r="AU85" s="660"/>
      <c r="AV85" s="660"/>
      <c r="AW85" s="660"/>
      <c r="AX85" s="660"/>
      <c r="AY85" s="660"/>
      <c r="AZ85" s="660"/>
      <c r="BA85" s="660"/>
      <c r="BB85" s="660"/>
      <c r="BC85" s="660"/>
      <c r="BD85" s="660"/>
      <c r="BE85" s="660"/>
      <c r="BF85" s="660"/>
      <c r="BG85" s="660"/>
      <c r="BH85" s="660"/>
      <c r="BI85" s="660"/>
      <c r="BJ85" s="660"/>
      <c r="BK85" s="660"/>
      <c r="BL85" s="660"/>
      <c r="BM85" s="660"/>
      <c r="BN85" s="660"/>
      <c r="BO85" s="660"/>
      <c r="BP85" s="660"/>
      <c r="BQ85" s="660"/>
      <c r="BR85" s="660"/>
      <c r="BS85" s="660"/>
      <c r="BT85" s="660"/>
      <c r="BU85" s="660"/>
      <c r="BV85" s="660"/>
      <c r="BW85" s="661"/>
      <c r="BX85" s="615" t="s">
        <v>549</v>
      </c>
      <c r="BY85" s="616"/>
      <c r="BZ85" s="616"/>
      <c r="CA85" s="616"/>
      <c r="CB85" s="616"/>
      <c r="CC85" s="616"/>
      <c r="CD85" s="616"/>
      <c r="CE85" s="617"/>
      <c r="CF85" s="562" t="s">
        <v>248</v>
      </c>
      <c r="CG85" s="560"/>
      <c r="CH85" s="560"/>
      <c r="CI85" s="560"/>
      <c r="CJ85" s="560"/>
      <c r="CK85" s="560"/>
      <c r="CL85" s="560"/>
      <c r="CM85" s="560"/>
      <c r="CN85" s="560"/>
      <c r="CO85" s="560"/>
      <c r="CP85" s="560"/>
      <c r="CQ85" s="560"/>
      <c r="CR85" s="561"/>
      <c r="CS85" s="699" t="s">
        <v>646</v>
      </c>
      <c r="CT85" s="700"/>
      <c r="CU85" s="700"/>
      <c r="CV85" s="700"/>
      <c r="CW85" s="700"/>
      <c r="CX85" s="700"/>
      <c r="CY85" s="700"/>
      <c r="CZ85" s="700"/>
      <c r="DA85" s="700"/>
      <c r="DB85" s="700"/>
      <c r="DC85" s="700"/>
      <c r="DD85" s="700"/>
      <c r="DE85" s="701"/>
      <c r="DF85" s="649">
        <f>обоснования!I213+обоснования!I214+обоснования!I215+обоснования!I217+обоснования!I218+обоснования!I219+обоснования!I220+обоснования!I221+обоснования!I222</f>
        <v>1043792.87</v>
      </c>
      <c r="DG85" s="650"/>
      <c r="DH85" s="650"/>
      <c r="DI85" s="650"/>
      <c r="DJ85" s="650"/>
      <c r="DK85" s="650"/>
      <c r="DL85" s="650"/>
      <c r="DM85" s="650"/>
      <c r="DN85" s="650"/>
      <c r="DO85" s="650"/>
      <c r="DP85" s="650"/>
      <c r="DQ85" s="650"/>
      <c r="DR85" s="651"/>
      <c r="DS85" s="636">
        <f>'2027'!I172</f>
        <v>828492</v>
      </c>
      <c r="DT85" s="637"/>
      <c r="DU85" s="637"/>
      <c r="DV85" s="637"/>
      <c r="DW85" s="637"/>
      <c r="DX85" s="637"/>
      <c r="DY85" s="637"/>
      <c r="DZ85" s="637"/>
      <c r="EA85" s="637"/>
      <c r="EB85" s="637"/>
      <c r="EC85" s="637"/>
      <c r="ED85" s="637"/>
      <c r="EE85" s="638"/>
      <c r="EF85" s="646">
        <f>'2028'!I172</f>
        <v>828492</v>
      </c>
      <c r="EG85" s="647"/>
      <c r="EH85" s="647"/>
      <c r="EI85" s="647"/>
      <c r="EJ85" s="647"/>
      <c r="EK85" s="647"/>
      <c r="EL85" s="647"/>
      <c r="EM85" s="647"/>
      <c r="EN85" s="647"/>
      <c r="EO85" s="647"/>
      <c r="EP85" s="647"/>
      <c r="EQ85" s="647"/>
      <c r="ER85" s="648"/>
      <c r="ES85" s="626"/>
      <c r="ET85" s="627"/>
      <c r="EU85" s="627"/>
      <c r="EV85" s="627"/>
      <c r="EW85" s="627"/>
      <c r="EX85" s="627"/>
      <c r="EY85" s="627"/>
      <c r="EZ85" s="627"/>
      <c r="FA85" s="627"/>
      <c r="FB85" s="627"/>
      <c r="FC85" s="627"/>
      <c r="FD85" s="627"/>
      <c r="FE85" s="628"/>
    </row>
    <row r="86" spans="1:163" s="228" customFormat="1" ht="11.25" customHeight="1" x14ac:dyDescent="0.2">
      <c r="A86" s="613" t="s">
        <v>247</v>
      </c>
      <c r="B86" s="613"/>
      <c r="C86" s="613"/>
      <c r="D86" s="613"/>
      <c r="E86" s="613"/>
      <c r="F86" s="613"/>
      <c r="G86" s="613"/>
      <c r="H86" s="613"/>
      <c r="I86" s="613"/>
      <c r="J86" s="613"/>
      <c r="K86" s="613"/>
      <c r="L86" s="613"/>
      <c r="M86" s="613"/>
      <c r="N86" s="613"/>
      <c r="O86" s="613"/>
      <c r="P86" s="613"/>
      <c r="Q86" s="613"/>
      <c r="R86" s="613"/>
      <c r="S86" s="613"/>
      <c r="T86" s="613"/>
      <c r="U86" s="613"/>
      <c r="V86" s="613"/>
      <c r="W86" s="613"/>
      <c r="X86" s="613"/>
      <c r="Y86" s="613"/>
      <c r="Z86" s="613"/>
      <c r="AA86" s="613"/>
      <c r="AB86" s="613"/>
      <c r="AC86" s="613"/>
      <c r="AD86" s="613"/>
      <c r="AE86" s="613"/>
      <c r="AF86" s="613"/>
      <c r="AG86" s="613"/>
      <c r="AH86" s="613"/>
      <c r="AI86" s="613"/>
      <c r="AJ86" s="613"/>
      <c r="AK86" s="613"/>
      <c r="AL86" s="613"/>
      <c r="AM86" s="613"/>
      <c r="AN86" s="613"/>
      <c r="AO86" s="613"/>
      <c r="AP86" s="613"/>
      <c r="AQ86" s="613"/>
      <c r="AR86" s="613"/>
      <c r="AS86" s="613"/>
      <c r="AT86" s="613"/>
      <c r="AU86" s="613"/>
      <c r="AV86" s="613"/>
      <c r="AW86" s="613"/>
      <c r="AX86" s="613"/>
      <c r="AY86" s="613"/>
      <c r="AZ86" s="613"/>
      <c r="BA86" s="613"/>
      <c r="BB86" s="613"/>
      <c r="BC86" s="613"/>
      <c r="BD86" s="613"/>
      <c r="BE86" s="613"/>
      <c r="BF86" s="613"/>
      <c r="BG86" s="613"/>
      <c r="BH86" s="613"/>
      <c r="BI86" s="613"/>
      <c r="BJ86" s="613"/>
      <c r="BK86" s="613"/>
      <c r="BL86" s="613"/>
      <c r="BM86" s="613"/>
      <c r="BN86" s="613"/>
      <c r="BO86" s="613"/>
      <c r="BP86" s="613"/>
      <c r="BQ86" s="613"/>
      <c r="BR86" s="613"/>
      <c r="BS86" s="613"/>
      <c r="BT86" s="613"/>
      <c r="BU86" s="613"/>
      <c r="BV86" s="613"/>
      <c r="BW86" s="642"/>
      <c r="BX86" s="615" t="s">
        <v>550</v>
      </c>
      <c r="BY86" s="616"/>
      <c r="BZ86" s="616"/>
      <c r="CA86" s="616"/>
      <c r="CB86" s="616"/>
      <c r="CC86" s="616"/>
      <c r="CD86" s="616"/>
      <c r="CE86" s="617"/>
      <c r="CF86" s="618" t="s">
        <v>248</v>
      </c>
      <c r="CG86" s="616"/>
      <c r="CH86" s="616"/>
      <c r="CI86" s="616"/>
      <c r="CJ86" s="616"/>
      <c r="CK86" s="616"/>
      <c r="CL86" s="616"/>
      <c r="CM86" s="616"/>
      <c r="CN86" s="616"/>
      <c r="CO86" s="616"/>
      <c r="CP86" s="616"/>
      <c r="CQ86" s="616"/>
      <c r="CR86" s="617"/>
      <c r="CS86" s="699" t="s">
        <v>844</v>
      </c>
      <c r="CT86" s="700"/>
      <c r="CU86" s="700"/>
      <c r="CV86" s="700"/>
      <c r="CW86" s="700"/>
      <c r="CX86" s="700"/>
      <c r="CY86" s="700"/>
      <c r="CZ86" s="700"/>
      <c r="DA86" s="700"/>
      <c r="DB86" s="700"/>
      <c r="DC86" s="700"/>
      <c r="DD86" s="700"/>
      <c r="DE86" s="701"/>
      <c r="DF86" s="649">
        <f>обоснования!I238</f>
        <v>63660.75</v>
      </c>
      <c r="DG86" s="650"/>
      <c r="DH86" s="650"/>
      <c r="DI86" s="650"/>
      <c r="DJ86" s="650"/>
      <c r="DK86" s="650"/>
      <c r="DL86" s="650"/>
      <c r="DM86" s="650"/>
      <c r="DN86" s="650"/>
      <c r="DO86" s="650"/>
      <c r="DP86" s="650"/>
      <c r="DQ86" s="650"/>
      <c r="DR86" s="651"/>
      <c r="DS86" s="636"/>
      <c r="DT86" s="637"/>
      <c r="DU86" s="637"/>
      <c r="DV86" s="637"/>
      <c r="DW86" s="637"/>
      <c r="DX86" s="637"/>
      <c r="DY86" s="637"/>
      <c r="DZ86" s="637"/>
      <c r="EA86" s="637"/>
      <c r="EB86" s="637"/>
      <c r="EC86" s="637"/>
      <c r="ED86" s="637"/>
      <c r="EE86" s="638"/>
      <c r="EF86" s="646"/>
      <c r="EG86" s="647"/>
      <c r="EH86" s="647"/>
      <c r="EI86" s="647"/>
      <c r="EJ86" s="647"/>
      <c r="EK86" s="647"/>
      <c r="EL86" s="647"/>
      <c r="EM86" s="647"/>
      <c r="EN86" s="647"/>
      <c r="EO86" s="647"/>
      <c r="EP86" s="647"/>
      <c r="EQ86" s="647"/>
      <c r="ER86" s="648"/>
      <c r="ES86" s="626"/>
      <c r="ET86" s="627"/>
      <c r="EU86" s="627"/>
      <c r="EV86" s="627"/>
      <c r="EW86" s="627"/>
      <c r="EX86" s="627"/>
      <c r="EY86" s="627"/>
      <c r="EZ86" s="627"/>
      <c r="FA86" s="627"/>
      <c r="FB86" s="627"/>
      <c r="FC86" s="627"/>
      <c r="FD86" s="627"/>
      <c r="FE86" s="628"/>
      <c r="FG86" s="110"/>
    </row>
    <row r="87" spans="1:163" s="442" customFormat="1" ht="11.25" customHeight="1" x14ac:dyDescent="0.2">
      <c r="A87" s="659" t="s">
        <v>247</v>
      </c>
      <c r="B87" s="660"/>
      <c r="C87" s="660"/>
      <c r="D87" s="660"/>
      <c r="E87" s="660"/>
      <c r="F87" s="660"/>
      <c r="G87" s="660"/>
      <c r="H87" s="660"/>
      <c r="I87" s="660"/>
      <c r="J87" s="660"/>
      <c r="K87" s="660"/>
      <c r="L87" s="660"/>
      <c r="M87" s="660"/>
      <c r="N87" s="660"/>
      <c r="O87" s="660"/>
      <c r="P87" s="660"/>
      <c r="Q87" s="660"/>
      <c r="R87" s="660"/>
      <c r="S87" s="660"/>
      <c r="T87" s="660"/>
      <c r="U87" s="660"/>
      <c r="V87" s="660"/>
      <c r="W87" s="660"/>
      <c r="X87" s="660"/>
      <c r="Y87" s="660"/>
      <c r="Z87" s="660"/>
      <c r="AA87" s="660"/>
      <c r="AB87" s="660"/>
      <c r="AC87" s="660"/>
      <c r="AD87" s="660"/>
      <c r="AE87" s="660"/>
      <c r="AF87" s="660"/>
      <c r="AG87" s="660"/>
      <c r="AH87" s="660"/>
      <c r="AI87" s="660"/>
      <c r="AJ87" s="660"/>
      <c r="AK87" s="660"/>
      <c r="AL87" s="660"/>
      <c r="AM87" s="660"/>
      <c r="AN87" s="660"/>
      <c r="AO87" s="660"/>
      <c r="AP87" s="660"/>
      <c r="AQ87" s="660"/>
      <c r="AR87" s="660"/>
      <c r="AS87" s="660"/>
      <c r="AT87" s="660"/>
      <c r="AU87" s="660"/>
      <c r="AV87" s="660"/>
      <c r="AW87" s="660"/>
      <c r="AX87" s="660"/>
      <c r="AY87" s="660"/>
      <c r="AZ87" s="660"/>
      <c r="BA87" s="660"/>
      <c r="BB87" s="660"/>
      <c r="BC87" s="660"/>
      <c r="BD87" s="660"/>
      <c r="BE87" s="660"/>
      <c r="BF87" s="660"/>
      <c r="BG87" s="660"/>
      <c r="BH87" s="660"/>
      <c r="BI87" s="660"/>
      <c r="BJ87" s="660"/>
      <c r="BK87" s="660"/>
      <c r="BL87" s="660"/>
      <c r="BM87" s="660"/>
      <c r="BN87" s="660"/>
      <c r="BO87" s="660"/>
      <c r="BP87" s="660"/>
      <c r="BQ87" s="660"/>
      <c r="BR87" s="660"/>
      <c r="BS87" s="660"/>
      <c r="BT87" s="660"/>
      <c r="BU87" s="660"/>
      <c r="BV87" s="660"/>
      <c r="BW87" s="661"/>
      <c r="BX87" s="615" t="s">
        <v>550</v>
      </c>
      <c r="BY87" s="616"/>
      <c r="BZ87" s="616"/>
      <c r="CA87" s="616"/>
      <c r="CB87" s="616"/>
      <c r="CC87" s="616"/>
      <c r="CD87" s="616"/>
      <c r="CE87" s="617"/>
      <c r="CF87" s="562" t="s">
        <v>248</v>
      </c>
      <c r="CG87" s="560"/>
      <c r="CH87" s="560"/>
      <c r="CI87" s="560"/>
      <c r="CJ87" s="560"/>
      <c r="CK87" s="560"/>
      <c r="CL87" s="560"/>
      <c r="CM87" s="560"/>
      <c r="CN87" s="560"/>
      <c r="CO87" s="560"/>
      <c r="CP87" s="560"/>
      <c r="CQ87" s="560"/>
      <c r="CR87" s="561"/>
      <c r="CS87" s="699" t="s">
        <v>759</v>
      </c>
      <c r="CT87" s="700"/>
      <c r="CU87" s="700"/>
      <c r="CV87" s="700"/>
      <c r="CW87" s="700"/>
      <c r="CX87" s="700"/>
      <c r="CY87" s="700"/>
      <c r="CZ87" s="700"/>
      <c r="DA87" s="700"/>
      <c r="DB87" s="700"/>
      <c r="DC87" s="700"/>
      <c r="DD87" s="700"/>
      <c r="DE87" s="701"/>
      <c r="DF87" s="649">
        <f>обоснования!I234</f>
        <v>18387</v>
      </c>
      <c r="DG87" s="650"/>
      <c r="DH87" s="650"/>
      <c r="DI87" s="650"/>
      <c r="DJ87" s="650"/>
      <c r="DK87" s="650"/>
      <c r="DL87" s="650"/>
      <c r="DM87" s="650"/>
      <c r="DN87" s="650"/>
      <c r="DO87" s="650"/>
      <c r="DP87" s="650"/>
      <c r="DQ87" s="650"/>
      <c r="DR87" s="651"/>
      <c r="DS87" s="636"/>
      <c r="DT87" s="637"/>
      <c r="DU87" s="637"/>
      <c r="DV87" s="637"/>
      <c r="DW87" s="637"/>
      <c r="DX87" s="637"/>
      <c r="DY87" s="637"/>
      <c r="DZ87" s="637"/>
      <c r="EA87" s="637"/>
      <c r="EB87" s="637"/>
      <c r="EC87" s="637"/>
      <c r="ED87" s="637"/>
      <c r="EE87" s="638"/>
      <c r="EF87" s="646"/>
      <c r="EG87" s="647"/>
      <c r="EH87" s="647"/>
      <c r="EI87" s="647"/>
      <c r="EJ87" s="647"/>
      <c r="EK87" s="647"/>
      <c r="EL87" s="647"/>
      <c r="EM87" s="647"/>
      <c r="EN87" s="647"/>
      <c r="EO87" s="647"/>
      <c r="EP87" s="647"/>
      <c r="EQ87" s="647"/>
      <c r="ER87" s="648"/>
      <c r="ES87" s="626"/>
      <c r="ET87" s="627"/>
      <c r="EU87" s="627"/>
      <c r="EV87" s="627"/>
      <c r="EW87" s="627"/>
      <c r="EX87" s="627"/>
      <c r="EY87" s="627"/>
      <c r="EZ87" s="627"/>
      <c r="FA87" s="627"/>
      <c r="FB87" s="627"/>
      <c r="FC87" s="627"/>
      <c r="FD87" s="627"/>
      <c r="FE87" s="628"/>
      <c r="FG87" s="110"/>
    </row>
    <row r="88" spans="1:163" ht="11.25" customHeight="1" x14ac:dyDescent="0.2">
      <c r="A88" s="659" t="s">
        <v>247</v>
      </c>
      <c r="B88" s="660"/>
      <c r="C88" s="660"/>
      <c r="D88" s="660"/>
      <c r="E88" s="660"/>
      <c r="F88" s="660"/>
      <c r="G88" s="660"/>
      <c r="H88" s="660"/>
      <c r="I88" s="660"/>
      <c r="J88" s="660"/>
      <c r="K88" s="660"/>
      <c r="L88" s="660"/>
      <c r="M88" s="660"/>
      <c r="N88" s="660"/>
      <c r="O88" s="660"/>
      <c r="P88" s="660"/>
      <c r="Q88" s="660"/>
      <c r="R88" s="660"/>
      <c r="S88" s="660"/>
      <c r="T88" s="660"/>
      <c r="U88" s="660"/>
      <c r="V88" s="660"/>
      <c r="W88" s="660"/>
      <c r="X88" s="660"/>
      <c r="Y88" s="660"/>
      <c r="Z88" s="660"/>
      <c r="AA88" s="660"/>
      <c r="AB88" s="660"/>
      <c r="AC88" s="660"/>
      <c r="AD88" s="660"/>
      <c r="AE88" s="660"/>
      <c r="AF88" s="660"/>
      <c r="AG88" s="660"/>
      <c r="AH88" s="660"/>
      <c r="AI88" s="660"/>
      <c r="AJ88" s="660"/>
      <c r="AK88" s="660"/>
      <c r="AL88" s="660"/>
      <c r="AM88" s="660"/>
      <c r="AN88" s="660"/>
      <c r="AO88" s="660"/>
      <c r="AP88" s="660"/>
      <c r="AQ88" s="660"/>
      <c r="AR88" s="660"/>
      <c r="AS88" s="660"/>
      <c r="AT88" s="660"/>
      <c r="AU88" s="660"/>
      <c r="AV88" s="660"/>
      <c r="AW88" s="660"/>
      <c r="AX88" s="660"/>
      <c r="AY88" s="660"/>
      <c r="AZ88" s="660"/>
      <c r="BA88" s="660"/>
      <c r="BB88" s="660"/>
      <c r="BC88" s="660"/>
      <c r="BD88" s="660"/>
      <c r="BE88" s="660"/>
      <c r="BF88" s="660"/>
      <c r="BG88" s="660"/>
      <c r="BH88" s="660"/>
      <c r="BI88" s="660"/>
      <c r="BJ88" s="660"/>
      <c r="BK88" s="660"/>
      <c r="BL88" s="660"/>
      <c r="BM88" s="660"/>
      <c r="BN88" s="660"/>
      <c r="BO88" s="660"/>
      <c r="BP88" s="660"/>
      <c r="BQ88" s="660"/>
      <c r="BR88" s="660"/>
      <c r="BS88" s="660"/>
      <c r="BT88" s="660"/>
      <c r="BU88" s="660"/>
      <c r="BV88" s="660"/>
      <c r="BW88" s="661"/>
      <c r="BX88" s="615" t="s">
        <v>550</v>
      </c>
      <c r="BY88" s="616"/>
      <c r="BZ88" s="616"/>
      <c r="CA88" s="616"/>
      <c r="CB88" s="616"/>
      <c r="CC88" s="616"/>
      <c r="CD88" s="616"/>
      <c r="CE88" s="617"/>
      <c r="CF88" s="562" t="s">
        <v>248</v>
      </c>
      <c r="CG88" s="560"/>
      <c r="CH88" s="560"/>
      <c r="CI88" s="560"/>
      <c r="CJ88" s="560"/>
      <c r="CK88" s="560"/>
      <c r="CL88" s="560"/>
      <c r="CM88" s="560"/>
      <c r="CN88" s="560"/>
      <c r="CO88" s="560"/>
      <c r="CP88" s="560"/>
      <c r="CQ88" s="560"/>
      <c r="CR88" s="561"/>
      <c r="CS88" s="699" t="s">
        <v>647</v>
      </c>
      <c r="CT88" s="700"/>
      <c r="CU88" s="700"/>
      <c r="CV88" s="700"/>
      <c r="CW88" s="700"/>
      <c r="CX88" s="700"/>
      <c r="CY88" s="700"/>
      <c r="CZ88" s="700"/>
      <c r="DA88" s="700"/>
      <c r="DB88" s="700"/>
      <c r="DC88" s="700"/>
      <c r="DD88" s="700"/>
      <c r="DE88" s="701"/>
      <c r="DF88" s="649">
        <f>обоснования!I229+обоснования!I230+обоснования!I231+обоснования!I232+обоснования!I233+обоснования!I235+обоснования!I236+обоснования!I240</f>
        <v>1422287.53</v>
      </c>
      <c r="DG88" s="650"/>
      <c r="DH88" s="650"/>
      <c r="DI88" s="650"/>
      <c r="DJ88" s="650"/>
      <c r="DK88" s="650"/>
      <c r="DL88" s="650"/>
      <c r="DM88" s="650"/>
      <c r="DN88" s="650"/>
      <c r="DO88" s="650"/>
      <c r="DP88" s="650"/>
      <c r="DQ88" s="650"/>
      <c r="DR88" s="651"/>
      <c r="DS88" s="636"/>
      <c r="DT88" s="637"/>
      <c r="DU88" s="637"/>
      <c r="DV88" s="637"/>
      <c r="DW88" s="637"/>
      <c r="DX88" s="637"/>
      <c r="DY88" s="637"/>
      <c r="DZ88" s="637"/>
      <c r="EA88" s="637"/>
      <c r="EB88" s="637"/>
      <c r="EC88" s="637"/>
      <c r="ED88" s="637"/>
      <c r="EE88" s="638"/>
      <c r="EF88" s="646"/>
      <c r="EG88" s="647"/>
      <c r="EH88" s="647"/>
      <c r="EI88" s="647"/>
      <c r="EJ88" s="647"/>
      <c r="EK88" s="647"/>
      <c r="EL88" s="647"/>
      <c r="EM88" s="647"/>
      <c r="EN88" s="647"/>
      <c r="EO88" s="647"/>
      <c r="EP88" s="647"/>
      <c r="EQ88" s="647"/>
      <c r="ER88" s="648"/>
      <c r="ES88" s="626"/>
      <c r="ET88" s="627"/>
      <c r="EU88" s="627"/>
      <c r="EV88" s="627"/>
      <c r="EW88" s="627"/>
      <c r="EX88" s="627"/>
      <c r="EY88" s="627"/>
      <c r="EZ88" s="627"/>
      <c r="FA88" s="627"/>
      <c r="FB88" s="627"/>
      <c r="FC88" s="627"/>
      <c r="FD88" s="627"/>
      <c r="FE88" s="628"/>
    </row>
    <row r="89" spans="1:163" ht="11.25" customHeight="1" x14ac:dyDescent="0.2">
      <c r="A89" s="659" t="s">
        <v>247</v>
      </c>
      <c r="B89" s="660"/>
      <c r="C89" s="660"/>
      <c r="D89" s="660"/>
      <c r="E89" s="660"/>
      <c r="F89" s="660"/>
      <c r="G89" s="660"/>
      <c r="H89" s="660"/>
      <c r="I89" s="660"/>
      <c r="J89" s="660"/>
      <c r="K89" s="660"/>
      <c r="L89" s="660"/>
      <c r="M89" s="660"/>
      <c r="N89" s="660"/>
      <c r="O89" s="660"/>
      <c r="P89" s="660"/>
      <c r="Q89" s="660"/>
      <c r="R89" s="660"/>
      <c r="S89" s="660"/>
      <c r="T89" s="660"/>
      <c r="U89" s="660"/>
      <c r="V89" s="660"/>
      <c r="W89" s="660"/>
      <c r="X89" s="660"/>
      <c r="Y89" s="660"/>
      <c r="Z89" s="660"/>
      <c r="AA89" s="660"/>
      <c r="AB89" s="660"/>
      <c r="AC89" s="660"/>
      <c r="AD89" s="660"/>
      <c r="AE89" s="660"/>
      <c r="AF89" s="660"/>
      <c r="AG89" s="660"/>
      <c r="AH89" s="660"/>
      <c r="AI89" s="660"/>
      <c r="AJ89" s="660"/>
      <c r="AK89" s="660"/>
      <c r="AL89" s="660"/>
      <c r="AM89" s="660"/>
      <c r="AN89" s="660"/>
      <c r="AO89" s="660"/>
      <c r="AP89" s="660"/>
      <c r="AQ89" s="660"/>
      <c r="AR89" s="660"/>
      <c r="AS89" s="660"/>
      <c r="AT89" s="660"/>
      <c r="AU89" s="660"/>
      <c r="AV89" s="660"/>
      <c r="AW89" s="660"/>
      <c r="AX89" s="660"/>
      <c r="AY89" s="660"/>
      <c r="AZ89" s="660"/>
      <c r="BA89" s="660"/>
      <c r="BB89" s="660"/>
      <c r="BC89" s="660"/>
      <c r="BD89" s="660"/>
      <c r="BE89" s="660"/>
      <c r="BF89" s="660"/>
      <c r="BG89" s="660"/>
      <c r="BH89" s="660"/>
      <c r="BI89" s="660"/>
      <c r="BJ89" s="660"/>
      <c r="BK89" s="660"/>
      <c r="BL89" s="660"/>
      <c r="BM89" s="660"/>
      <c r="BN89" s="660"/>
      <c r="BO89" s="660"/>
      <c r="BP89" s="660"/>
      <c r="BQ89" s="660"/>
      <c r="BR89" s="660"/>
      <c r="BS89" s="660"/>
      <c r="BT89" s="660"/>
      <c r="BU89" s="660"/>
      <c r="BV89" s="660"/>
      <c r="BW89" s="661"/>
      <c r="BX89" s="615" t="s">
        <v>551</v>
      </c>
      <c r="BY89" s="616"/>
      <c r="BZ89" s="616"/>
      <c r="CA89" s="616"/>
      <c r="CB89" s="616"/>
      <c r="CC89" s="616"/>
      <c r="CD89" s="616"/>
      <c r="CE89" s="617"/>
      <c r="CF89" s="562" t="s">
        <v>248</v>
      </c>
      <c r="CG89" s="560"/>
      <c r="CH89" s="560"/>
      <c r="CI89" s="560"/>
      <c r="CJ89" s="560"/>
      <c r="CK89" s="560"/>
      <c r="CL89" s="560"/>
      <c r="CM89" s="560"/>
      <c r="CN89" s="560"/>
      <c r="CO89" s="560"/>
      <c r="CP89" s="560"/>
      <c r="CQ89" s="560"/>
      <c r="CR89" s="561"/>
      <c r="CS89" s="699" t="s">
        <v>648</v>
      </c>
      <c r="CT89" s="700"/>
      <c r="CU89" s="700"/>
      <c r="CV89" s="700"/>
      <c r="CW89" s="700"/>
      <c r="CX89" s="700"/>
      <c r="CY89" s="700"/>
      <c r="CZ89" s="700"/>
      <c r="DA89" s="700"/>
      <c r="DB89" s="700"/>
      <c r="DC89" s="700"/>
      <c r="DD89" s="700"/>
      <c r="DE89" s="701"/>
      <c r="DF89" s="649">
        <f>обоснования!I258</f>
        <v>438000</v>
      </c>
      <c r="DG89" s="650"/>
      <c r="DH89" s="650"/>
      <c r="DI89" s="650"/>
      <c r="DJ89" s="650"/>
      <c r="DK89" s="650"/>
      <c r="DL89" s="650"/>
      <c r="DM89" s="650"/>
      <c r="DN89" s="650"/>
      <c r="DO89" s="650"/>
      <c r="DP89" s="650"/>
      <c r="DQ89" s="650"/>
      <c r="DR89" s="651"/>
      <c r="DS89" s="636"/>
      <c r="DT89" s="637"/>
      <c r="DU89" s="637"/>
      <c r="DV89" s="637"/>
      <c r="DW89" s="637"/>
      <c r="DX89" s="637"/>
      <c r="DY89" s="637"/>
      <c r="DZ89" s="637"/>
      <c r="EA89" s="637"/>
      <c r="EB89" s="637"/>
      <c r="EC89" s="637"/>
      <c r="ED89" s="637"/>
      <c r="EE89" s="638"/>
      <c r="EF89" s="646"/>
      <c r="EG89" s="647"/>
      <c r="EH89" s="647"/>
      <c r="EI89" s="647"/>
      <c r="EJ89" s="647"/>
      <c r="EK89" s="647"/>
      <c r="EL89" s="647"/>
      <c r="EM89" s="647"/>
      <c r="EN89" s="647"/>
      <c r="EO89" s="647"/>
      <c r="EP89" s="647"/>
      <c r="EQ89" s="647"/>
      <c r="ER89" s="648"/>
      <c r="ES89" s="199"/>
      <c r="ET89" s="200"/>
      <c r="EU89" s="200"/>
      <c r="EV89" s="200"/>
      <c r="EW89" s="200"/>
      <c r="EX89" s="200"/>
      <c r="EY89" s="200"/>
      <c r="EZ89" s="200"/>
      <c r="FA89" s="200"/>
      <c r="FB89" s="200"/>
      <c r="FC89" s="200"/>
      <c r="FD89" s="200"/>
      <c r="FE89" s="201"/>
    </row>
    <row r="90" spans="1:163" ht="11.25" customHeight="1" x14ac:dyDescent="0.2">
      <c r="A90" s="613" t="s">
        <v>249</v>
      </c>
      <c r="B90" s="614"/>
      <c r="C90" s="614"/>
      <c r="D90" s="614"/>
      <c r="E90" s="614"/>
      <c r="F90" s="614"/>
      <c r="G90" s="614"/>
      <c r="H90" s="614"/>
      <c r="I90" s="614"/>
      <c r="J90" s="614"/>
      <c r="K90" s="614"/>
      <c r="L90" s="614"/>
      <c r="M90" s="614"/>
      <c r="N90" s="614"/>
      <c r="O90" s="614"/>
      <c r="P90" s="614"/>
      <c r="Q90" s="614"/>
      <c r="R90" s="614"/>
      <c r="S90" s="614"/>
      <c r="T90" s="614"/>
      <c r="U90" s="614"/>
      <c r="V90" s="614"/>
      <c r="W90" s="614"/>
      <c r="X90" s="614"/>
      <c r="Y90" s="614"/>
      <c r="Z90" s="614"/>
      <c r="AA90" s="614"/>
      <c r="AB90" s="614"/>
      <c r="AC90" s="614"/>
      <c r="AD90" s="614"/>
      <c r="AE90" s="614"/>
      <c r="AF90" s="614"/>
      <c r="AG90" s="614"/>
      <c r="AH90" s="614"/>
      <c r="AI90" s="614"/>
      <c r="AJ90" s="614"/>
      <c r="AK90" s="614"/>
      <c r="AL90" s="614"/>
      <c r="AM90" s="614"/>
      <c r="AN90" s="614"/>
      <c r="AO90" s="614"/>
      <c r="AP90" s="614"/>
      <c r="AQ90" s="614"/>
      <c r="AR90" s="614"/>
      <c r="AS90" s="614"/>
      <c r="AT90" s="614"/>
      <c r="AU90" s="614"/>
      <c r="AV90" s="614"/>
      <c r="AW90" s="614"/>
      <c r="AX90" s="614"/>
      <c r="AY90" s="614"/>
      <c r="AZ90" s="614"/>
      <c r="BA90" s="614"/>
      <c r="BB90" s="614"/>
      <c r="BC90" s="614"/>
      <c r="BD90" s="614"/>
      <c r="BE90" s="614"/>
      <c r="BF90" s="614"/>
      <c r="BG90" s="614"/>
      <c r="BH90" s="614"/>
      <c r="BI90" s="614"/>
      <c r="BJ90" s="614"/>
      <c r="BK90" s="614"/>
      <c r="BL90" s="614"/>
      <c r="BM90" s="614"/>
      <c r="BN90" s="614"/>
      <c r="BO90" s="614"/>
      <c r="BP90" s="614"/>
      <c r="BQ90" s="614"/>
      <c r="BR90" s="614"/>
      <c r="BS90" s="614"/>
      <c r="BT90" s="614"/>
      <c r="BU90" s="614"/>
      <c r="BV90" s="614"/>
      <c r="BW90" s="614"/>
      <c r="BX90" s="615" t="s">
        <v>360</v>
      </c>
      <c r="BY90" s="616"/>
      <c r="BZ90" s="616"/>
      <c r="CA90" s="616"/>
      <c r="CB90" s="616"/>
      <c r="CC90" s="616"/>
      <c r="CD90" s="616"/>
      <c r="CE90" s="617"/>
      <c r="CF90" s="618" t="s">
        <v>250</v>
      </c>
      <c r="CG90" s="616"/>
      <c r="CH90" s="616"/>
      <c r="CI90" s="616"/>
      <c r="CJ90" s="616"/>
      <c r="CK90" s="616"/>
      <c r="CL90" s="616"/>
      <c r="CM90" s="616"/>
      <c r="CN90" s="616"/>
      <c r="CO90" s="616"/>
      <c r="CP90" s="616"/>
      <c r="CQ90" s="616"/>
      <c r="CR90" s="617"/>
      <c r="CS90" s="669"/>
      <c r="CT90" s="670"/>
      <c r="CU90" s="670"/>
      <c r="CV90" s="670"/>
      <c r="CW90" s="670"/>
      <c r="CX90" s="670"/>
      <c r="CY90" s="670"/>
      <c r="CZ90" s="670"/>
      <c r="DA90" s="670"/>
      <c r="DB90" s="670"/>
      <c r="DC90" s="670"/>
      <c r="DD90" s="670"/>
      <c r="DE90" s="671"/>
      <c r="DF90" s="669"/>
      <c r="DG90" s="670"/>
      <c r="DH90" s="670"/>
      <c r="DI90" s="670"/>
      <c r="DJ90" s="670"/>
      <c r="DK90" s="670"/>
      <c r="DL90" s="670"/>
      <c r="DM90" s="670"/>
      <c r="DN90" s="670"/>
      <c r="DO90" s="670"/>
      <c r="DP90" s="670"/>
      <c r="DQ90" s="670"/>
      <c r="DR90" s="671"/>
      <c r="DS90" s="669"/>
      <c r="DT90" s="670"/>
      <c r="DU90" s="670"/>
      <c r="DV90" s="670"/>
      <c r="DW90" s="670"/>
      <c r="DX90" s="670"/>
      <c r="DY90" s="670"/>
      <c r="DZ90" s="670"/>
      <c r="EA90" s="670"/>
      <c r="EB90" s="670"/>
      <c r="EC90" s="670"/>
      <c r="ED90" s="670"/>
      <c r="EE90" s="671"/>
      <c r="EF90" s="669"/>
      <c r="EG90" s="670"/>
      <c r="EH90" s="670"/>
      <c r="EI90" s="670"/>
      <c r="EJ90" s="670"/>
      <c r="EK90" s="670"/>
      <c r="EL90" s="670"/>
      <c r="EM90" s="670"/>
      <c r="EN90" s="670"/>
      <c r="EO90" s="670"/>
      <c r="EP90" s="670"/>
      <c r="EQ90" s="670"/>
      <c r="ER90" s="671"/>
      <c r="ES90" s="626"/>
      <c r="ET90" s="627"/>
      <c r="EU90" s="627"/>
      <c r="EV90" s="627"/>
      <c r="EW90" s="627"/>
      <c r="EX90" s="627"/>
      <c r="EY90" s="627"/>
      <c r="EZ90" s="627"/>
      <c r="FA90" s="627"/>
      <c r="FB90" s="627"/>
      <c r="FC90" s="627"/>
      <c r="FD90" s="627"/>
      <c r="FE90" s="628"/>
    </row>
    <row r="91" spans="1:163" ht="22.5" customHeight="1" x14ac:dyDescent="0.2">
      <c r="A91" s="613" t="s">
        <v>370</v>
      </c>
      <c r="B91" s="614"/>
      <c r="C91" s="614"/>
      <c r="D91" s="614"/>
      <c r="E91" s="614"/>
      <c r="F91" s="614"/>
      <c r="G91" s="614"/>
      <c r="H91" s="614"/>
      <c r="I91" s="614"/>
      <c r="J91" s="614"/>
      <c r="K91" s="614"/>
      <c r="L91" s="614"/>
      <c r="M91" s="614"/>
      <c r="N91" s="614"/>
      <c r="O91" s="614"/>
      <c r="P91" s="614"/>
      <c r="Q91" s="614"/>
      <c r="R91" s="614"/>
      <c r="S91" s="614"/>
      <c r="T91" s="614"/>
      <c r="U91" s="614"/>
      <c r="V91" s="614"/>
      <c r="W91" s="614"/>
      <c r="X91" s="614"/>
      <c r="Y91" s="614"/>
      <c r="Z91" s="614"/>
      <c r="AA91" s="614"/>
      <c r="AB91" s="614"/>
      <c r="AC91" s="614"/>
      <c r="AD91" s="614"/>
      <c r="AE91" s="614"/>
      <c r="AF91" s="614"/>
      <c r="AG91" s="614"/>
      <c r="AH91" s="614"/>
      <c r="AI91" s="614"/>
      <c r="AJ91" s="614"/>
      <c r="AK91" s="614"/>
      <c r="AL91" s="614"/>
      <c r="AM91" s="614"/>
      <c r="AN91" s="614"/>
      <c r="AO91" s="614"/>
      <c r="AP91" s="614"/>
      <c r="AQ91" s="614"/>
      <c r="AR91" s="614"/>
      <c r="AS91" s="614"/>
      <c r="AT91" s="614"/>
      <c r="AU91" s="614"/>
      <c r="AV91" s="614"/>
      <c r="AW91" s="614"/>
      <c r="AX91" s="614"/>
      <c r="AY91" s="614"/>
      <c r="AZ91" s="614"/>
      <c r="BA91" s="614"/>
      <c r="BB91" s="614"/>
      <c r="BC91" s="614"/>
      <c r="BD91" s="614"/>
      <c r="BE91" s="614"/>
      <c r="BF91" s="614"/>
      <c r="BG91" s="614"/>
      <c r="BH91" s="614"/>
      <c r="BI91" s="614"/>
      <c r="BJ91" s="614"/>
      <c r="BK91" s="614"/>
      <c r="BL91" s="614"/>
      <c r="BM91" s="614"/>
      <c r="BN91" s="614"/>
      <c r="BO91" s="614"/>
      <c r="BP91" s="614"/>
      <c r="BQ91" s="614"/>
      <c r="BR91" s="614"/>
      <c r="BS91" s="614"/>
      <c r="BT91" s="614"/>
      <c r="BU91" s="614"/>
      <c r="BV91" s="614"/>
      <c r="BW91" s="614"/>
      <c r="BX91" s="615" t="s">
        <v>361</v>
      </c>
      <c r="BY91" s="616"/>
      <c r="BZ91" s="616"/>
      <c r="CA91" s="616"/>
      <c r="CB91" s="616"/>
      <c r="CC91" s="616"/>
      <c r="CD91" s="616"/>
      <c r="CE91" s="617"/>
      <c r="CF91" s="618" t="s">
        <v>251</v>
      </c>
      <c r="CG91" s="616"/>
      <c r="CH91" s="616"/>
      <c r="CI91" s="616"/>
      <c r="CJ91" s="616"/>
      <c r="CK91" s="616"/>
      <c r="CL91" s="616"/>
      <c r="CM91" s="616"/>
      <c r="CN91" s="616"/>
      <c r="CO91" s="616"/>
      <c r="CP91" s="616"/>
      <c r="CQ91" s="616"/>
      <c r="CR91" s="617"/>
      <c r="CS91" s="669"/>
      <c r="CT91" s="670"/>
      <c r="CU91" s="670"/>
      <c r="CV91" s="670"/>
      <c r="CW91" s="670"/>
      <c r="CX91" s="670"/>
      <c r="CY91" s="670"/>
      <c r="CZ91" s="670"/>
      <c r="DA91" s="670"/>
      <c r="DB91" s="670"/>
      <c r="DC91" s="670"/>
      <c r="DD91" s="670"/>
      <c r="DE91" s="671"/>
      <c r="DF91" s="669"/>
      <c r="DG91" s="670"/>
      <c r="DH91" s="670"/>
      <c r="DI91" s="670"/>
      <c r="DJ91" s="670"/>
      <c r="DK91" s="670"/>
      <c r="DL91" s="670"/>
      <c r="DM91" s="670"/>
      <c r="DN91" s="670"/>
      <c r="DO91" s="670"/>
      <c r="DP91" s="670"/>
      <c r="DQ91" s="670"/>
      <c r="DR91" s="671"/>
      <c r="DS91" s="669"/>
      <c r="DT91" s="670"/>
      <c r="DU91" s="670"/>
      <c r="DV91" s="670"/>
      <c r="DW91" s="670"/>
      <c r="DX91" s="670"/>
      <c r="DY91" s="670"/>
      <c r="DZ91" s="670"/>
      <c r="EA91" s="670"/>
      <c r="EB91" s="670"/>
      <c r="EC91" s="670"/>
      <c r="ED91" s="670"/>
      <c r="EE91" s="671"/>
      <c r="EF91" s="669"/>
      <c r="EG91" s="670"/>
      <c r="EH91" s="670"/>
      <c r="EI91" s="670"/>
      <c r="EJ91" s="670"/>
      <c r="EK91" s="670"/>
      <c r="EL91" s="670"/>
      <c r="EM91" s="670"/>
      <c r="EN91" s="670"/>
      <c r="EO91" s="670"/>
      <c r="EP91" s="670"/>
      <c r="EQ91" s="670"/>
      <c r="ER91" s="671"/>
      <c r="ES91" s="626"/>
      <c r="ET91" s="627"/>
      <c r="EU91" s="627"/>
      <c r="EV91" s="627"/>
      <c r="EW91" s="627"/>
      <c r="EX91" s="627"/>
      <c r="EY91" s="627"/>
      <c r="EZ91" s="627"/>
      <c r="FA91" s="627"/>
      <c r="FB91" s="627"/>
      <c r="FC91" s="627"/>
      <c r="FD91" s="627"/>
      <c r="FE91" s="628"/>
    </row>
    <row r="92" spans="1:163" ht="22.5" customHeight="1" thickBot="1" x14ac:dyDescent="0.25">
      <c r="A92" s="613" t="s">
        <v>252</v>
      </c>
      <c r="B92" s="614"/>
      <c r="C92" s="614"/>
      <c r="D92" s="614"/>
      <c r="E92" s="614"/>
      <c r="F92" s="614"/>
      <c r="G92" s="614"/>
      <c r="H92" s="614"/>
      <c r="I92" s="614"/>
      <c r="J92" s="614"/>
      <c r="K92" s="614"/>
      <c r="L92" s="614"/>
      <c r="M92" s="614"/>
      <c r="N92" s="614"/>
      <c r="O92" s="614"/>
      <c r="P92" s="614"/>
      <c r="Q92" s="614"/>
      <c r="R92" s="614"/>
      <c r="S92" s="614"/>
      <c r="T92" s="614"/>
      <c r="U92" s="614"/>
      <c r="V92" s="614"/>
      <c r="W92" s="614"/>
      <c r="X92" s="614"/>
      <c r="Y92" s="614"/>
      <c r="Z92" s="614"/>
      <c r="AA92" s="614"/>
      <c r="AB92" s="614"/>
      <c r="AC92" s="614"/>
      <c r="AD92" s="614"/>
      <c r="AE92" s="614"/>
      <c r="AF92" s="614"/>
      <c r="AG92" s="614"/>
      <c r="AH92" s="614"/>
      <c r="AI92" s="614"/>
      <c r="AJ92" s="614"/>
      <c r="AK92" s="614"/>
      <c r="AL92" s="614"/>
      <c r="AM92" s="614"/>
      <c r="AN92" s="614"/>
      <c r="AO92" s="614"/>
      <c r="AP92" s="614"/>
      <c r="AQ92" s="614"/>
      <c r="AR92" s="614"/>
      <c r="AS92" s="614"/>
      <c r="AT92" s="614"/>
      <c r="AU92" s="614"/>
      <c r="AV92" s="614"/>
      <c r="AW92" s="614"/>
      <c r="AX92" s="614"/>
      <c r="AY92" s="614"/>
      <c r="AZ92" s="614"/>
      <c r="BA92" s="614"/>
      <c r="BB92" s="614"/>
      <c r="BC92" s="614"/>
      <c r="BD92" s="614"/>
      <c r="BE92" s="614"/>
      <c r="BF92" s="614"/>
      <c r="BG92" s="614"/>
      <c r="BH92" s="614"/>
      <c r="BI92" s="614"/>
      <c r="BJ92" s="614"/>
      <c r="BK92" s="614"/>
      <c r="BL92" s="614"/>
      <c r="BM92" s="614"/>
      <c r="BN92" s="614"/>
      <c r="BO92" s="614"/>
      <c r="BP92" s="614"/>
      <c r="BQ92" s="614"/>
      <c r="BR92" s="614"/>
      <c r="BS92" s="614"/>
      <c r="BT92" s="614"/>
      <c r="BU92" s="614"/>
      <c r="BV92" s="614"/>
      <c r="BW92" s="614"/>
      <c r="BX92" s="615" t="s">
        <v>362</v>
      </c>
      <c r="BY92" s="616"/>
      <c r="BZ92" s="616"/>
      <c r="CA92" s="616"/>
      <c r="CB92" s="616"/>
      <c r="CC92" s="616"/>
      <c r="CD92" s="616"/>
      <c r="CE92" s="617"/>
      <c r="CF92" s="605" t="s">
        <v>253</v>
      </c>
      <c r="CG92" s="543"/>
      <c r="CH92" s="543"/>
      <c r="CI92" s="543"/>
      <c r="CJ92" s="543"/>
      <c r="CK92" s="543"/>
      <c r="CL92" s="543"/>
      <c r="CM92" s="543"/>
      <c r="CN92" s="543"/>
      <c r="CO92" s="543"/>
      <c r="CP92" s="543"/>
      <c r="CQ92" s="543"/>
      <c r="CR92" s="544"/>
      <c r="CS92" s="674"/>
      <c r="CT92" s="675"/>
      <c r="CU92" s="675"/>
      <c r="CV92" s="675"/>
      <c r="CW92" s="675"/>
      <c r="CX92" s="675"/>
      <c r="CY92" s="675"/>
      <c r="CZ92" s="675"/>
      <c r="DA92" s="675"/>
      <c r="DB92" s="675"/>
      <c r="DC92" s="675"/>
      <c r="DD92" s="675"/>
      <c r="DE92" s="676"/>
      <c r="DF92" s="674"/>
      <c r="DG92" s="675"/>
      <c r="DH92" s="675"/>
      <c r="DI92" s="675"/>
      <c r="DJ92" s="675"/>
      <c r="DK92" s="675"/>
      <c r="DL92" s="675"/>
      <c r="DM92" s="675"/>
      <c r="DN92" s="675"/>
      <c r="DO92" s="675"/>
      <c r="DP92" s="675"/>
      <c r="DQ92" s="675"/>
      <c r="DR92" s="676"/>
      <c r="DS92" s="674"/>
      <c r="DT92" s="675"/>
      <c r="DU92" s="675"/>
      <c r="DV92" s="675"/>
      <c r="DW92" s="675"/>
      <c r="DX92" s="675"/>
      <c r="DY92" s="675"/>
      <c r="DZ92" s="675"/>
      <c r="EA92" s="675"/>
      <c r="EB92" s="675"/>
      <c r="EC92" s="675"/>
      <c r="ED92" s="675"/>
      <c r="EE92" s="676"/>
      <c r="EF92" s="674"/>
      <c r="EG92" s="675"/>
      <c r="EH92" s="675"/>
      <c r="EI92" s="675"/>
      <c r="EJ92" s="675"/>
      <c r="EK92" s="675"/>
      <c r="EL92" s="675"/>
      <c r="EM92" s="675"/>
      <c r="EN92" s="675"/>
      <c r="EO92" s="675"/>
      <c r="EP92" s="675"/>
      <c r="EQ92" s="675"/>
      <c r="ER92" s="676"/>
      <c r="ES92" s="548"/>
      <c r="ET92" s="549"/>
      <c r="EU92" s="549"/>
      <c r="EV92" s="549"/>
      <c r="EW92" s="549"/>
      <c r="EX92" s="549"/>
      <c r="EY92" s="549"/>
      <c r="EZ92" s="549"/>
      <c r="FA92" s="549"/>
      <c r="FB92" s="549"/>
      <c r="FC92" s="549"/>
      <c r="FD92" s="549"/>
      <c r="FE92" s="550"/>
    </row>
    <row r="93" spans="1:163" ht="12.75" customHeight="1" thickBot="1" x14ac:dyDescent="0.25">
      <c r="A93" s="694" t="s">
        <v>254</v>
      </c>
      <c r="B93" s="694"/>
      <c r="C93" s="694"/>
      <c r="D93" s="694"/>
      <c r="E93" s="694"/>
      <c r="F93" s="694"/>
      <c r="G93" s="694"/>
      <c r="H93" s="694"/>
      <c r="I93" s="694"/>
      <c r="J93" s="694"/>
      <c r="K93" s="694"/>
      <c r="L93" s="694"/>
      <c r="M93" s="694"/>
      <c r="N93" s="694"/>
      <c r="O93" s="694"/>
      <c r="P93" s="694"/>
      <c r="Q93" s="694"/>
      <c r="R93" s="694"/>
      <c r="S93" s="694"/>
      <c r="T93" s="694"/>
      <c r="U93" s="694"/>
      <c r="V93" s="694"/>
      <c r="W93" s="694"/>
      <c r="X93" s="694"/>
      <c r="Y93" s="694"/>
      <c r="Z93" s="694"/>
      <c r="AA93" s="694"/>
      <c r="AB93" s="694"/>
      <c r="AC93" s="694"/>
      <c r="AD93" s="694"/>
      <c r="AE93" s="694"/>
      <c r="AF93" s="694"/>
      <c r="AG93" s="694"/>
      <c r="AH93" s="694"/>
      <c r="AI93" s="694"/>
      <c r="AJ93" s="694"/>
      <c r="AK93" s="694"/>
      <c r="AL93" s="694"/>
      <c r="AM93" s="694"/>
      <c r="AN93" s="694"/>
      <c r="AO93" s="694"/>
      <c r="AP93" s="694"/>
      <c r="AQ93" s="694"/>
      <c r="AR93" s="694"/>
      <c r="AS93" s="694"/>
      <c r="AT93" s="694"/>
      <c r="AU93" s="694"/>
      <c r="AV93" s="694"/>
      <c r="AW93" s="694"/>
      <c r="AX93" s="694"/>
      <c r="AY93" s="694"/>
      <c r="AZ93" s="694"/>
      <c r="BA93" s="694"/>
      <c r="BB93" s="694"/>
      <c r="BC93" s="694"/>
      <c r="BD93" s="694"/>
      <c r="BE93" s="694"/>
      <c r="BF93" s="694"/>
      <c r="BG93" s="694"/>
      <c r="BH93" s="694"/>
      <c r="BI93" s="694"/>
      <c r="BJ93" s="694"/>
      <c r="BK93" s="694"/>
      <c r="BL93" s="694"/>
      <c r="BM93" s="694"/>
      <c r="BN93" s="694"/>
      <c r="BO93" s="694"/>
      <c r="BP93" s="694"/>
      <c r="BQ93" s="694"/>
      <c r="BR93" s="694"/>
      <c r="BS93" s="694"/>
      <c r="BT93" s="694"/>
      <c r="BU93" s="694"/>
      <c r="BV93" s="694"/>
      <c r="BW93" s="694"/>
      <c r="BX93" s="573" t="s">
        <v>255</v>
      </c>
      <c r="BY93" s="574"/>
      <c r="BZ93" s="574"/>
      <c r="CA93" s="574"/>
      <c r="CB93" s="574"/>
      <c r="CC93" s="574"/>
      <c r="CD93" s="574"/>
      <c r="CE93" s="575"/>
      <c r="CF93" s="576" t="s">
        <v>256</v>
      </c>
      <c r="CG93" s="574"/>
      <c r="CH93" s="574"/>
      <c r="CI93" s="574"/>
      <c r="CJ93" s="574"/>
      <c r="CK93" s="574"/>
      <c r="CL93" s="574"/>
      <c r="CM93" s="574"/>
      <c r="CN93" s="574"/>
      <c r="CO93" s="574"/>
      <c r="CP93" s="574"/>
      <c r="CQ93" s="574"/>
      <c r="CR93" s="575"/>
      <c r="CS93" s="577"/>
      <c r="CT93" s="578"/>
      <c r="CU93" s="578"/>
      <c r="CV93" s="578"/>
      <c r="CW93" s="578"/>
      <c r="CX93" s="578"/>
      <c r="CY93" s="578"/>
      <c r="CZ93" s="578"/>
      <c r="DA93" s="578"/>
      <c r="DB93" s="578"/>
      <c r="DC93" s="578"/>
      <c r="DD93" s="578"/>
      <c r="DE93" s="579"/>
      <c r="DF93" s="551">
        <f>DF94</f>
        <v>0</v>
      </c>
      <c r="DG93" s="552"/>
      <c r="DH93" s="552"/>
      <c r="DI93" s="552"/>
      <c r="DJ93" s="552"/>
      <c r="DK93" s="552"/>
      <c r="DL93" s="552"/>
      <c r="DM93" s="552"/>
      <c r="DN93" s="552"/>
      <c r="DO93" s="552"/>
      <c r="DP93" s="552"/>
      <c r="DQ93" s="552"/>
      <c r="DR93" s="553"/>
      <c r="DS93" s="551">
        <f t="shared" ref="DS93" si="18">DS94</f>
        <v>0</v>
      </c>
      <c r="DT93" s="552"/>
      <c r="DU93" s="552"/>
      <c r="DV93" s="552"/>
      <c r="DW93" s="552"/>
      <c r="DX93" s="552"/>
      <c r="DY93" s="552"/>
      <c r="DZ93" s="552"/>
      <c r="EA93" s="552"/>
      <c r="EB93" s="552"/>
      <c r="EC93" s="552"/>
      <c r="ED93" s="552"/>
      <c r="EE93" s="553"/>
      <c r="EF93" s="551">
        <f t="shared" ref="EF93" si="19">EF94</f>
        <v>0</v>
      </c>
      <c r="EG93" s="552"/>
      <c r="EH93" s="552"/>
      <c r="EI93" s="552"/>
      <c r="EJ93" s="552"/>
      <c r="EK93" s="552"/>
      <c r="EL93" s="552"/>
      <c r="EM93" s="552"/>
      <c r="EN93" s="552"/>
      <c r="EO93" s="552"/>
      <c r="EP93" s="552"/>
      <c r="EQ93" s="552"/>
      <c r="ER93" s="553"/>
      <c r="ES93" s="554" t="s">
        <v>115</v>
      </c>
      <c r="ET93" s="555"/>
      <c r="EU93" s="555"/>
      <c r="EV93" s="555"/>
      <c r="EW93" s="555"/>
      <c r="EX93" s="555"/>
      <c r="EY93" s="555"/>
      <c r="EZ93" s="555"/>
      <c r="FA93" s="555"/>
      <c r="FB93" s="555"/>
      <c r="FC93" s="555"/>
      <c r="FD93" s="555"/>
      <c r="FE93" s="556"/>
    </row>
    <row r="94" spans="1:163" ht="22.5" customHeight="1" x14ac:dyDescent="0.2">
      <c r="A94" s="613" t="s">
        <v>257</v>
      </c>
      <c r="B94" s="614"/>
      <c r="C94" s="614"/>
      <c r="D94" s="614"/>
      <c r="E94" s="614"/>
      <c r="F94" s="614"/>
      <c r="G94" s="614"/>
      <c r="H94" s="614"/>
      <c r="I94" s="614"/>
      <c r="J94" s="614"/>
      <c r="K94" s="614"/>
      <c r="L94" s="614"/>
      <c r="M94" s="614"/>
      <c r="N94" s="614"/>
      <c r="O94" s="614"/>
      <c r="P94" s="614"/>
      <c r="Q94" s="614"/>
      <c r="R94" s="614"/>
      <c r="S94" s="614"/>
      <c r="T94" s="614"/>
      <c r="U94" s="614"/>
      <c r="V94" s="614"/>
      <c r="W94" s="614"/>
      <c r="X94" s="614"/>
      <c r="Y94" s="614"/>
      <c r="Z94" s="614"/>
      <c r="AA94" s="614"/>
      <c r="AB94" s="614"/>
      <c r="AC94" s="614"/>
      <c r="AD94" s="614"/>
      <c r="AE94" s="614"/>
      <c r="AF94" s="614"/>
      <c r="AG94" s="614"/>
      <c r="AH94" s="614"/>
      <c r="AI94" s="614"/>
      <c r="AJ94" s="614"/>
      <c r="AK94" s="614"/>
      <c r="AL94" s="614"/>
      <c r="AM94" s="614"/>
      <c r="AN94" s="614"/>
      <c r="AO94" s="614"/>
      <c r="AP94" s="614"/>
      <c r="AQ94" s="614"/>
      <c r="AR94" s="614"/>
      <c r="AS94" s="614"/>
      <c r="AT94" s="614"/>
      <c r="AU94" s="614"/>
      <c r="AV94" s="614"/>
      <c r="AW94" s="614"/>
      <c r="AX94" s="614"/>
      <c r="AY94" s="614"/>
      <c r="AZ94" s="614"/>
      <c r="BA94" s="614"/>
      <c r="BB94" s="614"/>
      <c r="BC94" s="614"/>
      <c r="BD94" s="614"/>
      <c r="BE94" s="614"/>
      <c r="BF94" s="614"/>
      <c r="BG94" s="614"/>
      <c r="BH94" s="614"/>
      <c r="BI94" s="614"/>
      <c r="BJ94" s="614"/>
      <c r="BK94" s="614"/>
      <c r="BL94" s="614"/>
      <c r="BM94" s="614"/>
      <c r="BN94" s="614"/>
      <c r="BO94" s="614"/>
      <c r="BP94" s="614"/>
      <c r="BQ94" s="614"/>
      <c r="BR94" s="614"/>
      <c r="BS94" s="614"/>
      <c r="BT94" s="614"/>
      <c r="BU94" s="614"/>
      <c r="BV94" s="614"/>
      <c r="BW94" s="614"/>
      <c r="BX94" s="559" t="s">
        <v>258</v>
      </c>
      <c r="BY94" s="560"/>
      <c r="BZ94" s="560"/>
      <c r="CA94" s="560"/>
      <c r="CB94" s="560"/>
      <c r="CC94" s="560"/>
      <c r="CD94" s="560"/>
      <c r="CE94" s="561"/>
      <c r="CF94" s="562" t="s">
        <v>115</v>
      </c>
      <c r="CG94" s="560"/>
      <c r="CH94" s="560"/>
      <c r="CI94" s="560"/>
      <c r="CJ94" s="560"/>
      <c r="CK94" s="560"/>
      <c r="CL94" s="560"/>
      <c r="CM94" s="560"/>
      <c r="CN94" s="560"/>
      <c r="CO94" s="560"/>
      <c r="CP94" s="560"/>
      <c r="CQ94" s="560"/>
      <c r="CR94" s="561"/>
      <c r="CS94" s="726" t="s">
        <v>367</v>
      </c>
      <c r="CT94" s="727"/>
      <c r="CU94" s="727"/>
      <c r="CV94" s="727"/>
      <c r="CW94" s="727"/>
      <c r="CX94" s="727"/>
      <c r="CY94" s="727"/>
      <c r="CZ94" s="727"/>
      <c r="DA94" s="727"/>
      <c r="DB94" s="727"/>
      <c r="DC94" s="727"/>
      <c r="DD94" s="727"/>
      <c r="DE94" s="728"/>
      <c r="DF94" s="663"/>
      <c r="DG94" s="664"/>
      <c r="DH94" s="664"/>
      <c r="DI94" s="664"/>
      <c r="DJ94" s="664"/>
      <c r="DK94" s="664"/>
      <c r="DL94" s="664"/>
      <c r="DM94" s="664"/>
      <c r="DN94" s="664"/>
      <c r="DO94" s="664"/>
      <c r="DP94" s="664"/>
      <c r="DQ94" s="664"/>
      <c r="DR94" s="665"/>
      <c r="DS94" s="663">
        <v>0</v>
      </c>
      <c r="DT94" s="664"/>
      <c r="DU94" s="664"/>
      <c r="DV94" s="664"/>
      <c r="DW94" s="664"/>
      <c r="DX94" s="664"/>
      <c r="DY94" s="664"/>
      <c r="DZ94" s="664"/>
      <c r="EA94" s="664"/>
      <c r="EB94" s="664"/>
      <c r="EC94" s="664"/>
      <c r="ED94" s="664"/>
      <c r="EE94" s="665"/>
      <c r="EF94" s="663">
        <v>0</v>
      </c>
      <c r="EG94" s="664"/>
      <c r="EH94" s="664"/>
      <c r="EI94" s="664"/>
      <c r="EJ94" s="664"/>
      <c r="EK94" s="664"/>
      <c r="EL94" s="664"/>
      <c r="EM94" s="664"/>
      <c r="EN94" s="664"/>
      <c r="EO94" s="664"/>
      <c r="EP94" s="664"/>
      <c r="EQ94" s="664"/>
      <c r="ER94" s="665"/>
      <c r="ES94" s="729" t="s">
        <v>115</v>
      </c>
      <c r="ET94" s="730"/>
      <c r="EU94" s="730"/>
      <c r="EV94" s="730"/>
      <c r="EW94" s="730"/>
      <c r="EX94" s="730"/>
      <c r="EY94" s="730"/>
      <c r="EZ94" s="730"/>
      <c r="FA94" s="730"/>
      <c r="FB94" s="730"/>
      <c r="FC94" s="730"/>
      <c r="FD94" s="730"/>
      <c r="FE94" s="731"/>
    </row>
    <row r="95" spans="1:163" ht="12.75" customHeight="1" x14ac:dyDescent="0.2">
      <c r="A95" s="613" t="s">
        <v>259</v>
      </c>
      <c r="B95" s="614"/>
      <c r="C95" s="614"/>
      <c r="D95" s="614"/>
      <c r="E95" s="614"/>
      <c r="F95" s="614"/>
      <c r="G95" s="614"/>
      <c r="H95" s="614"/>
      <c r="I95" s="614"/>
      <c r="J95" s="614"/>
      <c r="K95" s="614"/>
      <c r="L95" s="614"/>
      <c r="M95" s="614"/>
      <c r="N95" s="614"/>
      <c r="O95" s="614"/>
      <c r="P95" s="614"/>
      <c r="Q95" s="614"/>
      <c r="R95" s="614"/>
      <c r="S95" s="614"/>
      <c r="T95" s="614"/>
      <c r="U95" s="614"/>
      <c r="V95" s="614"/>
      <c r="W95" s="614"/>
      <c r="X95" s="614"/>
      <c r="Y95" s="614"/>
      <c r="Z95" s="614"/>
      <c r="AA95" s="614"/>
      <c r="AB95" s="614"/>
      <c r="AC95" s="614"/>
      <c r="AD95" s="614"/>
      <c r="AE95" s="614"/>
      <c r="AF95" s="614"/>
      <c r="AG95" s="614"/>
      <c r="AH95" s="614"/>
      <c r="AI95" s="614"/>
      <c r="AJ95" s="614"/>
      <c r="AK95" s="614"/>
      <c r="AL95" s="614"/>
      <c r="AM95" s="614"/>
      <c r="AN95" s="614"/>
      <c r="AO95" s="614"/>
      <c r="AP95" s="614"/>
      <c r="AQ95" s="614"/>
      <c r="AR95" s="614"/>
      <c r="AS95" s="614"/>
      <c r="AT95" s="614"/>
      <c r="AU95" s="614"/>
      <c r="AV95" s="614"/>
      <c r="AW95" s="614"/>
      <c r="AX95" s="614"/>
      <c r="AY95" s="614"/>
      <c r="AZ95" s="614"/>
      <c r="BA95" s="614"/>
      <c r="BB95" s="614"/>
      <c r="BC95" s="614"/>
      <c r="BD95" s="614"/>
      <c r="BE95" s="614"/>
      <c r="BF95" s="614"/>
      <c r="BG95" s="614"/>
      <c r="BH95" s="614"/>
      <c r="BI95" s="614"/>
      <c r="BJ95" s="614"/>
      <c r="BK95" s="614"/>
      <c r="BL95" s="614"/>
      <c r="BM95" s="614"/>
      <c r="BN95" s="614"/>
      <c r="BO95" s="614"/>
      <c r="BP95" s="614"/>
      <c r="BQ95" s="614"/>
      <c r="BR95" s="614"/>
      <c r="BS95" s="614"/>
      <c r="BT95" s="614"/>
      <c r="BU95" s="614"/>
      <c r="BV95" s="614"/>
      <c r="BW95" s="614"/>
      <c r="BX95" s="615" t="s">
        <v>260</v>
      </c>
      <c r="BY95" s="616"/>
      <c r="BZ95" s="616"/>
      <c r="CA95" s="616"/>
      <c r="CB95" s="616"/>
      <c r="CC95" s="616"/>
      <c r="CD95" s="616"/>
      <c r="CE95" s="617"/>
      <c r="CF95" s="736" t="s">
        <v>115</v>
      </c>
      <c r="CG95" s="737"/>
      <c r="CH95" s="737"/>
      <c r="CI95" s="737"/>
      <c r="CJ95" s="737"/>
      <c r="CK95" s="737"/>
      <c r="CL95" s="737"/>
      <c r="CM95" s="737"/>
      <c r="CN95" s="737"/>
      <c r="CO95" s="737"/>
      <c r="CP95" s="737"/>
      <c r="CQ95" s="737"/>
      <c r="CR95" s="738"/>
      <c r="CS95" s="669"/>
      <c r="CT95" s="670"/>
      <c r="CU95" s="670"/>
      <c r="CV95" s="670"/>
      <c r="CW95" s="670"/>
      <c r="CX95" s="670"/>
      <c r="CY95" s="670"/>
      <c r="CZ95" s="670"/>
      <c r="DA95" s="670"/>
      <c r="DB95" s="670"/>
      <c r="DC95" s="670"/>
      <c r="DD95" s="670"/>
      <c r="DE95" s="671"/>
      <c r="DF95" s="669"/>
      <c r="DG95" s="670"/>
      <c r="DH95" s="670"/>
      <c r="DI95" s="670"/>
      <c r="DJ95" s="670"/>
      <c r="DK95" s="670"/>
      <c r="DL95" s="670"/>
      <c r="DM95" s="670"/>
      <c r="DN95" s="670"/>
      <c r="DO95" s="670"/>
      <c r="DP95" s="670"/>
      <c r="DQ95" s="670"/>
      <c r="DR95" s="671"/>
      <c r="DS95" s="669"/>
      <c r="DT95" s="670"/>
      <c r="DU95" s="670"/>
      <c r="DV95" s="670"/>
      <c r="DW95" s="670"/>
      <c r="DX95" s="670"/>
      <c r="DY95" s="670"/>
      <c r="DZ95" s="670"/>
      <c r="EA95" s="670"/>
      <c r="EB95" s="670"/>
      <c r="EC95" s="670"/>
      <c r="ED95" s="670"/>
      <c r="EE95" s="671"/>
      <c r="EF95" s="669"/>
      <c r="EG95" s="670"/>
      <c r="EH95" s="670"/>
      <c r="EI95" s="670"/>
      <c r="EJ95" s="670"/>
      <c r="EK95" s="670"/>
      <c r="EL95" s="670"/>
      <c r="EM95" s="670"/>
      <c r="EN95" s="670"/>
      <c r="EO95" s="670"/>
      <c r="EP95" s="670"/>
      <c r="EQ95" s="670"/>
      <c r="ER95" s="671"/>
      <c r="ES95" s="680" t="s">
        <v>115</v>
      </c>
      <c r="ET95" s="681"/>
      <c r="EU95" s="681"/>
      <c r="EV95" s="681"/>
      <c r="EW95" s="681"/>
      <c r="EX95" s="681"/>
      <c r="EY95" s="681"/>
      <c r="EZ95" s="681"/>
      <c r="FA95" s="681"/>
      <c r="FB95" s="681"/>
      <c r="FC95" s="681"/>
      <c r="FD95" s="681"/>
      <c r="FE95" s="682"/>
    </row>
    <row r="96" spans="1:163" ht="12.75" customHeight="1" thickBot="1" x14ac:dyDescent="0.25">
      <c r="A96" s="613" t="s">
        <v>261</v>
      </c>
      <c r="B96" s="614"/>
      <c r="C96" s="614"/>
      <c r="D96" s="614"/>
      <c r="E96" s="614"/>
      <c r="F96" s="614"/>
      <c r="G96" s="614"/>
      <c r="H96" s="614"/>
      <c r="I96" s="614"/>
      <c r="J96" s="614"/>
      <c r="K96" s="614"/>
      <c r="L96" s="614"/>
      <c r="M96" s="614"/>
      <c r="N96" s="614"/>
      <c r="O96" s="614"/>
      <c r="P96" s="614"/>
      <c r="Q96" s="614"/>
      <c r="R96" s="614"/>
      <c r="S96" s="614"/>
      <c r="T96" s="614"/>
      <c r="U96" s="614"/>
      <c r="V96" s="614"/>
      <c r="W96" s="614"/>
      <c r="X96" s="614"/>
      <c r="Y96" s="614"/>
      <c r="Z96" s="614"/>
      <c r="AA96" s="614"/>
      <c r="AB96" s="614"/>
      <c r="AC96" s="614"/>
      <c r="AD96" s="614"/>
      <c r="AE96" s="614"/>
      <c r="AF96" s="614"/>
      <c r="AG96" s="614"/>
      <c r="AH96" s="614"/>
      <c r="AI96" s="614"/>
      <c r="AJ96" s="614"/>
      <c r="AK96" s="614"/>
      <c r="AL96" s="614"/>
      <c r="AM96" s="614"/>
      <c r="AN96" s="614"/>
      <c r="AO96" s="614"/>
      <c r="AP96" s="614"/>
      <c r="AQ96" s="614"/>
      <c r="AR96" s="614"/>
      <c r="AS96" s="614"/>
      <c r="AT96" s="614"/>
      <c r="AU96" s="614"/>
      <c r="AV96" s="614"/>
      <c r="AW96" s="614"/>
      <c r="AX96" s="614"/>
      <c r="AY96" s="614"/>
      <c r="AZ96" s="614"/>
      <c r="BA96" s="614"/>
      <c r="BB96" s="614"/>
      <c r="BC96" s="614"/>
      <c r="BD96" s="614"/>
      <c r="BE96" s="614"/>
      <c r="BF96" s="614"/>
      <c r="BG96" s="614"/>
      <c r="BH96" s="614"/>
      <c r="BI96" s="614"/>
      <c r="BJ96" s="614"/>
      <c r="BK96" s="614"/>
      <c r="BL96" s="614"/>
      <c r="BM96" s="614"/>
      <c r="BN96" s="614"/>
      <c r="BO96" s="614"/>
      <c r="BP96" s="614"/>
      <c r="BQ96" s="614"/>
      <c r="BR96" s="614"/>
      <c r="BS96" s="614"/>
      <c r="BT96" s="614"/>
      <c r="BU96" s="614"/>
      <c r="BV96" s="614"/>
      <c r="BW96" s="614"/>
      <c r="BX96" s="542" t="s">
        <v>262</v>
      </c>
      <c r="BY96" s="543"/>
      <c r="BZ96" s="543"/>
      <c r="CA96" s="543"/>
      <c r="CB96" s="543"/>
      <c r="CC96" s="543"/>
      <c r="CD96" s="543"/>
      <c r="CE96" s="544"/>
      <c r="CF96" s="733" t="s">
        <v>115</v>
      </c>
      <c r="CG96" s="734"/>
      <c r="CH96" s="734"/>
      <c r="CI96" s="734"/>
      <c r="CJ96" s="734"/>
      <c r="CK96" s="734"/>
      <c r="CL96" s="734"/>
      <c r="CM96" s="734"/>
      <c r="CN96" s="734"/>
      <c r="CO96" s="734"/>
      <c r="CP96" s="734"/>
      <c r="CQ96" s="734"/>
      <c r="CR96" s="735"/>
      <c r="CS96" s="674"/>
      <c r="CT96" s="675"/>
      <c r="CU96" s="675"/>
      <c r="CV96" s="675"/>
      <c r="CW96" s="675"/>
      <c r="CX96" s="675"/>
      <c r="CY96" s="675"/>
      <c r="CZ96" s="675"/>
      <c r="DA96" s="675"/>
      <c r="DB96" s="675"/>
      <c r="DC96" s="675"/>
      <c r="DD96" s="675"/>
      <c r="DE96" s="676"/>
      <c r="DF96" s="674"/>
      <c r="DG96" s="675"/>
      <c r="DH96" s="675"/>
      <c r="DI96" s="675"/>
      <c r="DJ96" s="675"/>
      <c r="DK96" s="675"/>
      <c r="DL96" s="675"/>
      <c r="DM96" s="675"/>
      <c r="DN96" s="675"/>
      <c r="DO96" s="675"/>
      <c r="DP96" s="675"/>
      <c r="DQ96" s="675"/>
      <c r="DR96" s="676"/>
      <c r="DS96" s="674"/>
      <c r="DT96" s="675"/>
      <c r="DU96" s="675"/>
      <c r="DV96" s="675"/>
      <c r="DW96" s="675"/>
      <c r="DX96" s="675"/>
      <c r="DY96" s="675"/>
      <c r="DZ96" s="675"/>
      <c r="EA96" s="675"/>
      <c r="EB96" s="675"/>
      <c r="EC96" s="675"/>
      <c r="ED96" s="675"/>
      <c r="EE96" s="676"/>
      <c r="EF96" s="674"/>
      <c r="EG96" s="675"/>
      <c r="EH96" s="675"/>
      <c r="EI96" s="675"/>
      <c r="EJ96" s="675"/>
      <c r="EK96" s="675"/>
      <c r="EL96" s="675"/>
      <c r="EM96" s="675"/>
      <c r="EN96" s="675"/>
      <c r="EO96" s="675"/>
      <c r="EP96" s="675"/>
      <c r="EQ96" s="675"/>
      <c r="ER96" s="676"/>
      <c r="ES96" s="739" t="s">
        <v>115</v>
      </c>
      <c r="ET96" s="740"/>
      <c r="EU96" s="740"/>
      <c r="EV96" s="740"/>
      <c r="EW96" s="740"/>
      <c r="EX96" s="740"/>
      <c r="EY96" s="740"/>
      <c r="EZ96" s="740"/>
      <c r="FA96" s="740"/>
      <c r="FB96" s="740"/>
      <c r="FC96" s="740"/>
      <c r="FD96" s="740"/>
      <c r="FE96" s="741"/>
    </row>
    <row r="97" spans="1:163" ht="12.75" customHeight="1" x14ac:dyDescent="0.2">
      <c r="A97" s="694" t="s">
        <v>263</v>
      </c>
      <c r="B97" s="694"/>
      <c r="C97" s="694"/>
      <c r="D97" s="694"/>
      <c r="E97" s="694"/>
      <c r="F97" s="694"/>
      <c r="G97" s="694"/>
      <c r="H97" s="694"/>
      <c r="I97" s="694"/>
      <c r="J97" s="694"/>
      <c r="K97" s="694"/>
      <c r="L97" s="694"/>
      <c r="M97" s="694"/>
      <c r="N97" s="694"/>
      <c r="O97" s="694"/>
      <c r="P97" s="694"/>
      <c r="Q97" s="694"/>
      <c r="R97" s="694"/>
      <c r="S97" s="694"/>
      <c r="T97" s="694"/>
      <c r="U97" s="694"/>
      <c r="V97" s="694"/>
      <c r="W97" s="694"/>
      <c r="X97" s="694"/>
      <c r="Y97" s="694"/>
      <c r="Z97" s="694"/>
      <c r="AA97" s="694"/>
      <c r="AB97" s="694"/>
      <c r="AC97" s="694"/>
      <c r="AD97" s="694"/>
      <c r="AE97" s="694"/>
      <c r="AF97" s="694"/>
      <c r="AG97" s="694"/>
      <c r="AH97" s="694"/>
      <c r="AI97" s="694"/>
      <c r="AJ97" s="694"/>
      <c r="AK97" s="694"/>
      <c r="AL97" s="694"/>
      <c r="AM97" s="694"/>
      <c r="AN97" s="694"/>
      <c r="AO97" s="694"/>
      <c r="AP97" s="694"/>
      <c r="AQ97" s="694"/>
      <c r="AR97" s="694"/>
      <c r="AS97" s="694"/>
      <c r="AT97" s="694"/>
      <c r="AU97" s="694"/>
      <c r="AV97" s="694"/>
      <c r="AW97" s="694"/>
      <c r="AX97" s="694"/>
      <c r="AY97" s="694"/>
      <c r="AZ97" s="694"/>
      <c r="BA97" s="694"/>
      <c r="BB97" s="694"/>
      <c r="BC97" s="694"/>
      <c r="BD97" s="694"/>
      <c r="BE97" s="694"/>
      <c r="BF97" s="694"/>
      <c r="BG97" s="694"/>
      <c r="BH97" s="694"/>
      <c r="BI97" s="694"/>
      <c r="BJ97" s="694"/>
      <c r="BK97" s="694"/>
      <c r="BL97" s="694"/>
      <c r="BM97" s="694"/>
      <c r="BN97" s="694"/>
      <c r="BO97" s="694"/>
      <c r="BP97" s="694"/>
      <c r="BQ97" s="694"/>
      <c r="BR97" s="694"/>
      <c r="BS97" s="694"/>
      <c r="BT97" s="694"/>
      <c r="BU97" s="694"/>
      <c r="BV97" s="694"/>
      <c r="BW97" s="694"/>
      <c r="BX97" s="742" t="s">
        <v>264</v>
      </c>
      <c r="BY97" s="743"/>
      <c r="BZ97" s="743"/>
      <c r="CA97" s="743"/>
      <c r="CB97" s="743"/>
      <c r="CC97" s="743"/>
      <c r="CD97" s="743"/>
      <c r="CE97" s="744"/>
      <c r="CF97" s="745" t="s">
        <v>115</v>
      </c>
      <c r="CG97" s="743"/>
      <c r="CH97" s="743"/>
      <c r="CI97" s="743"/>
      <c r="CJ97" s="743"/>
      <c r="CK97" s="743"/>
      <c r="CL97" s="743"/>
      <c r="CM97" s="743"/>
      <c r="CN97" s="743"/>
      <c r="CO97" s="743"/>
      <c r="CP97" s="743"/>
      <c r="CQ97" s="743"/>
      <c r="CR97" s="744"/>
      <c r="CS97" s="746"/>
      <c r="CT97" s="747"/>
      <c r="CU97" s="747"/>
      <c r="CV97" s="747"/>
      <c r="CW97" s="747"/>
      <c r="CX97" s="747"/>
      <c r="CY97" s="747"/>
      <c r="CZ97" s="747"/>
      <c r="DA97" s="747"/>
      <c r="DB97" s="747"/>
      <c r="DC97" s="747"/>
      <c r="DD97" s="747"/>
      <c r="DE97" s="748"/>
      <c r="DF97" s="749">
        <f>DF98</f>
        <v>0</v>
      </c>
      <c r="DG97" s="750"/>
      <c r="DH97" s="750"/>
      <c r="DI97" s="750"/>
      <c r="DJ97" s="750"/>
      <c r="DK97" s="750"/>
      <c r="DL97" s="750"/>
      <c r="DM97" s="750"/>
      <c r="DN97" s="750"/>
      <c r="DO97" s="750"/>
      <c r="DP97" s="750"/>
      <c r="DQ97" s="750"/>
      <c r="DR97" s="751"/>
      <c r="DS97" s="749">
        <f t="shared" ref="DS97" si="20">DS98</f>
        <v>0</v>
      </c>
      <c r="DT97" s="750"/>
      <c r="DU97" s="750"/>
      <c r="DV97" s="750"/>
      <c r="DW97" s="750"/>
      <c r="DX97" s="750"/>
      <c r="DY97" s="750"/>
      <c r="DZ97" s="750"/>
      <c r="EA97" s="750"/>
      <c r="EB97" s="750"/>
      <c r="EC97" s="750"/>
      <c r="ED97" s="750"/>
      <c r="EE97" s="751"/>
      <c r="EF97" s="749">
        <f t="shared" ref="EF97" si="21">EF98</f>
        <v>0</v>
      </c>
      <c r="EG97" s="750"/>
      <c r="EH97" s="750"/>
      <c r="EI97" s="750"/>
      <c r="EJ97" s="750"/>
      <c r="EK97" s="750"/>
      <c r="EL97" s="750"/>
      <c r="EM97" s="750"/>
      <c r="EN97" s="750"/>
      <c r="EO97" s="750"/>
      <c r="EP97" s="750"/>
      <c r="EQ97" s="750"/>
      <c r="ER97" s="751"/>
      <c r="ES97" s="753" t="s">
        <v>115</v>
      </c>
      <c r="ET97" s="754"/>
      <c r="EU97" s="754"/>
      <c r="EV97" s="754"/>
      <c r="EW97" s="754"/>
      <c r="EX97" s="754"/>
      <c r="EY97" s="754"/>
      <c r="EZ97" s="754"/>
      <c r="FA97" s="754"/>
      <c r="FB97" s="754"/>
      <c r="FC97" s="754"/>
      <c r="FD97" s="754"/>
      <c r="FE97" s="755"/>
    </row>
    <row r="98" spans="1:163" ht="22.5" customHeight="1" thickBot="1" x14ac:dyDescent="0.25">
      <c r="A98" s="613" t="s">
        <v>265</v>
      </c>
      <c r="B98" s="614"/>
      <c r="C98" s="614"/>
      <c r="D98" s="614"/>
      <c r="E98" s="614"/>
      <c r="F98" s="614"/>
      <c r="G98" s="614"/>
      <c r="H98" s="614"/>
      <c r="I98" s="614"/>
      <c r="J98" s="614"/>
      <c r="K98" s="614"/>
      <c r="L98" s="614"/>
      <c r="M98" s="614"/>
      <c r="N98" s="614"/>
      <c r="O98" s="614"/>
      <c r="P98" s="614"/>
      <c r="Q98" s="614"/>
      <c r="R98" s="614"/>
      <c r="S98" s="614"/>
      <c r="T98" s="614"/>
      <c r="U98" s="614"/>
      <c r="V98" s="614"/>
      <c r="W98" s="614"/>
      <c r="X98" s="614"/>
      <c r="Y98" s="614"/>
      <c r="Z98" s="614"/>
      <c r="AA98" s="614"/>
      <c r="AB98" s="614"/>
      <c r="AC98" s="614"/>
      <c r="AD98" s="614"/>
      <c r="AE98" s="614"/>
      <c r="AF98" s="614"/>
      <c r="AG98" s="614"/>
      <c r="AH98" s="614"/>
      <c r="AI98" s="614"/>
      <c r="AJ98" s="614"/>
      <c r="AK98" s="614"/>
      <c r="AL98" s="614"/>
      <c r="AM98" s="614"/>
      <c r="AN98" s="614"/>
      <c r="AO98" s="614"/>
      <c r="AP98" s="614"/>
      <c r="AQ98" s="614"/>
      <c r="AR98" s="614"/>
      <c r="AS98" s="614"/>
      <c r="AT98" s="614"/>
      <c r="AU98" s="614"/>
      <c r="AV98" s="614"/>
      <c r="AW98" s="614"/>
      <c r="AX98" s="614"/>
      <c r="AY98" s="614"/>
      <c r="AZ98" s="614"/>
      <c r="BA98" s="614"/>
      <c r="BB98" s="614"/>
      <c r="BC98" s="614"/>
      <c r="BD98" s="614"/>
      <c r="BE98" s="614"/>
      <c r="BF98" s="614"/>
      <c r="BG98" s="614"/>
      <c r="BH98" s="614"/>
      <c r="BI98" s="614"/>
      <c r="BJ98" s="614"/>
      <c r="BK98" s="614"/>
      <c r="BL98" s="614"/>
      <c r="BM98" s="614"/>
      <c r="BN98" s="614"/>
      <c r="BO98" s="614"/>
      <c r="BP98" s="614"/>
      <c r="BQ98" s="614"/>
      <c r="BR98" s="614"/>
      <c r="BS98" s="614"/>
      <c r="BT98" s="614"/>
      <c r="BU98" s="614"/>
      <c r="BV98" s="614"/>
      <c r="BW98" s="614"/>
      <c r="BX98" s="756" t="s">
        <v>266</v>
      </c>
      <c r="BY98" s="757"/>
      <c r="BZ98" s="757"/>
      <c r="CA98" s="757"/>
      <c r="CB98" s="757"/>
      <c r="CC98" s="757"/>
      <c r="CD98" s="757"/>
      <c r="CE98" s="758"/>
      <c r="CF98" s="759" t="s">
        <v>267</v>
      </c>
      <c r="CG98" s="757"/>
      <c r="CH98" s="757"/>
      <c r="CI98" s="757"/>
      <c r="CJ98" s="757"/>
      <c r="CK98" s="757"/>
      <c r="CL98" s="757"/>
      <c r="CM98" s="757"/>
      <c r="CN98" s="757"/>
      <c r="CO98" s="757"/>
      <c r="CP98" s="757"/>
      <c r="CQ98" s="757"/>
      <c r="CR98" s="758"/>
      <c r="CS98" s="760" t="s">
        <v>369</v>
      </c>
      <c r="CT98" s="761"/>
      <c r="CU98" s="761"/>
      <c r="CV98" s="761"/>
      <c r="CW98" s="761"/>
      <c r="CX98" s="761"/>
      <c r="CY98" s="761"/>
      <c r="CZ98" s="761"/>
      <c r="DA98" s="761"/>
      <c r="DB98" s="761"/>
      <c r="DC98" s="761"/>
      <c r="DD98" s="761"/>
      <c r="DE98" s="762"/>
      <c r="DF98" s="772"/>
      <c r="DG98" s="773"/>
      <c r="DH98" s="773"/>
      <c r="DI98" s="773"/>
      <c r="DJ98" s="773"/>
      <c r="DK98" s="773"/>
      <c r="DL98" s="773"/>
      <c r="DM98" s="773"/>
      <c r="DN98" s="773"/>
      <c r="DO98" s="773"/>
      <c r="DP98" s="773"/>
      <c r="DQ98" s="773"/>
      <c r="DR98" s="774"/>
      <c r="DS98" s="766"/>
      <c r="DT98" s="767"/>
      <c r="DU98" s="767"/>
      <c r="DV98" s="767"/>
      <c r="DW98" s="767"/>
      <c r="DX98" s="767"/>
      <c r="DY98" s="767"/>
      <c r="DZ98" s="767"/>
      <c r="EA98" s="767"/>
      <c r="EB98" s="767"/>
      <c r="EC98" s="767"/>
      <c r="ED98" s="767"/>
      <c r="EE98" s="768"/>
      <c r="EF98" s="766"/>
      <c r="EG98" s="767"/>
      <c r="EH98" s="767"/>
      <c r="EI98" s="767"/>
      <c r="EJ98" s="767"/>
      <c r="EK98" s="767"/>
      <c r="EL98" s="767"/>
      <c r="EM98" s="767"/>
      <c r="EN98" s="767"/>
      <c r="EO98" s="767"/>
      <c r="EP98" s="767"/>
      <c r="EQ98" s="767"/>
      <c r="ER98" s="768"/>
      <c r="ES98" s="769" t="s">
        <v>115</v>
      </c>
      <c r="ET98" s="770"/>
      <c r="EU98" s="770"/>
      <c r="EV98" s="770"/>
      <c r="EW98" s="770"/>
      <c r="EX98" s="770"/>
      <c r="EY98" s="770"/>
      <c r="EZ98" s="770"/>
      <c r="FA98" s="770"/>
      <c r="FB98" s="770"/>
      <c r="FC98" s="770"/>
      <c r="FD98" s="770"/>
      <c r="FE98" s="771"/>
    </row>
    <row r="99" spans="1:163" s="202" customFormat="1" ht="11.25" customHeight="1" x14ac:dyDescent="0.2">
      <c r="A99" s="89" t="s">
        <v>268</v>
      </c>
      <c r="FG99" s="111"/>
    </row>
    <row r="100" spans="1:163" s="202" customFormat="1" ht="11.25" customHeight="1" x14ac:dyDescent="0.2">
      <c r="A100" s="89" t="s">
        <v>269</v>
      </c>
      <c r="FG100" s="111"/>
    </row>
    <row r="101" spans="1:163" s="202" customFormat="1" ht="8.25" customHeight="1" x14ac:dyDescent="0.2">
      <c r="A101" s="89" t="s">
        <v>270</v>
      </c>
      <c r="FG101" s="111"/>
    </row>
    <row r="102" spans="1:163" s="202" customFormat="1" ht="9" customHeight="1" x14ac:dyDescent="0.2">
      <c r="A102" s="89" t="s">
        <v>271</v>
      </c>
      <c r="FG102" s="111"/>
    </row>
    <row r="103" spans="1:163" s="202" customFormat="1" ht="10.5" customHeight="1" x14ac:dyDescent="0.2">
      <c r="A103" s="89" t="s">
        <v>272</v>
      </c>
      <c r="FG103" s="111"/>
    </row>
    <row r="104" spans="1:163" s="202" customFormat="1" ht="8.25" customHeight="1" x14ac:dyDescent="0.2">
      <c r="A104" s="89" t="s">
        <v>273</v>
      </c>
      <c r="FG104" s="111"/>
    </row>
    <row r="105" spans="1:163" s="202" customFormat="1" ht="19.5" customHeight="1" x14ac:dyDescent="0.2">
      <c r="A105" s="732" t="s">
        <v>274</v>
      </c>
      <c r="B105" s="732"/>
      <c r="C105" s="732"/>
      <c r="D105" s="732"/>
      <c r="E105" s="732"/>
      <c r="F105" s="732"/>
      <c r="G105" s="732"/>
      <c r="H105" s="732"/>
      <c r="I105" s="732"/>
      <c r="J105" s="732"/>
      <c r="K105" s="732"/>
      <c r="L105" s="732"/>
      <c r="M105" s="732"/>
      <c r="N105" s="732"/>
      <c r="O105" s="732"/>
      <c r="P105" s="732"/>
      <c r="Q105" s="732"/>
      <c r="R105" s="732"/>
      <c r="S105" s="732"/>
      <c r="T105" s="732"/>
      <c r="U105" s="732"/>
      <c r="V105" s="732"/>
      <c r="W105" s="732"/>
      <c r="X105" s="732"/>
      <c r="Y105" s="732"/>
      <c r="Z105" s="732"/>
      <c r="AA105" s="732"/>
      <c r="AB105" s="732"/>
      <c r="AC105" s="732"/>
      <c r="AD105" s="732"/>
      <c r="AE105" s="732"/>
      <c r="AF105" s="732"/>
      <c r="AG105" s="732"/>
      <c r="AH105" s="732"/>
      <c r="AI105" s="732"/>
      <c r="AJ105" s="732"/>
      <c r="AK105" s="732"/>
      <c r="AL105" s="732"/>
      <c r="AM105" s="732"/>
      <c r="AN105" s="732"/>
      <c r="AO105" s="732"/>
      <c r="AP105" s="732"/>
      <c r="AQ105" s="732"/>
      <c r="AR105" s="732"/>
      <c r="AS105" s="732"/>
      <c r="AT105" s="732"/>
      <c r="AU105" s="732"/>
      <c r="AV105" s="732"/>
      <c r="AW105" s="732"/>
      <c r="AX105" s="732"/>
      <c r="AY105" s="732"/>
      <c r="AZ105" s="732"/>
      <c r="BA105" s="732"/>
      <c r="BB105" s="732"/>
      <c r="BC105" s="732"/>
      <c r="BD105" s="732"/>
      <c r="BE105" s="732"/>
      <c r="BF105" s="732"/>
      <c r="BG105" s="732"/>
      <c r="BH105" s="732"/>
      <c r="BI105" s="732"/>
      <c r="BJ105" s="732"/>
      <c r="BK105" s="732"/>
      <c r="BL105" s="732"/>
      <c r="BM105" s="732"/>
      <c r="BN105" s="732"/>
      <c r="BO105" s="732"/>
      <c r="BP105" s="732"/>
      <c r="BQ105" s="732"/>
      <c r="BR105" s="732"/>
      <c r="BS105" s="732"/>
      <c r="BT105" s="732"/>
      <c r="BU105" s="732"/>
      <c r="BV105" s="732"/>
      <c r="BW105" s="732"/>
      <c r="BX105" s="732"/>
      <c r="BY105" s="732"/>
      <c r="BZ105" s="732"/>
      <c r="CA105" s="732"/>
      <c r="CB105" s="732"/>
      <c r="CC105" s="732"/>
      <c r="CD105" s="732"/>
      <c r="CE105" s="732"/>
      <c r="CF105" s="732"/>
      <c r="CG105" s="732"/>
      <c r="CH105" s="732"/>
      <c r="CI105" s="732"/>
      <c r="CJ105" s="732"/>
      <c r="CK105" s="732"/>
      <c r="CL105" s="732"/>
      <c r="CM105" s="732"/>
      <c r="CN105" s="732"/>
      <c r="CO105" s="732"/>
      <c r="CP105" s="732"/>
      <c r="CQ105" s="732"/>
      <c r="CR105" s="732"/>
      <c r="CS105" s="732"/>
      <c r="CT105" s="732"/>
      <c r="CU105" s="732"/>
      <c r="CV105" s="732"/>
      <c r="CW105" s="732"/>
      <c r="CX105" s="732"/>
      <c r="CY105" s="732"/>
      <c r="CZ105" s="732"/>
      <c r="DA105" s="732"/>
      <c r="DB105" s="732"/>
      <c r="DC105" s="732"/>
      <c r="DD105" s="732"/>
      <c r="DE105" s="732"/>
      <c r="DF105" s="732"/>
      <c r="DG105" s="732"/>
      <c r="DH105" s="732"/>
      <c r="DI105" s="732"/>
      <c r="DJ105" s="732"/>
      <c r="DK105" s="732"/>
      <c r="DL105" s="732"/>
      <c r="DM105" s="732"/>
      <c r="DN105" s="732"/>
      <c r="DO105" s="732"/>
      <c r="DP105" s="732"/>
      <c r="DQ105" s="732"/>
      <c r="DR105" s="732"/>
      <c r="DS105" s="732"/>
      <c r="DT105" s="732"/>
      <c r="DU105" s="732"/>
      <c r="DV105" s="732"/>
      <c r="DW105" s="732"/>
      <c r="DX105" s="732"/>
      <c r="DY105" s="732"/>
      <c r="DZ105" s="732"/>
      <c r="EA105" s="732"/>
      <c r="EB105" s="732"/>
      <c r="EC105" s="732"/>
      <c r="ED105" s="732"/>
      <c r="EE105" s="732"/>
      <c r="EF105" s="732"/>
      <c r="EG105" s="732"/>
      <c r="EH105" s="732"/>
      <c r="EI105" s="732"/>
      <c r="EJ105" s="732"/>
      <c r="EK105" s="732"/>
      <c r="EL105" s="732"/>
      <c r="EM105" s="732"/>
      <c r="EN105" s="732"/>
      <c r="EO105" s="732"/>
      <c r="EP105" s="732"/>
      <c r="EQ105" s="732"/>
      <c r="ER105" s="732"/>
      <c r="ES105" s="732"/>
      <c r="ET105" s="732"/>
      <c r="EU105" s="732"/>
      <c r="EV105" s="732"/>
      <c r="EW105" s="732"/>
      <c r="EX105" s="732"/>
      <c r="EY105" s="732"/>
      <c r="EZ105" s="732"/>
      <c r="FA105" s="732"/>
      <c r="FB105" s="732"/>
      <c r="FC105" s="732"/>
      <c r="FD105" s="732"/>
      <c r="FE105" s="732"/>
      <c r="FG105" s="111"/>
    </row>
    <row r="106" spans="1:163" s="202" customFormat="1" ht="10.5" customHeight="1" x14ac:dyDescent="0.2">
      <c r="A106" s="89" t="s">
        <v>275</v>
      </c>
      <c r="FG106" s="111"/>
    </row>
    <row r="107" spans="1:163" s="202" customFormat="1" ht="15" customHeight="1" x14ac:dyDescent="0.2">
      <c r="A107" s="732" t="s">
        <v>276</v>
      </c>
      <c r="B107" s="732"/>
      <c r="C107" s="732"/>
      <c r="D107" s="732"/>
      <c r="E107" s="732"/>
      <c r="F107" s="732"/>
      <c r="G107" s="732"/>
      <c r="H107" s="732"/>
      <c r="I107" s="732"/>
      <c r="J107" s="732"/>
      <c r="K107" s="732"/>
      <c r="L107" s="732"/>
      <c r="M107" s="732"/>
      <c r="N107" s="732"/>
      <c r="O107" s="732"/>
      <c r="P107" s="732"/>
      <c r="Q107" s="732"/>
      <c r="R107" s="732"/>
      <c r="S107" s="732"/>
      <c r="T107" s="732"/>
      <c r="U107" s="732"/>
      <c r="V107" s="732"/>
      <c r="W107" s="732"/>
      <c r="X107" s="732"/>
      <c r="Y107" s="732"/>
      <c r="Z107" s="732"/>
      <c r="AA107" s="732"/>
      <c r="AB107" s="732"/>
      <c r="AC107" s="732"/>
      <c r="AD107" s="732"/>
      <c r="AE107" s="732"/>
      <c r="AF107" s="732"/>
      <c r="AG107" s="732"/>
      <c r="AH107" s="732"/>
      <c r="AI107" s="732"/>
      <c r="AJ107" s="732"/>
      <c r="AK107" s="732"/>
      <c r="AL107" s="732"/>
      <c r="AM107" s="732"/>
      <c r="AN107" s="732"/>
      <c r="AO107" s="732"/>
      <c r="AP107" s="732"/>
      <c r="AQ107" s="732"/>
      <c r="AR107" s="732"/>
      <c r="AS107" s="732"/>
      <c r="AT107" s="732"/>
      <c r="AU107" s="732"/>
      <c r="AV107" s="732"/>
      <c r="AW107" s="732"/>
      <c r="AX107" s="732"/>
      <c r="AY107" s="732"/>
      <c r="AZ107" s="732"/>
      <c r="BA107" s="732"/>
      <c r="BB107" s="732"/>
      <c r="BC107" s="732"/>
      <c r="BD107" s="732"/>
      <c r="BE107" s="732"/>
      <c r="BF107" s="732"/>
      <c r="BG107" s="732"/>
      <c r="BH107" s="732"/>
      <c r="BI107" s="732"/>
      <c r="BJ107" s="732"/>
      <c r="BK107" s="732"/>
      <c r="BL107" s="732"/>
      <c r="BM107" s="732"/>
      <c r="BN107" s="732"/>
      <c r="BO107" s="732"/>
      <c r="BP107" s="732"/>
      <c r="BQ107" s="732"/>
      <c r="BR107" s="732"/>
      <c r="BS107" s="732"/>
      <c r="BT107" s="732"/>
      <c r="BU107" s="732"/>
      <c r="BV107" s="732"/>
      <c r="BW107" s="732"/>
      <c r="BX107" s="732"/>
      <c r="BY107" s="732"/>
      <c r="BZ107" s="732"/>
      <c r="CA107" s="732"/>
      <c r="CB107" s="732"/>
      <c r="CC107" s="732"/>
      <c r="CD107" s="732"/>
      <c r="CE107" s="732"/>
      <c r="CF107" s="732"/>
      <c r="CG107" s="732"/>
      <c r="CH107" s="732"/>
      <c r="CI107" s="732"/>
      <c r="CJ107" s="732"/>
      <c r="CK107" s="732"/>
      <c r="CL107" s="732"/>
      <c r="CM107" s="732"/>
      <c r="CN107" s="732"/>
      <c r="CO107" s="732"/>
      <c r="CP107" s="732"/>
      <c r="CQ107" s="732"/>
      <c r="CR107" s="732"/>
      <c r="CS107" s="732"/>
      <c r="CT107" s="732"/>
      <c r="CU107" s="732"/>
      <c r="CV107" s="732"/>
      <c r="CW107" s="732"/>
      <c r="CX107" s="732"/>
      <c r="CY107" s="732"/>
      <c r="CZ107" s="732"/>
      <c r="DA107" s="732"/>
      <c r="DB107" s="732"/>
      <c r="DC107" s="732"/>
      <c r="DD107" s="732"/>
      <c r="DE107" s="732"/>
      <c r="DF107" s="732"/>
      <c r="DG107" s="732"/>
      <c r="DH107" s="732"/>
      <c r="DI107" s="732"/>
      <c r="DJ107" s="732"/>
      <c r="DK107" s="732"/>
      <c r="DL107" s="732"/>
      <c r="DM107" s="732"/>
      <c r="DN107" s="732"/>
      <c r="DO107" s="732"/>
      <c r="DP107" s="732"/>
      <c r="DQ107" s="732"/>
      <c r="DR107" s="732"/>
      <c r="DS107" s="732"/>
      <c r="DT107" s="732"/>
      <c r="DU107" s="732"/>
      <c r="DV107" s="732"/>
      <c r="DW107" s="732"/>
      <c r="DX107" s="732"/>
      <c r="DY107" s="732"/>
      <c r="DZ107" s="732"/>
      <c r="EA107" s="732"/>
      <c r="EB107" s="732"/>
      <c r="EC107" s="732"/>
      <c r="ED107" s="732"/>
      <c r="EE107" s="732"/>
      <c r="EF107" s="732"/>
      <c r="EG107" s="732"/>
      <c r="EH107" s="732"/>
      <c r="EI107" s="732"/>
      <c r="EJ107" s="732"/>
      <c r="EK107" s="732"/>
      <c r="EL107" s="732"/>
      <c r="EM107" s="732"/>
      <c r="EN107" s="732"/>
      <c r="EO107" s="732"/>
      <c r="EP107" s="732"/>
      <c r="EQ107" s="732"/>
      <c r="ER107" s="732"/>
      <c r="ES107" s="732"/>
      <c r="ET107" s="732"/>
      <c r="EU107" s="732"/>
      <c r="EV107" s="732"/>
      <c r="EW107" s="732"/>
      <c r="EX107" s="732"/>
      <c r="EY107" s="732"/>
      <c r="EZ107" s="732"/>
      <c r="FA107" s="732"/>
      <c r="FB107" s="732"/>
      <c r="FC107" s="732"/>
      <c r="FD107" s="732"/>
      <c r="FE107" s="732"/>
      <c r="FG107" s="111"/>
    </row>
    <row r="108" spans="1:163" s="202" customFormat="1" ht="34.5" customHeight="1" x14ac:dyDescent="0.2">
      <c r="A108" s="732" t="s">
        <v>277</v>
      </c>
      <c r="B108" s="732"/>
      <c r="C108" s="732"/>
      <c r="D108" s="732"/>
      <c r="E108" s="732"/>
      <c r="F108" s="732"/>
      <c r="G108" s="732"/>
      <c r="H108" s="732"/>
      <c r="I108" s="732"/>
      <c r="J108" s="732"/>
      <c r="K108" s="732"/>
      <c r="L108" s="732"/>
      <c r="M108" s="732"/>
      <c r="N108" s="732"/>
      <c r="O108" s="732"/>
      <c r="P108" s="732"/>
      <c r="Q108" s="732"/>
      <c r="R108" s="732"/>
      <c r="S108" s="732"/>
      <c r="T108" s="732"/>
      <c r="U108" s="732"/>
      <c r="V108" s="732"/>
      <c r="W108" s="732"/>
      <c r="X108" s="732"/>
      <c r="Y108" s="732"/>
      <c r="Z108" s="732"/>
      <c r="AA108" s="732"/>
      <c r="AB108" s="732"/>
      <c r="AC108" s="732"/>
      <c r="AD108" s="732"/>
      <c r="AE108" s="732"/>
      <c r="AF108" s="732"/>
      <c r="AG108" s="732"/>
      <c r="AH108" s="732"/>
      <c r="AI108" s="732"/>
      <c r="AJ108" s="732"/>
      <c r="AK108" s="732"/>
      <c r="AL108" s="732"/>
      <c r="AM108" s="732"/>
      <c r="AN108" s="732"/>
      <c r="AO108" s="732"/>
      <c r="AP108" s="732"/>
      <c r="AQ108" s="732"/>
      <c r="AR108" s="732"/>
      <c r="AS108" s="732"/>
      <c r="AT108" s="732"/>
      <c r="AU108" s="732"/>
      <c r="AV108" s="732"/>
      <c r="AW108" s="732"/>
      <c r="AX108" s="732"/>
      <c r="AY108" s="732"/>
      <c r="AZ108" s="732"/>
      <c r="BA108" s="732"/>
      <c r="BB108" s="732"/>
      <c r="BC108" s="732"/>
      <c r="BD108" s="732"/>
      <c r="BE108" s="732"/>
      <c r="BF108" s="732"/>
      <c r="BG108" s="732"/>
      <c r="BH108" s="732"/>
      <c r="BI108" s="732"/>
      <c r="BJ108" s="732"/>
      <c r="BK108" s="732"/>
      <c r="BL108" s="732"/>
      <c r="BM108" s="732"/>
      <c r="BN108" s="732"/>
      <c r="BO108" s="732"/>
      <c r="BP108" s="732"/>
      <c r="BQ108" s="732"/>
      <c r="BR108" s="732"/>
      <c r="BS108" s="732"/>
      <c r="BT108" s="732"/>
      <c r="BU108" s="732"/>
      <c r="BV108" s="732"/>
      <c r="BW108" s="732"/>
      <c r="BX108" s="732"/>
      <c r="BY108" s="732"/>
      <c r="BZ108" s="732"/>
      <c r="CA108" s="732"/>
      <c r="CB108" s="732"/>
      <c r="CC108" s="732"/>
      <c r="CD108" s="732"/>
      <c r="CE108" s="732"/>
      <c r="CF108" s="732"/>
      <c r="CG108" s="732"/>
      <c r="CH108" s="732"/>
      <c r="CI108" s="732"/>
      <c r="CJ108" s="732"/>
      <c r="CK108" s="732"/>
      <c r="CL108" s="732"/>
      <c r="CM108" s="732"/>
      <c r="CN108" s="732"/>
      <c r="CO108" s="732"/>
      <c r="CP108" s="732"/>
      <c r="CQ108" s="732"/>
      <c r="CR108" s="732"/>
      <c r="CS108" s="732"/>
      <c r="CT108" s="732"/>
      <c r="CU108" s="732"/>
      <c r="CV108" s="732"/>
      <c r="CW108" s="732"/>
      <c r="CX108" s="732"/>
      <c r="CY108" s="732"/>
      <c r="CZ108" s="732"/>
      <c r="DA108" s="732"/>
      <c r="DB108" s="732"/>
      <c r="DC108" s="732"/>
      <c r="DD108" s="732"/>
      <c r="DE108" s="732"/>
      <c r="DF108" s="732"/>
      <c r="DG108" s="732"/>
      <c r="DH108" s="732"/>
      <c r="DI108" s="732"/>
      <c r="DJ108" s="732"/>
      <c r="DK108" s="732"/>
      <c r="DL108" s="732"/>
      <c r="DM108" s="732"/>
      <c r="DN108" s="732"/>
      <c r="DO108" s="732"/>
      <c r="DP108" s="732"/>
      <c r="DQ108" s="732"/>
      <c r="DR108" s="732"/>
      <c r="DS108" s="732"/>
      <c r="DT108" s="732"/>
      <c r="DU108" s="732"/>
      <c r="DV108" s="732"/>
      <c r="DW108" s="732"/>
      <c r="DX108" s="732"/>
      <c r="DY108" s="732"/>
      <c r="DZ108" s="732"/>
      <c r="EA108" s="732"/>
      <c r="EB108" s="732"/>
      <c r="EC108" s="732"/>
      <c r="ED108" s="732"/>
      <c r="EE108" s="732"/>
      <c r="EF108" s="732"/>
      <c r="EG108" s="732"/>
      <c r="EH108" s="732"/>
      <c r="EI108" s="732"/>
      <c r="EJ108" s="732"/>
      <c r="EK108" s="732"/>
      <c r="EL108" s="732"/>
      <c r="EM108" s="732"/>
      <c r="EN108" s="732"/>
      <c r="EO108" s="732"/>
      <c r="EP108" s="732"/>
      <c r="EQ108" s="732"/>
      <c r="ER108" s="732"/>
      <c r="ES108" s="732"/>
      <c r="ET108" s="732"/>
      <c r="EU108" s="732"/>
      <c r="EV108" s="732"/>
      <c r="EW108" s="732"/>
      <c r="EX108" s="732"/>
      <c r="EY108" s="732"/>
      <c r="EZ108" s="732"/>
      <c r="FA108" s="732"/>
      <c r="FB108" s="732"/>
      <c r="FC108" s="732"/>
      <c r="FD108" s="732"/>
      <c r="FE108" s="732"/>
      <c r="FG108" s="111"/>
    </row>
    <row r="109" spans="1:163" s="202" customFormat="1" ht="22.15" customHeight="1" x14ac:dyDescent="0.2">
      <c r="A109" s="732" t="s">
        <v>278</v>
      </c>
      <c r="B109" s="732"/>
      <c r="C109" s="732"/>
      <c r="D109" s="732"/>
      <c r="E109" s="732"/>
      <c r="F109" s="732"/>
      <c r="G109" s="732"/>
      <c r="H109" s="732"/>
      <c r="I109" s="732"/>
      <c r="J109" s="732"/>
      <c r="K109" s="732"/>
      <c r="L109" s="732"/>
      <c r="M109" s="732"/>
      <c r="N109" s="732"/>
      <c r="O109" s="732"/>
      <c r="P109" s="732"/>
      <c r="Q109" s="732"/>
      <c r="R109" s="732"/>
      <c r="S109" s="732"/>
      <c r="T109" s="732"/>
      <c r="U109" s="732"/>
      <c r="V109" s="732"/>
      <c r="W109" s="732"/>
      <c r="X109" s="732"/>
      <c r="Y109" s="732"/>
      <c r="Z109" s="732"/>
      <c r="AA109" s="732"/>
      <c r="AB109" s="732"/>
      <c r="AC109" s="732"/>
      <c r="AD109" s="732"/>
      <c r="AE109" s="732"/>
      <c r="AF109" s="732"/>
      <c r="AG109" s="732"/>
      <c r="AH109" s="732"/>
      <c r="AI109" s="732"/>
      <c r="AJ109" s="732"/>
      <c r="AK109" s="732"/>
      <c r="AL109" s="732"/>
      <c r="AM109" s="732"/>
      <c r="AN109" s="732"/>
      <c r="AO109" s="732"/>
      <c r="AP109" s="732"/>
      <c r="AQ109" s="732"/>
      <c r="AR109" s="732"/>
      <c r="AS109" s="732"/>
      <c r="AT109" s="732"/>
      <c r="AU109" s="732"/>
      <c r="AV109" s="732"/>
      <c r="AW109" s="732"/>
      <c r="AX109" s="732"/>
      <c r="AY109" s="732"/>
      <c r="AZ109" s="732"/>
      <c r="BA109" s="732"/>
      <c r="BB109" s="732"/>
      <c r="BC109" s="732"/>
      <c r="BD109" s="732"/>
      <c r="BE109" s="732"/>
      <c r="BF109" s="732"/>
      <c r="BG109" s="732"/>
      <c r="BH109" s="732"/>
      <c r="BI109" s="732"/>
      <c r="BJ109" s="732"/>
      <c r="BK109" s="732"/>
      <c r="BL109" s="732"/>
      <c r="BM109" s="732"/>
      <c r="BN109" s="732"/>
      <c r="BO109" s="732"/>
      <c r="BP109" s="732"/>
      <c r="BQ109" s="732"/>
      <c r="BR109" s="732"/>
      <c r="BS109" s="732"/>
      <c r="BT109" s="732"/>
      <c r="BU109" s="732"/>
      <c r="BV109" s="732"/>
      <c r="BW109" s="732"/>
      <c r="BX109" s="732"/>
      <c r="BY109" s="732"/>
      <c r="BZ109" s="732"/>
      <c r="CA109" s="732"/>
      <c r="CB109" s="732"/>
      <c r="CC109" s="732"/>
      <c r="CD109" s="732"/>
      <c r="CE109" s="732"/>
      <c r="CF109" s="732"/>
      <c r="CG109" s="732"/>
      <c r="CH109" s="732"/>
      <c r="CI109" s="732"/>
      <c r="CJ109" s="732"/>
      <c r="CK109" s="732"/>
      <c r="CL109" s="732"/>
      <c r="CM109" s="732"/>
      <c r="CN109" s="732"/>
      <c r="CO109" s="732"/>
      <c r="CP109" s="732"/>
      <c r="CQ109" s="732"/>
      <c r="CR109" s="732"/>
      <c r="CS109" s="732"/>
      <c r="CT109" s="732"/>
      <c r="CU109" s="732"/>
      <c r="CV109" s="732"/>
      <c r="CW109" s="732"/>
      <c r="CX109" s="732"/>
      <c r="CY109" s="732"/>
      <c r="CZ109" s="732"/>
      <c r="DA109" s="732"/>
      <c r="DB109" s="732"/>
      <c r="DC109" s="732"/>
      <c r="DD109" s="732"/>
      <c r="DE109" s="732"/>
      <c r="DF109" s="732"/>
      <c r="DG109" s="732"/>
      <c r="DH109" s="732"/>
      <c r="DI109" s="732"/>
      <c r="DJ109" s="732"/>
      <c r="DK109" s="732"/>
      <c r="DL109" s="732"/>
      <c r="DM109" s="732"/>
      <c r="DN109" s="732"/>
      <c r="DO109" s="732"/>
      <c r="DP109" s="732"/>
      <c r="DQ109" s="732"/>
      <c r="DR109" s="732"/>
      <c r="DS109" s="732"/>
      <c r="DT109" s="732"/>
      <c r="DU109" s="732"/>
      <c r="DV109" s="732"/>
      <c r="DW109" s="732"/>
      <c r="DX109" s="732"/>
      <c r="DY109" s="732"/>
      <c r="DZ109" s="732"/>
      <c r="EA109" s="732"/>
      <c r="EB109" s="732"/>
      <c r="EC109" s="732"/>
      <c r="ED109" s="732"/>
      <c r="EE109" s="732"/>
      <c r="EF109" s="732"/>
      <c r="EG109" s="732"/>
      <c r="EH109" s="732"/>
      <c r="EI109" s="732"/>
      <c r="EJ109" s="732"/>
      <c r="EK109" s="732"/>
      <c r="EL109" s="732"/>
      <c r="EM109" s="732"/>
      <c r="EN109" s="732"/>
      <c r="EO109" s="732"/>
      <c r="EP109" s="732"/>
      <c r="EQ109" s="732"/>
      <c r="ER109" s="732"/>
      <c r="ES109" s="732"/>
      <c r="ET109" s="732"/>
      <c r="EU109" s="732"/>
      <c r="EV109" s="732"/>
      <c r="EW109" s="732"/>
      <c r="EX109" s="732"/>
      <c r="EY109" s="732"/>
      <c r="EZ109" s="732"/>
      <c r="FA109" s="732"/>
      <c r="FB109" s="732"/>
      <c r="FC109" s="732"/>
      <c r="FD109" s="732"/>
      <c r="FE109" s="732"/>
      <c r="FG109" s="111"/>
    </row>
    <row r="110" spans="1:163" s="202" customFormat="1" ht="11.25" customHeight="1" x14ac:dyDescent="0.2">
      <c r="A110" s="89" t="s">
        <v>279</v>
      </c>
      <c r="FG110" s="111"/>
    </row>
    <row r="111" spans="1:163" s="202" customFormat="1" ht="11.25" customHeight="1" x14ac:dyDescent="0.2">
      <c r="A111" s="89" t="s">
        <v>280</v>
      </c>
      <c r="FG111" s="111"/>
    </row>
    <row r="112" spans="1:163" s="202" customFormat="1" ht="33" customHeight="1" x14ac:dyDescent="0.2">
      <c r="A112" s="732" t="s">
        <v>281</v>
      </c>
      <c r="B112" s="732"/>
      <c r="C112" s="732"/>
      <c r="D112" s="732"/>
      <c r="E112" s="732"/>
      <c r="F112" s="732"/>
      <c r="G112" s="732"/>
      <c r="H112" s="732"/>
      <c r="I112" s="732"/>
      <c r="J112" s="732"/>
      <c r="K112" s="732"/>
      <c r="L112" s="732"/>
      <c r="M112" s="732"/>
      <c r="N112" s="732"/>
      <c r="O112" s="732"/>
      <c r="P112" s="732"/>
      <c r="Q112" s="732"/>
      <c r="R112" s="732"/>
      <c r="S112" s="732"/>
      <c r="T112" s="732"/>
      <c r="U112" s="732"/>
      <c r="V112" s="732"/>
      <c r="W112" s="732"/>
      <c r="X112" s="732"/>
      <c r="Y112" s="732"/>
      <c r="Z112" s="732"/>
      <c r="AA112" s="732"/>
      <c r="AB112" s="732"/>
      <c r="AC112" s="732"/>
      <c r="AD112" s="732"/>
      <c r="AE112" s="732"/>
      <c r="AF112" s="732"/>
      <c r="AG112" s="732"/>
      <c r="AH112" s="732"/>
      <c r="AI112" s="732"/>
      <c r="AJ112" s="732"/>
      <c r="AK112" s="732"/>
      <c r="AL112" s="732"/>
      <c r="AM112" s="732"/>
      <c r="AN112" s="732"/>
      <c r="AO112" s="732"/>
      <c r="AP112" s="732"/>
      <c r="AQ112" s="732"/>
      <c r="AR112" s="732"/>
      <c r="AS112" s="732"/>
      <c r="AT112" s="732"/>
      <c r="AU112" s="732"/>
      <c r="AV112" s="732"/>
      <c r="AW112" s="732"/>
      <c r="AX112" s="732"/>
      <c r="AY112" s="732"/>
      <c r="AZ112" s="732"/>
      <c r="BA112" s="732"/>
      <c r="BB112" s="732"/>
      <c r="BC112" s="732"/>
      <c r="BD112" s="732"/>
      <c r="BE112" s="732"/>
      <c r="BF112" s="732"/>
      <c r="BG112" s="732"/>
      <c r="BH112" s="732"/>
      <c r="BI112" s="732"/>
      <c r="BJ112" s="732"/>
      <c r="BK112" s="732"/>
      <c r="BL112" s="732"/>
      <c r="BM112" s="732"/>
      <c r="BN112" s="732"/>
      <c r="BO112" s="732"/>
      <c r="BP112" s="732"/>
      <c r="BQ112" s="732"/>
      <c r="BR112" s="732"/>
      <c r="BS112" s="732"/>
      <c r="BT112" s="732"/>
      <c r="BU112" s="732"/>
      <c r="BV112" s="732"/>
      <c r="BW112" s="732"/>
      <c r="BX112" s="732"/>
      <c r="BY112" s="732"/>
      <c r="BZ112" s="732"/>
      <c r="CA112" s="732"/>
      <c r="CB112" s="732"/>
      <c r="CC112" s="732"/>
      <c r="CD112" s="732"/>
      <c r="CE112" s="732"/>
      <c r="CF112" s="732"/>
      <c r="CG112" s="732"/>
      <c r="CH112" s="732"/>
      <c r="CI112" s="732"/>
      <c r="CJ112" s="732"/>
      <c r="CK112" s="732"/>
      <c r="CL112" s="732"/>
      <c r="CM112" s="732"/>
      <c r="CN112" s="732"/>
      <c r="CO112" s="732"/>
      <c r="CP112" s="732"/>
      <c r="CQ112" s="732"/>
      <c r="CR112" s="732"/>
      <c r="CS112" s="732"/>
      <c r="CT112" s="732"/>
      <c r="CU112" s="732"/>
      <c r="CV112" s="732"/>
      <c r="CW112" s="732"/>
      <c r="CX112" s="732"/>
      <c r="CY112" s="732"/>
      <c r="CZ112" s="732"/>
      <c r="DA112" s="732"/>
      <c r="DB112" s="732"/>
      <c r="DC112" s="732"/>
      <c r="DD112" s="732"/>
      <c r="DE112" s="732"/>
      <c r="DF112" s="732"/>
      <c r="DG112" s="732"/>
      <c r="DH112" s="732"/>
      <c r="DI112" s="732"/>
      <c r="DJ112" s="732"/>
      <c r="DK112" s="732"/>
      <c r="DL112" s="732"/>
      <c r="DM112" s="732"/>
      <c r="DN112" s="732"/>
      <c r="DO112" s="732"/>
      <c r="DP112" s="732"/>
      <c r="DQ112" s="732"/>
      <c r="DR112" s="732"/>
      <c r="DS112" s="732"/>
      <c r="DT112" s="732"/>
      <c r="DU112" s="732"/>
      <c r="DV112" s="732"/>
      <c r="DW112" s="732"/>
      <c r="DX112" s="732"/>
      <c r="DY112" s="732"/>
      <c r="DZ112" s="732"/>
      <c r="EA112" s="732"/>
      <c r="EB112" s="732"/>
      <c r="EC112" s="732"/>
      <c r="ED112" s="732"/>
      <c r="EE112" s="732"/>
      <c r="EF112" s="732"/>
      <c r="EG112" s="732"/>
      <c r="EH112" s="732"/>
      <c r="EI112" s="732"/>
      <c r="EJ112" s="732"/>
      <c r="EK112" s="732"/>
      <c r="EL112" s="732"/>
      <c r="EM112" s="732"/>
      <c r="EN112" s="732"/>
      <c r="EO112" s="732"/>
      <c r="EP112" s="732"/>
      <c r="EQ112" s="732"/>
      <c r="ER112" s="732"/>
      <c r="ES112" s="732"/>
      <c r="ET112" s="732"/>
      <c r="EU112" s="732"/>
      <c r="EV112" s="732"/>
      <c r="EW112" s="732"/>
      <c r="EX112" s="732"/>
      <c r="EY112" s="732"/>
      <c r="EZ112" s="732"/>
      <c r="FA112" s="732"/>
      <c r="FB112" s="732"/>
      <c r="FC112" s="732"/>
      <c r="FD112" s="732"/>
      <c r="FE112" s="732"/>
      <c r="FG112" s="111"/>
    </row>
    <row r="113" spans="1:161" ht="16.5" customHeight="1" x14ac:dyDescent="0.2">
      <c r="A113" s="752"/>
      <c r="B113" s="752"/>
      <c r="C113" s="752"/>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2"/>
      <c r="AA113" s="752"/>
      <c r="AB113" s="752"/>
      <c r="AC113" s="752"/>
      <c r="AD113" s="752"/>
      <c r="AE113" s="752"/>
      <c r="AF113" s="752"/>
      <c r="AG113" s="752"/>
      <c r="AH113" s="752"/>
      <c r="AI113" s="752"/>
      <c r="AJ113" s="752"/>
      <c r="AK113" s="752"/>
      <c r="AL113" s="752"/>
      <c r="AM113" s="752"/>
      <c r="AN113" s="752"/>
      <c r="AO113" s="752"/>
      <c r="AP113" s="752"/>
      <c r="AQ113" s="752"/>
      <c r="AR113" s="752"/>
      <c r="AS113" s="752"/>
      <c r="AT113" s="752"/>
      <c r="AU113" s="752"/>
      <c r="AV113" s="752"/>
      <c r="AW113" s="752"/>
      <c r="AX113" s="752"/>
      <c r="AY113" s="752"/>
      <c r="AZ113" s="752"/>
      <c r="BA113" s="752"/>
      <c r="BB113" s="752"/>
      <c r="BC113" s="752"/>
      <c r="BD113" s="752"/>
      <c r="BE113" s="752"/>
      <c r="BF113" s="752"/>
      <c r="BG113" s="752"/>
      <c r="BH113" s="752"/>
      <c r="BI113" s="752"/>
      <c r="BJ113" s="752"/>
      <c r="BK113" s="752"/>
      <c r="BL113" s="752"/>
      <c r="BM113" s="752"/>
      <c r="BN113" s="752"/>
      <c r="BO113" s="752"/>
      <c r="BP113" s="752"/>
      <c r="BQ113" s="752"/>
      <c r="BR113" s="752"/>
      <c r="BS113" s="752"/>
      <c r="BT113" s="752"/>
      <c r="BU113" s="752"/>
      <c r="BV113" s="752"/>
      <c r="BW113" s="752"/>
      <c r="BX113" s="752"/>
      <c r="BY113" s="752"/>
      <c r="BZ113" s="752"/>
      <c r="CA113" s="752"/>
      <c r="CB113" s="752"/>
      <c r="CC113" s="752"/>
      <c r="CD113" s="752"/>
      <c r="CE113" s="752"/>
      <c r="CF113" s="752"/>
      <c r="CG113" s="752"/>
      <c r="CH113" s="752"/>
      <c r="CI113" s="752"/>
      <c r="CJ113" s="752"/>
      <c r="CK113" s="752"/>
      <c r="CL113" s="752"/>
      <c r="CM113" s="752"/>
      <c r="CN113" s="752"/>
      <c r="CO113" s="752"/>
      <c r="CP113" s="752"/>
      <c r="CQ113" s="752"/>
      <c r="CR113" s="752"/>
      <c r="CS113" s="752"/>
      <c r="CT113" s="752"/>
      <c r="CU113" s="752"/>
      <c r="CV113" s="752"/>
      <c r="CW113" s="752"/>
      <c r="CX113" s="752"/>
      <c r="CY113" s="752"/>
      <c r="CZ113" s="752"/>
      <c r="DA113" s="752"/>
      <c r="DB113" s="752"/>
      <c r="DC113" s="752"/>
      <c r="DD113" s="752"/>
      <c r="DE113" s="752"/>
      <c r="DF113" s="752"/>
      <c r="DG113" s="752"/>
      <c r="DH113" s="752"/>
      <c r="DI113" s="752"/>
      <c r="DJ113" s="752"/>
      <c r="DK113" s="752"/>
      <c r="DL113" s="752"/>
      <c r="DM113" s="752"/>
      <c r="DN113" s="752"/>
      <c r="DO113" s="752"/>
      <c r="DP113" s="752"/>
      <c r="DQ113" s="752"/>
      <c r="DR113" s="752"/>
      <c r="DS113" s="752"/>
      <c r="DT113" s="752"/>
      <c r="DU113" s="752"/>
      <c r="DV113" s="752"/>
      <c r="DW113" s="752"/>
      <c r="DX113" s="752"/>
      <c r="DY113" s="752"/>
      <c r="DZ113" s="752"/>
      <c r="EA113" s="752"/>
      <c r="EB113" s="752"/>
      <c r="EC113" s="752"/>
      <c r="ED113" s="752"/>
      <c r="EE113" s="752"/>
      <c r="EF113" s="752"/>
      <c r="EG113" s="752"/>
      <c r="EH113" s="752"/>
      <c r="EI113" s="752"/>
      <c r="EJ113" s="752"/>
      <c r="EK113" s="752"/>
      <c r="EL113" s="752"/>
      <c r="EM113" s="752"/>
      <c r="EN113" s="752"/>
      <c r="EO113" s="752"/>
      <c r="EP113" s="752"/>
      <c r="EQ113" s="752"/>
      <c r="ER113" s="752"/>
      <c r="ES113" s="752"/>
      <c r="ET113" s="752"/>
      <c r="EU113" s="752"/>
      <c r="EV113" s="752"/>
      <c r="EW113" s="752"/>
      <c r="EX113" s="752"/>
      <c r="EY113" s="752"/>
      <c r="EZ113" s="752"/>
      <c r="FA113" s="752"/>
      <c r="FB113" s="752"/>
      <c r="FC113" s="752"/>
      <c r="FD113" s="752"/>
      <c r="FE113" s="752"/>
    </row>
    <row r="114" spans="1:161" ht="17.25" customHeight="1" x14ac:dyDescent="0.2">
      <c r="A114" s="752"/>
      <c r="B114" s="752"/>
      <c r="C114" s="752"/>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2"/>
      <c r="AA114" s="752"/>
      <c r="AB114" s="752"/>
      <c r="AC114" s="752"/>
      <c r="AD114" s="752"/>
      <c r="AE114" s="752"/>
      <c r="AF114" s="752"/>
      <c r="AG114" s="752"/>
      <c r="AH114" s="752"/>
      <c r="AI114" s="752"/>
      <c r="AJ114" s="752"/>
      <c r="AK114" s="752"/>
      <c r="AL114" s="752"/>
      <c r="AM114" s="752"/>
      <c r="AN114" s="752"/>
      <c r="AO114" s="752"/>
      <c r="AP114" s="752"/>
      <c r="AQ114" s="752"/>
      <c r="AR114" s="752"/>
      <c r="AS114" s="752"/>
      <c r="AT114" s="752"/>
      <c r="AU114" s="752"/>
      <c r="AV114" s="752"/>
      <c r="AW114" s="752"/>
      <c r="AX114" s="752"/>
      <c r="AY114" s="752"/>
      <c r="AZ114" s="752"/>
      <c r="BA114" s="752"/>
      <c r="BB114" s="752"/>
      <c r="BC114" s="752"/>
      <c r="BD114" s="752"/>
      <c r="BE114" s="752"/>
      <c r="BF114" s="752"/>
      <c r="BG114" s="752"/>
      <c r="BH114" s="752"/>
      <c r="BI114" s="752"/>
      <c r="BJ114" s="752"/>
      <c r="BK114" s="752"/>
      <c r="BL114" s="752"/>
      <c r="BM114" s="752"/>
      <c r="BN114" s="752"/>
      <c r="BO114" s="752"/>
      <c r="BP114" s="752"/>
      <c r="BQ114" s="752"/>
      <c r="BR114" s="752"/>
      <c r="BS114" s="752"/>
      <c r="BT114" s="752"/>
      <c r="BU114" s="752"/>
      <c r="BV114" s="752"/>
      <c r="BW114" s="752"/>
      <c r="BX114" s="752"/>
      <c r="BY114" s="752"/>
      <c r="BZ114" s="752"/>
      <c r="CA114" s="752"/>
      <c r="CB114" s="752"/>
      <c r="CC114" s="752"/>
      <c r="CD114" s="752"/>
      <c r="CE114" s="752"/>
      <c r="CF114" s="752"/>
      <c r="CG114" s="752"/>
      <c r="CH114" s="752"/>
      <c r="CI114" s="752"/>
      <c r="CJ114" s="752"/>
      <c r="CK114" s="752"/>
      <c r="CL114" s="752"/>
      <c r="CM114" s="752"/>
      <c r="CN114" s="752"/>
      <c r="CO114" s="752"/>
      <c r="CP114" s="752"/>
      <c r="CQ114" s="752"/>
      <c r="CR114" s="752"/>
      <c r="CS114" s="752"/>
      <c r="CT114" s="752"/>
      <c r="CU114" s="752"/>
      <c r="CV114" s="752"/>
      <c r="CW114" s="752"/>
      <c r="CX114" s="752"/>
      <c r="CY114" s="752"/>
      <c r="CZ114" s="752"/>
      <c r="DA114" s="752"/>
      <c r="DB114" s="752"/>
      <c r="DC114" s="752"/>
      <c r="DD114" s="752"/>
      <c r="DE114" s="752"/>
      <c r="DF114" s="752"/>
      <c r="DG114" s="752"/>
      <c r="DH114" s="752"/>
      <c r="DI114" s="752"/>
      <c r="DJ114" s="752"/>
      <c r="DK114" s="752"/>
      <c r="DL114" s="752"/>
      <c r="DM114" s="752"/>
      <c r="DN114" s="752"/>
      <c r="DO114" s="752"/>
      <c r="DP114" s="752"/>
      <c r="DQ114" s="752"/>
      <c r="DR114" s="752"/>
      <c r="DS114" s="752"/>
      <c r="DT114" s="752"/>
      <c r="DU114" s="752"/>
      <c r="DV114" s="752"/>
      <c r="DW114" s="752"/>
      <c r="DX114" s="752"/>
      <c r="DY114" s="752"/>
      <c r="DZ114" s="752"/>
      <c r="EA114" s="752"/>
      <c r="EB114" s="752"/>
      <c r="EC114" s="752"/>
      <c r="ED114" s="752"/>
      <c r="EE114" s="752"/>
      <c r="EF114" s="752"/>
      <c r="EG114" s="752"/>
      <c r="EH114" s="752"/>
      <c r="EI114" s="752"/>
      <c r="EJ114" s="752"/>
      <c r="EK114" s="752"/>
      <c r="EL114" s="752"/>
      <c r="EM114" s="752"/>
      <c r="EN114" s="752"/>
      <c r="EO114" s="752"/>
      <c r="EP114" s="752"/>
      <c r="EQ114" s="752"/>
      <c r="ER114" s="752"/>
      <c r="ES114" s="752"/>
      <c r="ET114" s="752"/>
      <c r="EU114" s="752"/>
      <c r="EV114" s="752"/>
      <c r="EW114" s="752"/>
      <c r="EX114" s="752"/>
      <c r="EY114" s="752"/>
      <c r="EZ114" s="752"/>
      <c r="FA114" s="752"/>
      <c r="FB114" s="752"/>
      <c r="FC114" s="752"/>
      <c r="FD114" s="752"/>
      <c r="FE114" s="752"/>
    </row>
    <row r="115" spans="1:161" x14ac:dyDescent="0.2">
      <c r="A115" s="752"/>
      <c r="B115" s="752"/>
      <c r="C115" s="752"/>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2"/>
      <c r="AA115" s="752"/>
      <c r="AB115" s="752"/>
      <c r="AC115" s="752"/>
      <c r="AD115" s="752"/>
      <c r="AE115" s="752"/>
      <c r="AF115" s="752"/>
      <c r="AG115" s="752"/>
      <c r="AH115" s="752"/>
      <c r="AI115" s="752"/>
      <c r="AJ115" s="752"/>
      <c r="AK115" s="752"/>
      <c r="AL115" s="752"/>
      <c r="AM115" s="752"/>
      <c r="AN115" s="752"/>
      <c r="AO115" s="752"/>
      <c r="AP115" s="752"/>
      <c r="AQ115" s="752"/>
      <c r="AR115" s="752"/>
      <c r="AS115" s="752"/>
      <c r="AT115" s="752"/>
      <c r="AU115" s="752"/>
      <c r="AV115" s="752"/>
      <c r="AW115" s="752"/>
      <c r="AX115" s="752"/>
      <c r="AY115" s="752"/>
      <c r="AZ115" s="752"/>
      <c r="BA115" s="752"/>
      <c r="BB115" s="752"/>
      <c r="BC115" s="752"/>
      <c r="BD115" s="752"/>
      <c r="BE115" s="752"/>
      <c r="BF115" s="752"/>
      <c r="BG115" s="752"/>
      <c r="BH115" s="752"/>
      <c r="BI115" s="752"/>
      <c r="BJ115" s="752"/>
      <c r="BK115" s="752"/>
      <c r="BL115" s="752"/>
      <c r="BM115" s="752"/>
      <c r="BN115" s="752"/>
      <c r="BO115" s="752"/>
      <c r="BP115" s="752"/>
      <c r="BQ115" s="752"/>
      <c r="BR115" s="752"/>
      <c r="BS115" s="752"/>
      <c r="BT115" s="752"/>
      <c r="BU115" s="752"/>
      <c r="BV115" s="752"/>
      <c r="BW115" s="752"/>
      <c r="BX115" s="752"/>
      <c r="BY115" s="752"/>
      <c r="BZ115" s="752"/>
      <c r="CA115" s="752"/>
      <c r="CB115" s="752"/>
      <c r="CC115" s="752"/>
      <c r="CD115" s="752"/>
      <c r="CE115" s="752"/>
      <c r="CF115" s="752"/>
      <c r="CG115" s="752"/>
      <c r="CH115" s="752"/>
      <c r="CI115" s="752"/>
      <c r="CJ115" s="752"/>
      <c r="CK115" s="752"/>
      <c r="CL115" s="752"/>
      <c r="CM115" s="752"/>
      <c r="CN115" s="752"/>
      <c r="CO115" s="752"/>
      <c r="CP115" s="752"/>
      <c r="CQ115" s="752"/>
      <c r="CR115" s="752"/>
      <c r="CS115" s="752"/>
      <c r="CT115" s="752"/>
      <c r="CU115" s="752"/>
      <c r="CV115" s="752"/>
      <c r="CW115" s="752"/>
      <c r="CX115" s="752"/>
      <c r="CY115" s="752"/>
      <c r="CZ115" s="752"/>
      <c r="DA115" s="752"/>
      <c r="DB115" s="752"/>
      <c r="DC115" s="752"/>
      <c r="DD115" s="752"/>
      <c r="DE115" s="752"/>
      <c r="DF115" s="752"/>
      <c r="DG115" s="752"/>
      <c r="DH115" s="752"/>
      <c r="DI115" s="752"/>
      <c r="DJ115" s="752"/>
      <c r="DK115" s="752"/>
      <c r="DL115" s="752"/>
      <c r="DM115" s="752"/>
      <c r="DN115" s="752"/>
      <c r="DO115" s="752"/>
      <c r="DP115" s="752"/>
      <c r="DQ115" s="752"/>
      <c r="DR115" s="752"/>
      <c r="DS115" s="752"/>
      <c r="DT115" s="752"/>
      <c r="DU115" s="752"/>
      <c r="DV115" s="752"/>
      <c r="DW115" s="752"/>
      <c r="DX115" s="752"/>
      <c r="DY115" s="752"/>
      <c r="DZ115" s="752"/>
      <c r="EA115" s="752"/>
      <c r="EB115" s="752"/>
      <c r="EC115" s="752"/>
      <c r="ED115" s="752"/>
      <c r="EE115" s="752"/>
      <c r="EF115" s="752"/>
      <c r="EG115" s="752"/>
      <c r="EH115" s="752"/>
      <c r="EI115" s="752"/>
      <c r="EJ115" s="752"/>
      <c r="EK115" s="752"/>
      <c r="EL115" s="752"/>
      <c r="EM115" s="752"/>
      <c r="EN115" s="752"/>
      <c r="EO115" s="752"/>
      <c r="EP115" s="752"/>
      <c r="EQ115" s="752"/>
      <c r="ER115" s="752"/>
      <c r="ES115" s="752"/>
      <c r="ET115" s="752"/>
      <c r="EU115" s="752"/>
      <c r="EV115" s="752"/>
      <c r="EW115" s="752"/>
      <c r="EX115" s="752"/>
      <c r="EY115" s="752"/>
      <c r="EZ115" s="752"/>
      <c r="FA115" s="752"/>
      <c r="FB115" s="752"/>
      <c r="FC115" s="752"/>
      <c r="FD115" s="752"/>
      <c r="FE115" s="752"/>
    </row>
  </sheetData>
  <mergeCells count="737">
    <mergeCell ref="DY5:EA5"/>
    <mergeCell ref="EB5:EE5"/>
    <mergeCell ref="EF5:EK5"/>
    <mergeCell ref="EL5:EN5"/>
    <mergeCell ref="EO5:ER5"/>
    <mergeCell ref="ES5:FE6"/>
    <mergeCell ref="A2:FE2"/>
    <mergeCell ref="A4:BW6"/>
    <mergeCell ref="BX4:CE6"/>
    <mergeCell ref="CF4:CR6"/>
    <mergeCell ref="CS4:DE6"/>
    <mergeCell ref="DF4:FE4"/>
    <mergeCell ref="DF5:DK5"/>
    <mergeCell ref="DL5:DN5"/>
    <mergeCell ref="DO5:DR5"/>
    <mergeCell ref="DS5:DX5"/>
    <mergeCell ref="DF6:DR6"/>
    <mergeCell ref="DS6:EE6"/>
    <mergeCell ref="EF6:ER6"/>
    <mergeCell ref="A7:BW7"/>
    <mergeCell ref="BX7:CE7"/>
    <mergeCell ref="CF7:CR7"/>
    <mergeCell ref="CS7:DE7"/>
    <mergeCell ref="DF7:DR7"/>
    <mergeCell ref="DS7:EE7"/>
    <mergeCell ref="EF7:ER7"/>
    <mergeCell ref="EF9:ER9"/>
    <mergeCell ref="ES9:FE9"/>
    <mergeCell ref="A9:BW9"/>
    <mergeCell ref="BX9:CE9"/>
    <mergeCell ref="CF9:CR9"/>
    <mergeCell ref="CS9:DE9"/>
    <mergeCell ref="DF9:DR9"/>
    <mergeCell ref="DS9:EE9"/>
    <mergeCell ref="ES7:FE7"/>
    <mergeCell ref="A8:BW8"/>
    <mergeCell ref="BX8:CE8"/>
    <mergeCell ref="CF8:CR8"/>
    <mergeCell ref="CS8:DE8"/>
    <mergeCell ref="DF8:DR8"/>
    <mergeCell ref="DS8:EE8"/>
    <mergeCell ref="EF8:ER8"/>
    <mergeCell ref="ES8:FE8"/>
    <mergeCell ref="EF10:ER10"/>
    <mergeCell ref="ES10:FE10"/>
    <mergeCell ref="A11:BW11"/>
    <mergeCell ref="BX11:CE11"/>
    <mergeCell ref="CF11:CR11"/>
    <mergeCell ref="CS11:DE11"/>
    <mergeCell ref="DF11:DR11"/>
    <mergeCell ref="DS11:EE11"/>
    <mergeCell ref="EF11:ER11"/>
    <mergeCell ref="ES11:FE11"/>
    <mergeCell ref="A10:BW10"/>
    <mergeCell ref="BX10:CE10"/>
    <mergeCell ref="CF10:CR10"/>
    <mergeCell ref="CS10:DE10"/>
    <mergeCell ref="DF10:DR10"/>
    <mergeCell ref="DS10:EE10"/>
    <mergeCell ref="A14:BW14"/>
    <mergeCell ref="A15:BW15"/>
    <mergeCell ref="BX15:CE15"/>
    <mergeCell ref="CF15:CR15"/>
    <mergeCell ref="CS15:DE15"/>
    <mergeCell ref="DF15:DR15"/>
    <mergeCell ref="EF12:ER12"/>
    <mergeCell ref="ES12:FE12"/>
    <mergeCell ref="A13:BW13"/>
    <mergeCell ref="BX13:CE14"/>
    <mergeCell ref="CF13:CR14"/>
    <mergeCell ref="CS13:DE14"/>
    <mergeCell ref="DF13:DR14"/>
    <mergeCell ref="DS13:EE14"/>
    <mergeCell ref="EF13:ER14"/>
    <mergeCell ref="ES13:FE14"/>
    <mergeCell ref="A12:BW12"/>
    <mergeCell ref="BX12:CE12"/>
    <mergeCell ref="CF12:CR12"/>
    <mergeCell ref="CS12:DE12"/>
    <mergeCell ref="DF12:DR12"/>
    <mergeCell ref="DS12:EE12"/>
    <mergeCell ref="DS15:EE15"/>
    <mergeCell ref="EF15:ER15"/>
    <mergeCell ref="ES15:FE15"/>
    <mergeCell ref="A16:BW16"/>
    <mergeCell ref="BX16:CE16"/>
    <mergeCell ref="CF16:CR16"/>
    <mergeCell ref="CS16:DE16"/>
    <mergeCell ref="DF16:DR16"/>
    <mergeCell ref="DS16:EE16"/>
    <mergeCell ref="EF16:ER16"/>
    <mergeCell ref="ES16:FE16"/>
    <mergeCell ref="A17:BW17"/>
    <mergeCell ref="BX17:CE17"/>
    <mergeCell ref="CF17:CR17"/>
    <mergeCell ref="CS17:DE17"/>
    <mergeCell ref="DF17:DR17"/>
    <mergeCell ref="DS17:EE17"/>
    <mergeCell ref="EF17:ER17"/>
    <mergeCell ref="ES17:FE17"/>
    <mergeCell ref="ES18:FE18"/>
    <mergeCell ref="A19:BW19"/>
    <mergeCell ref="BX19:CE19"/>
    <mergeCell ref="CF19:CR19"/>
    <mergeCell ref="CS19:DE19"/>
    <mergeCell ref="DF19:DR19"/>
    <mergeCell ref="DS19:EE19"/>
    <mergeCell ref="EF19:ER19"/>
    <mergeCell ref="ES19:FE19"/>
    <mergeCell ref="A18:BW18"/>
    <mergeCell ref="BX18:CE18"/>
    <mergeCell ref="CF18:CR18"/>
    <mergeCell ref="CS18:DE18"/>
    <mergeCell ref="DF18:DR18"/>
    <mergeCell ref="DS18:EE18"/>
    <mergeCell ref="EF18:ER18"/>
    <mergeCell ref="EF20:ER20"/>
    <mergeCell ref="A21:BW21"/>
    <mergeCell ref="BX21:CE21"/>
    <mergeCell ref="CF21:CR21"/>
    <mergeCell ref="DF21:DR21"/>
    <mergeCell ref="DS21:EE21"/>
    <mergeCell ref="EF21:ER21"/>
    <mergeCell ref="A20:BW20"/>
    <mergeCell ref="BX20:CE20"/>
    <mergeCell ref="CF20:CR20"/>
    <mergeCell ref="CS20:DE20"/>
    <mergeCell ref="DF20:DR20"/>
    <mergeCell ref="DS20:EE20"/>
    <mergeCell ref="EF22:ER22"/>
    <mergeCell ref="ES22:FE22"/>
    <mergeCell ref="A23:BW23"/>
    <mergeCell ref="BX23:CE23"/>
    <mergeCell ref="CF23:CR23"/>
    <mergeCell ref="CS23:DE23"/>
    <mergeCell ref="DF23:DR23"/>
    <mergeCell ref="DS23:EE23"/>
    <mergeCell ref="EF23:ER23"/>
    <mergeCell ref="ES23:FE23"/>
    <mergeCell ref="A22:BW22"/>
    <mergeCell ref="BX22:CE22"/>
    <mergeCell ref="CF22:CR22"/>
    <mergeCell ref="CS22:DE22"/>
    <mergeCell ref="DF22:DR22"/>
    <mergeCell ref="DS22:EE22"/>
    <mergeCell ref="A26:BW26"/>
    <mergeCell ref="A27:BW27"/>
    <mergeCell ref="BX27:CE27"/>
    <mergeCell ref="CF27:CP27"/>
    <mergeCell ref="CS27:DE27"/>
    <mergeCell ref="DF27:DR27"/>
    <mergeCell ref="EF24:ER24"/>
    <mergeCell ref="ES24:FE24"/>
    <mergeCell ref="A25:BW25"/>
    <mergeCell ref="BX25:CE26"/>
    <mergeCell ref="CF25:CR26"/>
    <mergeCell ref="CS25:DE26"/>
    <mergeCell ref="DF25:DR26"/>
    <mergeCell ref="DS25:EE26"/>
    <mergeCell ref="EF25:ER26"/>
    <mergeCell ref="ES25:FE26"/>
    <mergeCell ref="A24:BW24"/>
    <mergeCell ref="BX24:CE24"/>
    <mergeCell ref="CF24:CR24"/>
    <mergeCell ref="CS24:DE24"/>
    <mergeCell ref="DF24:DR24"/>
    <mergeCell ref="DS24:EE24"/>
    <mergeCell ref="DS27:EE27"/>
    <mergeCell ref="EF27:ER27"/>
    <mergeCell ref="A28:BW28"/>
    <mergeCell ref="BX28:CE28"/>
    <mergeCell ref="CF28:CR28"/>
    <mergeCell ref="CS28:DE28"/>
    <mergeCell ref="DF28:DR28"/>
    <mergeCell ref="DS28:EE28"/>
    <mergeCell ref="EF28:ER28"/>
    <mergeCell ref="ES28:FE28"/>
    <mergeCell ref="A29:BW29"/>
    <mergeCell ref="BX29:CE30"/>
    <mergeCell ref="CF29:CR30"/>
    <mergeCell ref="CS29:DE30"/>
    <mergeCell ref="DF29:DR30"/>
    <mergeCell ref="DS29:EE30"/>
    <mergeCell ref="EF29:ER30"/>
    <mergeCell ref="ES29:FE30"/>
    <mergeCell ref="A30:BW30"/>
    <mergeCell ref="EF31:ER31"/>
    <mergeCell ref="ES31:FE31"/>
    <mergeCell ref="A32:BW32"/>
    <mergeCell ref="BX32:CE32"/>
    <mergeCell ref="CF32:CR32"/>
    <mergeCell ref="CS32:DE32"/>
    <mergeCell ref="DF32:DR32"/>
    <mergeCell ref="DS32:EE32"/>
    <mergeCell ref="EF32:ER32"/>
    <mergeCell ref="ES32:FE32"/>
    <mergeCell ref="A31:BW31"/>
    <mergeCell ref="BX31:CE31"/>
    <mergeCell ref="CF31:CR31"/>
    <mergeCell ref="CS31:DE31"/>
    <mergeCell ref="DF31:DR31"/>
    <mergeCell ref="DS31:EE31"/>
    <mergeCell ref="EF33:ER33"/>
    <mergeCell ref="ES33:FE33"/>
    <mergeCell ref="A34:BW34"/>
    <mergeCell ref="BX34:CE34"/>
    <mergeCell ref="CF34:CR34"/>
    <mergeCell ref="CS34:DE34"/>
    <mergeCell ref="DF34:DR34"/>
    <mergeCell ref="DS34:EE34"/>
    <mergeCell ref="EF34:ER34"/>
    <mergeCell ref="ES34:FE34"/>
    <mergeCell ref="A33:BW33"/>
    <mergeCell ref="BX33:CE33"/>
    <mergeCell ref="CF33:CR33"/>
    <mergeCell ref="CS33:DE33"/>
    <mergeCell ref="DF33:DR33"/>
    <mergeCell ref="DS33:EE33"/>
    <mergeCell ref="EF35:ER35"/>
    <mergeCell ref="ES35:FE35"/>
    <mergeCell ref="A36:BW36"/>
    <mergeCell ref="BX36:CE36"/>
    <mergeCell ref="CF36:CR36"/>
    <mergeCell ref="CS36:DE36"/>
    <mergeCell ref="DF36:DR36"/>
    <mergeCell ref="DS36:EE36"/>
    <mergeCell ref="EF36:ER36"/>
    <mergeCell ref="ES36:FE36"/>
    <mergeCell ref="A35:BW35"/>
    <mergeCell ref="BX35:CE35"/>
    <mergeCell ref="CF35:CR35"/>
    <mergeCell ref="CS35:DE35"/>
    <mergeCell ref="DF35:DR35"/>
    <mergeCell ref="DS35:EE35"/>
    <mergeCell ref="EF37:ER37"/>
    <mergeCell ref="ES37:FE37"/>
    <mergeCell ref="A38:BW38"/>
    <mergeCell ref="BX38:CE38"/>
    <mergeCell ref="CF38:CR38"/>
    <mergeCell ref="CS38:DE38"/>
    <mergeCell ref="DF38:DR38"/>
    <mergeCell ref="DS38:EE38"/>
    <mergeCell ref="EF38:ER38"/>
    <mergeCell ref="ES38:FE38"/>
    <mergeCell ref="A37:BW37"/>
    <mergeCell ref="BX37:CE37"/>
    <mergeCell ref="CF37:CR37"/>
    <mergeCell ref="CS37:DE37"/>
    <mergeCell ref="DF37:DR37"/>
    <mergeCell ref="DS37:EE37"/>
    <mergeCell ref="EF39:ER39"/>
    <mergeCell ref="ES39:FE39"/>
    <mergeCell ref="A40:BW40"/>
    <mergeCell ref="BX40:CE40"/>
    <mergeCell ref="CF40:CR40"/>
    <mergeCell ref="CS40:DE40"/>
    <mergeCell ref="DF40:DR40"/>
    <mergeCell ref="DS40:EE40"/>
    <mergeCell ref="EF40:ER40"/>
    <mergeCell ref="ES40:FE40"/>
    <mergeCell ref="A39:BW39"/>
    <mergeCell ref="BX39:CE39"/>
    <mergeCell ref="CF39:CR39"/>
    <mergeCell ref="CS39:DE39"/>
    <mergeCell ref="DF39:DR39"/>
    <mergeCell ref="DS39:EE39"/>
    <mergeCell ref="EF41:ER41"/>
    <mergeCell ref="ES41:FE41"/>
    <mergeCell ref="A42:BW42"/>
    <mergeCell ref="BX42:CE42"/>
    <mergeCell ref="CF42:CR42"/>
    <mergeCell ref="CS42:DE42"/>
    <mergeCell ref="DF42:DR42"/>
    <mergeCell ref="DS42:EE42"/>
    <mergeCell ref="EF42:ER42"/>
    <mergeCell ref="ES42:FE42"/>
    <mergeCell ref="A41:BW41"/>
    <mergeCell ref="BX41:CE41"/>
    <mergeCell ref="CF41:CR41"/>
    <mergeCell ref="CS41:DE41"/>
    <mergeCell ref="DF41:DR41"/>
    <mergeCell ref="DS41:EE41"/>
    <mergeCell ref="EF43:ER43"/>
    <mergeCell ref="ES43:FE43"/>
    <mergeCell ref="A44:BW44"/>
    <mergeCell ref="BX44:CE44"/>
    <mergeCell ref="CF44:CR44"/>
    <mergeCell ref="CS44:DE44"/>
    <mergeCell ref="DF44:DR44"/>
    <mergeCell ref="DS44:EE44"/>
    <mergeCell ref="EF44:ER44"/>
    <mergeCell ref="ES44:FE44"/>
    <mergeCell ref="A43:BW43"/>
    <mergeCell ref="BX43:CE43"/>
    <mergeCell ref="CF43:CR43"/>
    <mergeCell ref="CS43:DE43"/>
    <mergeCell ref="DF43:DR43"/>
    <mergeCell ref="DS43:EE43"/>
    <mergeCell ref="A47:BW47"/>
    <mergeCell ref="BX47:CE47"/>
    <mergeCell ref="CF47:CR47"/>
    <mergeCell ref="CS47:DE47"/>
    <mergeCell ref="DF47:DR47"/>
    <mergeCell ref="DS47:EE47"/>
    <mergeCell ref="EF47:ER47"/>
    <mergeCell ref="ES47:FE47"/>
    <mergeCell ref="EF45:ER45"/>
    <mergeCell ref="ES45:FE45"/>
    <mergeCell ref="A46:BW46"/>
    <mergeCell ref="BX46:CE46"/>
    <mergeCell ref="CF46:CR46"/>
    <mergeCell ref="CS46:DE46"/>
    <mergeCell ref="DF46:DR46"/>
    <mergeCell ref="DS46:EE46"/>
    <mergeCell ref="EF46:ER46"/>
    <mergeCell ref="ES46:FE46"/>
    <mergeCell ref="A45:BW45"/>
    <mergeCell ref="BX45:CE45"/>
    <mergeCell ref="CF45:CR45"/>
    <mergeCell ref="CS45:DE45"/>
    <mergeCell ref="DF45:DR45"/>
    <mergeCell ref="DS45:EE45"/>
    <mergeCell ref="EF48:ER48"/>
    <mergeCell ref="ES48:FE48"/>
    <mergeCell ref="A49:BW49"/>
    <mergeCell ref="BX49:CE49"/>
    <mergeCell ref="CF49:CR49"/>
    <mergeCell ref="CS49:DE49"/>
    <mergeCell ref="DF49:DR49"/>
    <mergeCell ref="DS49:EE49"/>
    <mergeCell ref="EF49:ER49"/>
    <mergeCell ref="ES49:FE49"/>
    <mergeCell ref="A48:BW48"/>
    <mergeCell ref="BX48:CE48"/>
    <mergeCell ref="CF48:CR48"/>
    <mergeCell ref="CS48:DE48"/>
    <mergeCell ref="DF48:DR48"/>
    <mergeCell ref="DS48:EE48"/>
    <mergeCell ref="EF50:ER50"/>
    <mergeCell ref="ES50:FE50"/>
    <mergeCell ref="A51:BW51"/>
    <mergeCell ref="BX51:CE51"/>
    <mergeCell ref="CF51:CR51"/>
    <mergeCell ref="CS51:DE51"/>
    <mergeCell ref="DF51:DR51"/>
    <mergeCell ref="DS51:EE51"/>
    <mergeCell ref="EF51:ER51"/>
    <mergeCell ref="ES51:FE51"/>
    <mergeCell ref="A50:BW50"/>
    <mergeCell ref="BX50:CE50"/>
    <mergeCell ref="CF50:CR50"/>
    <mergeCell ref="CS50:DE50"/>
    <mergeCell ref="DF50:DR50"/>
    <mergeCell ref="DS50:EE50"/>
    <mergeCell ref="EF52:ER52"/>
    <mergeCell ref="ES52:FE52"/>
    <mergeCell ref="A53:BW53"/>
    <mergeCell ref="BX53:CE53"/>
    <mergeCell ref="CF53:CR53"/>
    <mergeCell ref="CS53:DE53"/>
    <mergeCell ref="DF53:DR53"/>
    <mergeCell ref="DS53:EE53"/>
    <mergeCell ref="EF53:ER53"/>
    <mergeCell ref="ES53:FE53"/>
    <mergeCell ref="A52:BW52"/>
    <mergeCell ref="BX52:CE52"/>
    <mergeCell ref="CF52:CR52"/>
    <mergeCell ref="CS52:DE52"/>
    <mergeCell ref="DF52:DR52"/>
    <mergeCell ref="DS52:EE52"/>
    <mergeCell ref="EF54:ER54"/>
    <mergeCell ref="ES54:FE54"/>
    <mergeCell ref="A55:BW55"/>
    <mergeCell ref="BX55:CE55"/>
    <mergeCell ref="CF55:CR55"/>
    <mergeCell ref="CS55:DE55"/>
    <mergeCell ref="DF55:DR55"/>
    <mergeCell ref="DS55:EE55"/>
    <mergeCell ref="EF55:ER55"/>
    <mergeCell ref="ES55:FE55"/>
    <mergeCell ref="A54:BW54"/>
    <mergeCell ref="BX54:CE54"/>
    <mergeCell ref="CF54:CR54"/>
    <mergeCell ref="CS54:DE54"/>
    <mergeCell ref="DF54:DR54"/>
    <mergeCell ref="DS54:EE54"/>
    <mergeCell ref="EF56:ER56"/>
    <mergeCell ref="ES56:FE56"/>
    <mergeCell ref="A57:BW57"/>
    <mergeCell ref="BX57:CE57"/>
    <mergeCell ref="CF57:CR57"/>
    <mergeCell ref="CS57:DE57"/>
    <mergeCell ref="DF57:DR57"/>
    <mergeCell ref="DS57:EE57"/>
    <mergeCell ref="EF57:ER57"/>
    <mergeCell ref="ES57:FE57"/>
    <mergeCell ref="A56:BW56"/>
    <mergeCell ref="BX56:CE56"/>
    <mergeCell ref="CF56:CR56"/>
    <mergeCell ref="CS56:DE56"/>
    <mergeCell ref="DF56:DR56"/>
    <mergeCell ref="DS56:EE56"/>
    <mergeCell ref="EF58:ER58"/>
    <mergeCell ref="ES58:FE58"/>
    <mergeCell ref="A59:BW59"/>
    <mergeCell ref="BX59:CE59"/>
    <mergeCell ref="CF59:CR59"/>
    <mergeCell ref="CS59:DE59"/>
    <mergeCell ref="DF59:DR59"/>
    <mergeCell ref="DS59:EE59"/>
    <mergeCell ref="EF59:ER59"/>
    <mergeCell ref="ES59:FE59"/>
    <mergeCell ref="A58:BW58"/>
    <mergeCell ref="BX58:CE58"/>
    <mergeCell ref="CF58:CR58"/>
    <mergeCell ref="CS58:DE58"/>
    <mergeCell ref="DF58:DR58"/>
    <mergeCell ref="DS58:EE58"/>
    <mergeCell ref="EF60:ER60"/>
    <mergeCell ref="ES60:FE60"/>
    <mergeCell ref="A61:BW61"/>
    <mergeCell ref="BX61:CE61"/>
    <mergeCell ref="CF61:CR61"/>
    <mergeCell ref="CS61:DE61"/>
    <mergeCell ref="DF61:DR61"/>
    <mergeCell ref="DS61:EE61"/>
    <mergeCell ref="EF61:ER61"/>
    <mergeCell ref="ES61:FE61"/>
    <mergeCell ref="A60:BW60"/>
    <mergeCell ref="BX60:CE60"/>
    <mergeCell ref="CF60:CR60"/>
    <mergeCell ref="CS60:DE60"/>
    <mergeCell ref="DF60:DR60"/>
    <mergeCell ref="DS60:EE60"/>
    <mergeCell ref="EF62:ER62"/>
    <mergeCell ref="ES62:FE62"/>
    <mergeCell ref="A63:BW63"/>
    <mergeCell ref="BX63:CE63"/>
    <mergeCell ref="CF63:CR63"/>
    <mergeCell ref="CS63:DE63"/>
    <mergeCell ref="DF63:DR63"/>
    <mergeCell ref="DS63:EE63"/>
    <mergeCell ref="EF63:ER63"/>
    <mergeCell ref="ES63:FE63"/>
    <mergeCell ref="A62:BW62"/>
    <mergeCell ref="BX62:CE62"/>
    <mergeCell ref="CF62:CR62"/>
    <mergeCell ref="CS62:DE62"/>
    <mergeCell ref="DF62:DR62"/>
    <mergeCell ref="DS62:EE62"/>
    <mergeCell ref="EF64:ER64"/>
    <mergeCell ref="ES64:FE64"/>
    <mergeCell ref="A65:BW65"/>
    <mergeCell ref="BX65:CE65"/>
    <mergeCell ref="CF65:CR65"/>
    <mergeCell ref="CS65:DE65"/>
    <mergeCell ref="DF65:DR65"/>
    <mergeCell ref="DS65:EE65"/>
    <mergeCell ref="EF65:ER65"/>
    <mergeCell ref="ES65:FE65"/>
    <mergeCell ref="A64:BW64"/>
    <mergeCell ref="BX64:CE64"/>
    <mergeCell ref="CF64:CR64"/>
    <mergeCell ref="CS64:DE64"/>
    <mergeCell ref="DF64:DR64"/>
    <mergeCell ref="DS64:EE64"/>
    <mergeCell ref="EF66:ER66"/>
    <mergeCell ref="ES66:FE66"/>
    <mergeCell ref="A67:BW67"/>
    <mergeCell ref="BX67:CE67"/>
    <mergeCell ref="CF67:CR67"/>
    <mergeCell ref="CS67:DE67"/>
    <mergeCell ref="DF67:DR67"/>
    <mergeCell ref="DS67:EE67"/>
    <mergeCell ref="EF67:ER67"/>
    <mergeCell ref="ES67:FE67"/>
    <mergeCell ref="A66:BW66"/>
    <mergeCell ref="BX66:CE66"/>
    <mergeCell ref="CF66:CR66"/>
    <mergeCell ref="CS66:DE66"/>
    <mergeCell ref="DF66:DR66"/>
    <mergeCell ref="DS66:EE66"/>
    <mergeCell ref="EF68:ER68"/>
    <mergeCell ref="ES68:FE68"/>
    <mergeCell ref="A69:BW69"/>
    <mergeCell ref="BX69:CE69"/>
    <mergeCell ref="CF69:CR69"/>
    <mergeCell ref="CS69:DE69"/>
    <mergeCell ref="DF69:DR69"/>
    <mergeCell ref="DS69:EE69"/>
    <mergeCell ref="EF69:ER69"/>
    <mergeCell ref="ES69:FE69"/>
    <mergeCell ref="A68:BW68"/>
    <mergeCell ref="BX68:CE68"/>
    <mergeCell ref="CF68:CR68"/>
    <mergeCell ref="CS68:DE68"/>
    <mergeCell ref="DF68:DR68"/>
    <mergeCell ref="DS68:EE68"/>
    <mergeCell ref="EF70:ER70"/>
    <mergeCell ref="ES70:FE70"/>
    <mergeCell ref="A71:BW71"/>
    <mergeCell ref="BX71:CE71"/>
    <mergeCell ref="CF71:CR71"/>
    <mergeCell ref="CS71:DE71"/>
    <mergeCell ref="DF71:DR71"/>
    <mergeCell ref="DS71:EE71"/>
    <mergeCell ref="EF71:ER71"/>
    <mergeCell ref="ES71:FE71"/>
    <mergeCell ref="A70:BW70"/>
    <mergeCell ref="BX70:CE70"/>
    <mergeCell ref="CF70:CR70"/>
    <mergeCell ref="CS70:DE70"/>
    <mergeCell ref="DF70:DR70"/>
    <mergeCell ref="DS70:EE70"/>
    <mergeCell ref="EF72:ER72"/>
    <mergeCell ref="ES72:FE72"/>
    <mergeCell ref="A73:BW73"/>
    <mergeCell ref="BX73:CE73"/>
    <mergeCell ref="CF73:CR73"/>
    <mergeCell ref="CS73:DE73"/>
    <mergeCell ref="DF73:DR73"/>
    <mergeCell ref="DS73:EE73"/>
    <mergeCell ref="EF73:ER73"/>
    <mergeCell ref="ES73:FE73"/>
    <mergeCell ref="A72:BW72"/>
    <mergeCell ref="BX72:CE72"/>
    <mergeCell ref="CF72:CR72"/>
    <mergeCell ref="CS72:DE72"/>
    <mergeCell ref="DF72:DR72"/>
    <mergeCell ref="DS72:EE72"/>
    <mergeCell ref="EF74:ER74"/>
    <mergeCell ref="ES74:FE74"/>
    <mergeCell ref="A75:BW75"/>
    <mergeCell ref="BX75:CE75"/>
    <mergeCell ref="CF75:CR75"/>
    <mergeCell ref="CS75:DE75"/>
    <mergeCell ref="DF75:DR75"/>
    <mergeCell ref="DS75:EE75"/>
    <mergeCell ref="EF75:ER75"/>
    <mergeCell ref="ES75:FE75"/>
    <mergeCell ref="A74:BW74"/>
    <mergeCell ref="BX74:CE74"/>
    <mergeCell ref="CF74:CR74"/>
    <mergeCell ref="CS74:DE74"/>
    <mergeCell ref="DF74:DR74"/>
    <mergeCell ref="DS74:EE74"/>
    <mergeCell ref="EF76:ER76"/>
    <mergeCell ref="ES76:FE76"/>
    <mergeCell ref="A77:BW77"/>
    <mergeCell ref="BX77:CE77"/>
    <mergeCell ref="CF77:CR77"/>
    <mergeCell ref="CS77:DE77"/>
    <mergeCell ref="DF77:DR77"/>
    <mergeCell ref="DS77:EE77"/>
    <mergeCell ref="EF77:ER77"/>
    <mergeCell ref="ES77:FE77"/>
    <mergeCell ref="A76:BW76"/>
    <mergeCell ref="BX76:CE76"/>
    <mergeCell ref="CF76:CR76"/>
    <mergeCell ref="CS76:DE76"/>
    <mergeCell ref="DF76:DR76"/>
    <mergeCell ref="DS76:EE76"/>
    <mergeCell ref="EF78:ER78"/>
    <mergeCell ref="ES78:FE78"/>
    <mergeCell ref="A79:BW79"/>
    <mergeCell ref="BX79:CE79"/>
    <mergeCell ref="CF79:CR79"/>
    <mergeCell ref="CS79:DE79"/>
    <mergeCell ref="DF79:DR79"/>
    <mergeCell ref="DS79:EE79"/>
    <mergeCell ref="EF79:ER79"/>
    <mergeCell ref="ES79:FE79"/>
    <mergeCell ref="A78:BW78"/>
    <mergeCell ref="BX78:CE78"/>
    <mergeCell ref="CF78:CR78"/>
    <mergeCell ref="CS78:DE78"/>
    <mergeCell ref="DF78:DR78"/>
    <mergeCell ref="DS78:EE78"/>
    <mergeCell ref="EF80:ER80"/>
    <mergeCell ref="ES80:FE80"/>
    <mergeCell ref="A82:BW82"/>
    <mergeCell ref="BX82:CE82"/>
    <mergeCell ref="CF82:CR82"/>
    <mergeCell ref="CS82:DE82"/>
    <mergeCell ref="DF82:DR82"/>
    <mergeCell ref="DS82:EE82"/>
    <mergeCell ref="EF82:ER82"/>
    <mergeCell ref="ES82:FE82"/>
    <mergeCell ref="A80:BW80"/>
    <mergeCell ref="BX80:CE80"/>
    <mergeCell ref="CF80:CR80"/>
    <mergeCell ref="CS80:DE80"/>
    <mergeCell ref="DF80:DR80"/>
    <mergeCell ref="DS80:EE80"/>
    <mergeCell ref="A81:BW81"/>
    <mergeCell ref="BX81:CE81"/>
    <mergeCell ref="CF81:CR81"/>
    <mergeCell ref="CS81:DE81"/>
    <mergeCell ref="DF81:DR81"/>
    <mergeCell ref="DS81:EE81"/>
    <mergeCell ref="EF81:ER81"/>
    <mergeCell ref="ES81:FE81"/>
    <mergeCell ref="EF83:ER83"/>
    <mergeCell ref="ES83:FE83"/>
    <mergeCell ref="A85:BW85"/>
    <mergeCell ref="BX85:CE85"/>
    <mergeCell ref="CF85:CR85"/>
    <mergeCell ref="CS85:DE85"/>
    <mergeCell ref="DF85:DR85"/>
    <mergeCell ref="DS85:EE85"/>
    <mergeCell ref="EF85:ER85"/>
    <mergeCell ref="ES85:FE85"/>
    <mergeCell ref="A83:BW83"/>
    <mergeCell ref="BX83:CE83"/>
    <mergeCell ref="CF83:CR83"/>
    <mergeCell ref="CS83:DE83"/>
    <mergeCell ref="DF83:DR83"/>
    <mergeCell ref="DS83:EE83"/>
    <mergeCell ref="A84:BW84"/>
    <mergeCell ref="BX84:CE84"/>
    <mergeCell ref="CF84:CR84"/>
    <mergeCell ref="CS84:DE84"/>
    <mergeCell ref="DF84:DR84"/>
    <mergeCell ref="DS84:EE84"/>
    <mergeCell ref="EF84:ER84"/>
    <mergeCell ref="ES84:FE84"/>
    <mergeCell ref="EF88:ER88"/>
    <mergeCell ref="ES88:FE88"/>
    <mergeCell ref="A89:BW89"/>
    <mergeCell ref="BX89:CE89"/>
    <mergeCell ref="CF89:CR89"/>
    <mergeCell ref="CS89:DE89"/>
    <mergeCell ref="DF89:DR89"/>
    <mergeCell ref="DS89:EE89"/>
    <mergeCell ref="EF89:ER89"/>
    <mergeCell ref="A88:BW88"/>
    <mergeCell ref="BX88:CE88"/>
    <mergeCell ref="CF88:CR88"/>
    <mergeCell ref="CS88:DE88"/>
    <mergeCell ref="DF88:DR88"/>
    <mergeCell ref="DS88:EE88"/>
    <mergeCell ref="EF90:ER90"/>
    <mergeCell ref="ES90:FE90"/>
    <mergeCell ref="A91:BW91"/>
    <mergeCell ref="BX91:CE91"/>
    <mergeCell ref="CF91:CR91"/>
    <mergeCell ref="CS91:DE91"/>
    <mergeCell ref="DF91:DR91"/>
    <mergeCell ref="DS91:EE91"/>
    <mergeCell ref="EF91:ER91"/>
    <mergeCell ref="ES91:FE91"/>
    <mergeCell ref="A90:BW90"/>
    <mergeCell ref="BX90:CE90"/>
    <mergeCell ref="CF90:CR90"/>
    <mergeCell ref="CS90:DE90"/>
    <mergeCell ref="DF90:DR90"/>
    <mergeCell ref="DS90:EE90"/>
    <mergeCell ref="EF92:ER92"/>
    <mergeCell ref="ES92:FE92"/>
    <mergeCell ref="A93:BW93"/>
    <mergeCell ref="BX93:CE93"/>
    <mergeCell ref="CF93:CR93"/>
    <mergeCell ref="CS93:DE93"/>
    <mergeCell ref="DF93:DR93"/>
    <mergeCell ref="DS93:EE93"/>
    <mergeCell ref="EF93:ER93"/>
    <mergeCell ref="ES93:FE93"/>
    <mergeCell ref="A92:BW92"/>
    <mergeCell ref="BX92:CE92"/>
    <mergeCell ref="CF92:CR92"/>
    <mergeCell ref="CS92:DE92"/>
    <mergeCell ref="DF92:DR92"/>
    <mergeCell ref="DS92:EE92"/>
    <mergeCell ref="EF94:ER94"/>
    <mergeCell ref="ES94:FE94"/>
    <mergeCell ref="A95:BW95"/>
    <mergeCell ref="BX95:CE95"/>
    <mergeCell ref="CF95:CR95"/>
    <mergeCell ref="CS95:DE95"/>
    <mergeCell ref="DF95:DR95"/>
    <mergeCell ref="DS95:EE95"/>
    <mergeCell ref="EF95:ER95"/>
    <mergeCell ref="ES95:FE95"/>
    <mergeCell ref="A94:BW94"/>
    <mergeCell ref="BX94:CE94"/>
    <mergeCell ref="CF94:CR94"/>
    <mergeCell ref="CS94:DE94"/>
    <mergeCell ref="DF94:DR94"/>
    <mergeCell ref="DS94:EE94"/>
    <mergeCell ref="A113:FE113"/>
    <mergeCell ref="A114:FE114"/>
    <mergeCell ref="A115:FE115"/>
    <mergeCell ref="EF98:ER98"/>
    <mergeCell ref="ES98:FE98"/>
    <mergeCell ref="A105:FE105"/>
    <mergeCell ref="A107:FE107"/>
    <mergeCell ref="A108:FE108"/>
    <mergeCell ref="A109:FE109"/>
    <mergeCell ref="A98:BW98"/>
    <mergeCell ref="BX98:CE98"/>
    <mergeCell ref="CF98:CR98"/>
    <mergeCell ref="CS98:DE98"/>
    <mergeCell ref="DF98:DR98"/>
    <mergeCell ref="DS98:EE98"/>
    <mergeCell ref="A112:FE112"/>
    <mergeCell ref="EF96:ER96"/>
    <mergeCell ref="ES96:FE96"/>
    <mergeCell ref="A97:BW97"/>
    <mergeCell ref="BX97:CE97"/>
    <mergeCell ref="CF97:CR97"/>
    <mergeCell ref="CS97:DE97"/>
    <mergeCell ref="DF97:DR97"/>
    <mergeCell ref="DS97:EE97"/>
    <mergeCell ref="EF97:ER97"/>
    <mergeCell ref="ES97:FE97"/>
    <mergeCell ref="A96:BW96"/>
    <mergeCell ref="BX96:CE96"/>
    <mergeCell ref="CF96:CR96"/>
    <mergeCell ref="CS96:DE96"/>
    <mergeCell ref="DF96:DR96"/>
    <mergeCell ref="DS96:EE96"/>
    <mergeCell ref="A87:BW87"/>
    <mergeCell ref="BX87:CE87"/>
    <mergeCell ref="CF87:CR87"/>
    <mergeCell ref="CS87:DE87"/>
    <mergeCell ref="DF87:DR87"/>
    <mergeCell ref="DS87:EE87"/>
    <mergeCell ref="EF87:ER87"/>
    <mergeCell ref="ES87:FE87"/>
    <mergeCell ref="A86:BW86"/>
    <mergeCell ref="BX86:CE86"/>
    <mergeCell ref="CF86:CR86"/>
    <mergeCell ref="CS86:DE86"/>
    <mergeCell ref="DF86:DR86"/>
    <mergeCell ref="DS86:EE86"/>
    <mergeCell ref="EF86:ER86"/>
    <mergeCell ref="ES86:FE86"/>
  </mergeCells>
  <pageMargins left="0.59055118110236227" right="0.51181102362204722" top="0.78740157480314965" bottom="0.31496062992125984" header="0.19685039370078741" footer="0.19685039370078741"/>
  <pageSetup paperSize="9" scale="66" fitToHeight="2" orientation="portrait" r:id="rId1"/>
  <headerFooter alignWithMargins="0"/>
  <rowBreaks count="1" manualBreakCount="1">
    <brk id="16" max="16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BF31"/>
  <sheetViews>
    <sheetView tabSelected="1" view="pageBreakPreview" zoomScaleNormal="100" zoomScaleSheetLayoutView="100" workbookViewId="0">
      <selection activeCell="H21" sqref="H21"/>
    </sheetView>
  </sheetViews>
  <sheetFormatPr defaultRowHeight="15" x14ac:dyDescent="0.25"/>
  <cols>
    <col min="1" max="1" width="34.5703125" style="464" customWidth="1"/>
    <col min="2" max="2" width="14" style="464" customWidth="1"/>
    <col min="3" max="3" width="15.140625" style="464" customWidth="1"/>
    <col min="4" max="4" width="9.140625" style="464"/>
    <col min="5" max="5" width="18.28515625" style="464" customWidth="1"/>
    <col min="6" max="6" width="16.7109375" style="464" customWidth="1"/>
    <col min="7" max="7" width="16.85546875" style="464" customWidth="1"/>
    <col min="8" max="8" width="15.28515625" style="464" customWidth="1"/>
    <col min="9" max="16384" width="9.140625" style="464"/>
  </cols>
  <sheetData>
    <row r="1" spans="1:58" x14ac:dyDescent="0.25">
      <c r="C1" s="465"/>
      <c r="D1" s="465"/>
      <c r="E1" s="465"/>
      <c r="F1" s="787" t="s">
        <v>83</v>
      </c>
      <c r="G1" s="787"/>
      <c r="H1" s="787"/>
      <c r="I1" s="465"/>
      <c r="J1" s="465"/>
      <c r="K1" s="465"/>
      <c r="L1" s="465"/>
      <c r="M1" s="465"/>
      <c r="N1" s="465"/>
      <c r="O1" s="465"/>
      <c r="P1" s="465"/>
      <c r="Q1" s="465"/>
      <c r="R1" s="465"/>
      <c r="S1" s="465"/>
      <c r="T1" s="465"/>
      <c r="U1" s="465"/>
      <c r="V1" s="465"/>
      <c r="W1" s="465"/>
      <c r="X1" s="465"/>
      <c r="Y1" s="465"/>
      <c r="Z1" s="465"/>
      <c r="AA1" s="465"/>
      <c r="AB1" s="465"/>
      <c r="AC1" s="465"/>
      <c r="AD1" s="465"/>
      <c r="AE1" s="465"/>
      <c r="AF1" s="465"/>
      <c r="AG1" s="465"/>
      <c r="AH1" s="465"/>
      <c r="AI1" s="465"/>
      <c r="AJ1" s="465"/>
      <c r="AK1" s="465"/>
      <c r="AL1" s="465"/>
      <c r="AM1" s="465"/>
      <c r="AN1" s="465"/>
      <c r="AO1" s="465"/>
      <c r="AP1" s="465"/>
      <c r="AQ1" s="465"/>
      <c r="AR1" s="465"/>
      <c r="AS1" s="465"/>
      <c r="AT1" s="465"/>
      <c r="AU1" s="465"/>
      <c r="AV1" s="465"/>
      <c r="AW1" s="465"/>
      <c r="AX1" s="465"/>
      <c r="AY1" s="465"/>
      <c r="AZ1" s="465"/>
      <c r="BA1" s="465"/>
      <c r="BB1" s="465"/>
      <c r="BC1" s="465"/>
      <c r="BD1" s="465"/>
      <c r="BE1" s="465"/>
      <c r="BF1" s="465"/>
    </row>
    <row r="2" spans="1:58" ht="98.25" customHeight="1" x14ac:dyDescent="0.25">
      <c r="C2" s="466"/>
      <c r="D2" s="466"/>
      <c r="E2" s="466"/>
      <c r="F2" s="788" t="s">
        <v>84</v>
      </c>
      <c r="G2" s="788"/>
      <c r="H2" s="788"/>
      <c r="I2" s="466"/>
      <c r="J2" s="466"/>
      <c r="K2" s="466"/>
      <c r="L2" s="466"/>
      <c r="M2" s="466"/>
      <c r="N2" s="466"/>
      <c r="O2" s="466"/>
      <c r="P2" s="466"/>
      <c r="Q2" s="466"/>
      <c r="R2" s="466"/>
      <c r="S2" s="466"/>
      <c r="T2" s="466"/>
      <c r="U2" s="466"/>
      <c r="V2" s="466"/>
      <c r="W2" s="466"/>
      <c r="X2" s="466"/>
      <c r="Y2" s="466"/>
      <c r="Z2" s="466"/>
      <c r="AA2" s="466"/>
      <c r="AB2" s="466"/>
      <c r="AC2" s="466"/>
      <c r="AD2" s="466"/>
      <c r="AE2" s="466"/>
      <c r="AF2" s="466"/>
      <c r="AG2" s="466"/>
      <c r="AH2" s="466"/>
      <c r="AI2" s="466"/>
      <c r="AJ2" s="466"/>
      <c r="AK2" s="466"/>
      <c r="AL2" s="466"/>
      <c r="AM2" s="466"/>
      <c r="AN2" s="466"/>
      <c r="AO2" s="466"/>
      <c r="AP2" s="466"/>
      <c r="AQ2" s="466"/>
      <c r="AR2" s="466"/>
      <c r="AS2" s="466"/>
      <c r="AT2" s="466"/>
      <c r="AU2" s="466"/>
      <c r="AV2" s="466"/>
      <c r="AW2" s="466"/>
      <c r="AX2" s="466"/>
      <c r="AY2" s="466"/>
      <c r="AZ2" s="466"/>
      <c r="BA2" s="466"/>
      <c r="BB2" s="466"/>
      <c r="BC2" s="466"/>
      <c r="BD2" s="466"/>
      <c r="BE2" s="466"/>
      <c r="BF2" s="466"/>
    </row>
    <row r="3" spans="1:58" x14ac:dyDescent="0.25">
      <c r="A3" s="784" t="s">
        <v>388</v>
      </c>
      <c r="B3" s="784"/>
      <c r="D3" s="467"/>
      <c r="F3" s="785" t="s">
        <v>389</v>
      </c>
      <c r="G3" s="785"/>
      <c r="H3" s="785"/>
    </row>
    <row r="4" spans="1:58" x14ac:dyDescent="0.25">
      <c r="A4" s="784" t="s">
        <v>871</v>
      </c>
      <c r="B4" s="784"/>
      <c r="D4" s="467"/>
      <c r="F4" s="785"/>
      <c r="G4" s="785"/>
      <c r="H4" s="785"/>
    </row>
    <row r="5" spans="1:58" ht="24.75" customHeight="1" x14ac:dyDescent="0.25">
      <c r="A5" s="468"/>
      <c r="B5" s="469"/>
      <c r="D5" s="467"/>
      <c r="F5" s="784" t="s">
        <v>769</v>
      </c>
      <c r="G5" s="784"/>
      <c r="H5" s="784"/>
    </row>
    <row r="6" spans="1:58" x14ac:dyDescent="0.25">
      <c r="A6" s="784"/>
      <c r="B6" s="784"/>
      <c r="D6" s="467"/>
      <c r="F6" s="784"/>
      <c r="G6" s="784"/>
      <c r="H6" s="784"/>
    </row>
    <row r="7" spans="1:58" ht="15.75" customHeight="1" x14ac:dyDescent="0.25">
      <c r="A7" s="784" t="s">
        <v>390</v>
      </c>
      <c r="B7" s="784"/>
      <c r="D7" s="467"/>
    </row>
    <row r="8" spans="1:58" x14ac:dyDescent="0.25">
      <c r="A8" s="784"/>
      <c r="B8" s="784"/>
      <c r="D8" s="467"/>
    </row>
    <row r="9" spans="1:58" ht="36.75" customHeight="1" x14ac:dyDescent="0.25">
      <c r="A9" s="786" t="s">
        <v>768</v>
      </c>
      <c r="B9" s="786"/>
      <c r="C9" s="467" t="s">
        <v>391</v>
      </c>
      <c r="D9" s="467"/>
      <c r="E9" s="467"/>
      <c r="F9" s="786" t="s">
        <v>621</v>
      </c>
      <c r="G9" s="786"/>
      <c r="H9" s="786"/>
    </row>
    <row r="10" spans="1:58" x14ac:dyDescent="0.25">
      <c r="A10" s="784"/>
      <c r="B10" s="784"/>
      <c r="C10" s="470"/>
      <c r="D10" s="470"/>
      <c r="E10" s="470"/>
    </row>
    <row r="11" spans="1:58" x14ac:dyDescent="0.25">
      <c r="A11" s="784" t="s">
        <v>870</v>
      </c>
      <c r="B11" s="784"/>
      <c r="C11" s="470"/>
      <c r="D11" s="470"/>
      <c r="E11" s="470"/>
      <c r="F11" s="785" t="s">
        <v>872</v>
      </c>
      <c r="G11" s="785"/>
      <c r="H11" s="785"/>
    </row>
    <row r="12" spans="1:58" x14ac:dyDescent="0.25">
      <c r="A12" s="785"/>
      <c r="C12" s="470"/>
      <c r="D12" s="470"/>
      <c r="E12" s="470"/>
      <c r="F12" s="785"/>
      <c r="G12" s="785"/>
      <c r="H12" s="785"/>
    </row>
    <row r="13" spans="1:58" x14ac:dyDescent="0.25">
      <c r="A13" s="785"/>
      <c r="C13" s="470"/>
      <c r="D13" s="470"/>
      <c r="E13" s="470"/>
      <c r="F13" s="785"/>
      <c r="G13" s="785"/>
      <c r="H13" s="785"/>
    </row>
    <row r="14" spans="1:58" x14ac:dyDescent="0.25">
      <c r="A14" s="785"/>
      <c r="C14" s="470"/>
      <c r="D14" s="470"/>
      <c r="E14" s="470"/>
      <c r="F14" s="470"/>
      <c r="G14" s="470"/>
      <c r="H14" s="470"/>
    </row>
    <row r="15" spans="1:58" x14ac:dyDescent="0.25">
      <c r="A15" s="471"/>
      <c r="C15" s="470"/>
      <c r="D15" s="470"/>
      <c r="E15" s="470"/>
      <c r="F15" s="470"/>
      <c r="G15" s="470"/>
      <c r="H15" s="470"/>
    </row>
    <row r="16" spans="1:58" x14ac:dyDescent="0.25">
      <c r="A16" s="471"/>
      <c r="C16" s="470"/>
      <c r="D16" s="470"/>
      <c r="E16" s="470"/>
      <c r="F16" s="470"/>
      <c r="G16" s="470"/>
      <c r="H16" s="470"/>
    </row>
    <row r="17" spans="1:13" x14ac:dyDescent="0.25">
      <c r="A17" s="789" t="s">
        <v>87</v>
      </c>
      <c r="B17" s="789"/>
      <c r="C17" s="789"/>
      <c r="D17" s="789"/>
      <c r="E17" s="789"/>
      <c r="F17" s="789"/>
      <c r="G17" s="789"/>
      <c r="H17" s="789"/>
    </row>
    <row r="18" spans="1:13" ht="15.75" thickBot="1" x14ac:dyDescent="0.3">
      <c r="A18" s="789" t="s">
        <v>805</v>
      </c>
      <c r="B18" s="789"/>
      <c r="C18" s="789"/>
      <c r="D18" s="789"/>
      <c r="E18" s="789"/>
      <c r="F18" s="789"/>
      <c r="G18" s="789"/>
      <c r="H18" s="789"/>
      <c r="K18" s="464" t="s">
        <v>392</v>
      </c>
    </row>
    <row r="19" spans="1:13" ht="15.75" thickBot="1" x14ac:dyDescent="0.3">
      <c r="A19" s="471"/>
      <c r="G19" s="472"/>
      <c r="H19" s="473" t="s">
        <v>89</v>
      </c>
    </row>
    <row r="20" spans="1:13" ht="15.75" thickBot="1" x14ac:dyDescent="0.3">
      <c r="B20" s="790" t="s">
        <v>873</v>
      </c>
      <c r="C20" s="790"/>
      <c r="D20" s="790"/>
      <c r="E20" s="790"/>
      <c r="F20" s="790"/>
      <c r="G20" s="474" t="s">
        <v>90</v>
      </c>
      <c r="H20" s="475">
        <v>46202</v>
      </c>
    </row>
    <row r="21" spans="1:13" ht="30.75" thickBot="1" x14ac:dyDescent="0.3">
      <c r="A21" s="785" t="s">
        <v>539</v>
      </c>
      <c r="B21" s="785"/>
      <c r="C21" s="785"/>
      <c r="D21" s="785"/>
      <c r="E21" s="785"/>
      <c r="F21" s="785"/>
      <c r="G21" s="474" t="s">
        <v>91</v>
      </c>
      <c r="H21" s="476"/>
    </row>
    <row r="22" spans="1:13" ht="15.75" thickBot="1" x14ac:dyDescent="0.3">
      <c r="A22" s="785"/>
      <c r="B22" s="785"/>
      <c r="C22" s="785"/>
      <c r="D22" s="785"/>
      <c r="E22" s="785"/>
      <c r="F22" s="785"/>
      <c r="G22" s="474" t="s">
        <v>92</v>
      </c>
      <c r="H22" s="476">
        <v>763</v>
      </c>
    </row>
    <row r="23" spans="1:13" ht="15.75" thickBot="1" x14ac:dyDescent="0.3">
      <c r="A23" s="471"/>
      <c r="E23" s="791" t="s">
        <v>91</v>
      </c>
      <c r="F23" s="791"/>
      <c r="G23" s="792"/>
      <c r="H23" s="476"/>
    </row>
    <row r="24" spans="1:13" ht="15.75" thickBot="1" x14ac:dyDescent="0.3">
      <c r="A24" s="471"/>
      <c r="G24" s="474" t="s">
        <v>93</v>
      </c>
      <c r="H24" s="477">
        <v>3435880010</v>
      </c>
    </row>
    <row r="25" spans="1:13" ht="29.45" customHeight="1" thickBot="1" x14ac:dyDescent="0.3">
      <c r="A25" s="785" t="s">
        <v>622</v>
      </c>
      <c r="B25" s="785"/>
      <c r="C25" s="785"/>
      <c r="D25" s="785"/>
      <c r="E25" s="785"/>
      <c r="F25" s="785"/>
      <c r="G25" s="474" t="s">
        <v>94</v>
      </c>
      <c r="H25" s="476">
        <v>343501001</v>
      </c>
      <c r="M25" s="464" t="s">
        <v>392</v>
      </c>
    </row>
    <row r="26" spans="1:13" ht="15.75" thickBot="1" x14ac:dyDescent="0.3">
      <c r="A26" s="784" t="s">
        <v>95</v>
      </c>
      <c r="B26" s="784"/>
      <c r="C26" s="784"/>
      <c r="D26" s="784"/>
      <c r="G26" s="474" t="s">
        <v>96</v>
      </c>
      <c r="H26" s="478">
        <v>383</v>
      </c>
    </row>
    <row r="27" spans="1:13" x14ac:dyDescent="0.25">
      <c r="A27" s="479"/>
    </row>
    <row r="28" spans="1:13" x14ac:dyDescent="0.25">
      <c r="A28" s="467"/>
    </row>
    <row r="29" spans="1:13" x14ac:dyDescent="0.25">
      <c r="A29" s="467"/>
    </row>
    <row r="30" spans="1:13" x14ac:dyDescent="0.25">
      <c r="A30" s="467"/>
    </row>
    <row r="31" spans="1:13" x14ac:dyDescent="0.25">
      <c r="A31" s="467"/>
    </row>
  </sheetData>
  <mergeCells count="27">
    <mergeCell ref="F1:H1"/>
    <mergeCell ref="F2:H2"/>
    <mergeCell ref="F5:H5"/>
    <mergeCell ref="A25:F25"/>
    <mergeCell ref="A26:D26"/>
    <mergeCell ref="A17:H17"/>
    <mergeCell ref="A18:H18"/>
    <mergeCell ref="B20:F20"/>
    <mergeCell ref="A21:F21"/>
    <mergeCell ref="A22:F22"/>
    <mergeCell ref="E23:G23"/>
    <mergeCell ref="A11:B11"/>
    <mergeCell ref="F11:H11"/>
    <mergeCell ref="A12:A14"/>
    <mergeCell ref="F12:H12"/>
    <mergeCell ref="F13:H13"/>
    <mergeCell ref="A10:B10"/>
    <mergeCell ref="A3:B3"/>
    <mergeCell ref="F3:H3"/>
    <mergeCell ref="A4:B4"/>
    <mergeCell ref="F4:H4"/>
    <mergeCell ref="A6:B6"/>
    <mergeCell ref="F6:H6"/>
    <mergeCell ref="A7:B7"/>
    <mergeCell ref="A8:B8"/>
    <mergeCell ref="A9:B9"/>
    <mergeCell ref="F9:H9"/>
  </mergeCells>
  <pageMargins left="0.82677165354330717" right="0.39370078740157483" top="0.43307086614173229" bottom="0.47244094488188981" header="0.31496062992125984" footer="0.35433070866141736"/>
  <pageSetup paperSize="9" scale="95" fitToHeight="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C00000"/>
    <pageSetUpPr fitToPage="1"/>
  </sheetPr>
  <dimension ref="A2:FP161"/>
  <sheetViews>
    <sheetView view="pageBreakPreview" topLeftCell="A106" zoomScale="130" zoomScaleNormal="130" zoomScaleSheetLayoutView="130" workbookViewId="0">
      <selection activeCell="DF129" sqref="DF129:DR129"/>
    </sheetView>
  </sheetViews>
  <sheetFormatPr defaultColWidth="0.85546875" defaultRowHeight="11.25" x14ac:dyDescent="0.2"/>
  <cols>
    <col min="1" max="18" width="0.85546875" style="82"/>
    <col min="19" max="19" width="0.85546875" style="82" customWidth="1"/>
    <col min="20" max="59" width="0.85546875" style="82"/>
    <col min="60" max="60" width="0.7109375" style="82" customWidth="1"/>
    <col min="61" max="61" width="2" style="82" customWidth="1"/>
    <col min="62" max="65" width="0.85546875" style="82"/>
    <col min="66" max="66" width="0.85546875" style="82" customWidth="1"/>
    <col min="67" max="69" width="0.85546875" style="82"/>
    <col min="70" max="70" width="0.85546875" style="82" customWidth="1"/>
    <col min="71" max="81" width="0.85546875" style="82"/>
    <col min="82" max="83" width="0.85546875" style="82" customWidth="1"/>
    <col min="84" max="93" width="0.85546875" style="82"/>
    <col min="94" max="94" width="0.5703125" style="82" customWidth="1"/>
    <col min="95" max="95" width="0.5703125" style="82" hidden="1" customWidth="1"/>
    <col min="96" max="96" width="0.85546875" style="82" hidden="1" customWidth="1"/>
    <col min="97" max="108" width="0.85546875" style="82"/>
    <col min="109" max="109" width="3.140625" style="82" customWidth="1"/>
    <col min="110" max="114" width="0.85546875" style="82"/>
    <col min="115" max="115" width="4" style="82" bestFit="1" customWidth="1"/>
    <col min="116" max="121" width="0.85546875" style="82"/>
    <col min="122" max="122" width="0.85546875" style="82" customWidth="1"/>
    <col min="123" max="162" width="0.85546875" style="82"/>
    <col min="163" max="163" width="0.5703125" style="110" customWidth="1"/>
    <col min="164" max="164" width="0.85546875" style="82"/>
    <col min="165" max="165" width="15.5703125" style="82" customWidth="1"/>
    <col min="166" max="167" width="0.85546875" style="82"/>
    <col min="168" max="168" width="12.42578125" style="82" bestFit="1" customWidth="1"/>
    <col min="169" max="169" width="0.85546875" style="82"/>
    <col min="170" max="170" width="10" style="82" bestFit="1" customWidth="1"/>
    <col min="171" max="171" width="0.85546875" style="82"/>
    <col min="172" max="172" width="9.28515625" style="82" bestFit="1" customWidth="1"/>
    <col min="173" max="274" width="0.85546875" style="82"/>
    <col min="275" max="275" width="0.85546875" style="82" customWidth="1"/>
    <col min="276" max="315" width="0.85546875" style="82"/>
    <col min="316" max="316" width="0.7109375" style="82" customWidth="1"/>
    <col min="317" max="317" width="2" style="82" customWidth="1"/>
    <col min="318" max="321" width="0.85546875" style="82"/>
    <col min="322" max="322" width="0.85546875" style="82" customWidth="1"/>
    <col min="323" max="325" width="0.85546875" style="82"/>
    <col min="326" max="326" width="0.85546875" style="82" customWidth="1"/>
    <col min="327" max="337" width="0.85546875" style="82"/>
    <col min="338" max="339" width="0.85546875" style="82" customWidth="1"/>
    <col min="340" max="420" width="0.85546875" style="82"/>
    <col min="421" max="421" width="40.28515625" style="82" customWidth="1"/>
    <col min="422" max="530" width="0.85546875" style="82"/>
    <col min="531" max="531" width="0.85546875" style="82" customWidth="1"/>
    <col min="532" max="571" width="0.85546875" style="82"/>
    <col min="572" max="572" width="0.7109375" style="82" customWidth="1"/>
    <col min="573" max="573" width="2" style="82" customWidth="1"/>
    <col min="574" max="577" width="0.85546875" style="82"/>
    <col min="578" max="578" width="0.85546875" style="82" customWidth="1"/>
    <col min="579" max="581" width="0.85546875" style="82"/>
    <col min="582" max="582" width="0.85546875" style="82" customWidth="1"/>
    <col min="583" max="593" width="0.85546875" style="82"/>
    <col min="594" max="595" width="0.85546875" style="82" customWidth="1"/>
    <col min="596" max="676" width="0.85546875" style="82"/>
    <col min="677" max="677" width="40.28515625" style="82" customWidth="1"/>
    <col min="678" max="786" width="0.85546875" style="82"/>
    <col min="787" max="787" width="0.85546875" style="82" customWidth="1"/>
    <col min="788" max="827" width="0.85546875" style="82"/>
    <col min="828" max="828" width="0.7109375" style="82" customWidth="1"/>
    <col min="829" max="829" width="2" style="82" customWidth="1"/>
    <col min="830" max="833" width="0.85546875" style="82"/>
    <col min="834" max="834" width="0.85546875" style="82" customWidth="1"/>
    <col min="835" max="837" width="0.85546875" style="82"/>
    <col min="838" max="838" width="0.85546875" style="82" customWidth="1"/>
    <col min="839" max="849" width="0.85546875" style="82"/>
    <col min="850" max="851" width="0.85546875" style="82" customWidth="1"/>
    <col min="852" max="932" width="0.85546875" style="82"/>
    <col min="933" max="933" width="40.28515625" style="82" customWidth="1"/>
    <col min="934" max="1042" width="0.85546875" style="82"/>
    <col min="1043" max="1043" width="0.85546875" style="82" customWidth="1"/>
    <col min="1044" max="1083" width="0.85546875" style="82"/>
    <col min="1084" max="1084" width="0.7109375" style="82" customWidth="1"/>
    <col min="1085" max="1085" width="2" style="82" customWidth="1"/>
    <col min="1086" max="1089" width="0.85546875" style="82"/>
    <col min="1090" max="1090" width="0.85546875" style="82" customWidth="1"/>
    <col min="1091" max="1093" width="0.85546875" style="82"/>
    <col min="1094" max="1094" width="0.85546875" style="82" customWidth="1"/>
    <col min="1095" max="1105" width="0.85546875" style="82"/>
    <col min="1106" max="1107" width="0.85546875" style="82" customWidth="1"/>
    <col min="1108" max="1188" width="0.85546875" style="82"/>
    <col min="1189" max="1189" width="40.28515625" style="82" customWidth="1"/>
    <col min="1190" max="1298" width="0.85546875" style="82"/>
    <col min="1299" max="1299" width="0.85546875" style="82" customWidth="1"/>
    <col min="1300" max="1339" width="0.85546875" style="82"/>
    <col min="1340" max="1340" width="0.7109375" style="82" customWidth="1"/>
    <col min="1341" max="1341" width="2" style="82" customWidth="1"/>
    <col min="1342" max="1345" width="0.85546875" style="82"/>
    <col min="1346" max="1346" width="0.85546875" style="82" customWidth="1"/>
    <col min="1347" max="1349" width="0.85546875" style="82"/>
    <col min="1350" max="1350" width="0.85546875" style="82" customWidth="1"/>
    <col min="1351" max="1361" width="0.85546875" style="82"/>
    <col min="1362" max="1363" width="0.85546875" style="82" customWidth="1"/>
    <col min="1364" max="1444" width="0.85546875" style="82"/>
    <col min="1445" max="1445" width="40.28515625" style="82" customWidth="1"/>
    <col min="1446" max="1554" width="0.85546875" style="82"/>
    <col min="1555" max="1555" width="0.85546875" style="82" customWidth="1"/>
    <col min="1556" max="1595" width="0.85546875" style="82"/>
    <col min="1596" max="1596" width="0.7109375" style="82" customWidth="1"/>
    <col min="1597" max="1597" width="2" style="82" customWidth="1"/>
    <col min="1598" max="1601" width="0.85546875" style="82"/>
    <col min="1602" max="1602" width="0.85546875" style="82" customWidth="1"/>
    <col min="1603" max="1605" width="0.85546875" style="82"/>
    <col min="1606" max="1606" width="0.85546875" style="82" customWidth="1"/>
    <col min="1607" max="1617" width="0.85546875" style="82"/>
    <col min="1618" max="1619" width="0.85546875" style="82" customWidth="1"/>
    <col min="1620" max="1700" width="0.85546875" style="82"/>
    <col min="1701" max="1701" width="40.28515625" style="82" customWidth="1"/>
    <col min="1702" max="1810" width="0.85546875" style="82"/>
    <col min="1811" max="1811" width="0.85546875" style="82" customWidth="1"/>
    <col min="1812" max="1851" width="0.85546875" style="82"/>
    <col min="1852" max="1852" width="0.7109375" style="82" customWidth="1"/>
    <col min="1853" max="1853" width="2" style="82" customWidth="1"/>
    <col min="1854" max="1857" width="0.85546875" style="82"/>
    <col min="1858" max="1858" width="0.85546875" style="82" customWidth="1"/>
    <col min="1859" max="1861" width="0.85546875" style="82"/>
    <col min="1862" max="1862" width="0.85546875" style="82" customWidth="1"/>
    <col min="1863" max="1873" width="0.85546875" style="82"/>
    <col min="1874" max="1875" width="0.85546875" style="82" customWidth="1"/>
    <col min="1876" max="1956" width="0.85546875" style="82"/>
    <col min="1957" max="1957" width="40.28515625" style="82" customWidth="1"/>
    <col min="1958" max="2066" width="0.85546875" style="82"/>
    <col min="2067" max="2067" width="0.85546875" style="82" customWidth="1"/>
    <col min="2068" max="2107" width="0.85546875" style="82"/>
    <col min="2108" max="2108" width="0.7109375" style="82" customWidth="1"/>
    <col min="2109" max="2109" width="2" style="82" customWidth="1"/>
    <col min="2110" max="2113" width="0.85546875" style="82"/>
    <col min="2114" max="2114" width="0.85546875" style="82" customWidth="1"/>
    <col min="2115" max="2117" width="0.85546875" style="82"/>
    <col min="2118" max="2118" width="0.85546875" style="82" customWidth="1"/>
    <col min="2119" max="2129" width="0.85546875" style="82"/>
    <col min="2130" max="2131" width="0.85546875" style="82" customWidth="1"/>
    <col min="2132" max="2212" width="0.85546875" style="82"/>
    <col min="2213" max="2213" width="40.28515625" style="82" customWidth="1"/>
    <col min="2214" max="2322" width="0.85546875" style="82"/>
    <col min="2323" max="2323" width="0.85546875" style="82" customWidth="1"/>
    <col min="2324" max="2363" width="0.85546875" style="82"/>
    <col min="2364" max="2364" width="0.7109375" style="82" customWidth="1"/>
    <col min="2365" max="2365" width="2" style="82" customWidth="1"/>
    <col min="2366" max="2369" width="0.85546875" style="82"/>
    <col min="2370" max="2370" width="0.85546875" style="82" customWidth="1"/>
    <col min="2371" max="2373" width="0.85546875" style="82"/>
    <col min="2374" max="2374" width="0.85546875" style="82" customWidth="1"/>
    <col min="2375" max="2385" width="0.85546875" style="82"/>
    <col min="2386" max="2387" width="0.85546875" style="82" customWidth="1"/>
    <col min="2388" max="2468" width="0.85546875" style="82"/>
    <col min="2469" max="2469" width="40.28515625" style="82" customWidth="1"/>
    <col min="2470" max="2578" width="0.85546875" style="82"/>
    <col min="2579" max="2579" width="0.85546875" style="82" customWidth="1"/>
    <col min="2580" max="2619" width="0.85546875" style="82"/>
    <col min="2620" max="2620" width="0.7109375" style="82" customWidth="1"/>
    <col min="2621" max="2621" width="2" style="82" customWidth="1"/>
    <col min="2622" max="2625" width="0.85546875" style="82"/>
    <col min="2626" max="2626" width="0.85546875" style="82" customWidth="1"/>
    <col min="2627" max="2629" width="0.85546875" style="82"/>
    <col min="2630" max="2630" width="0.85546875" style="82" customWidth="1"/>
    <col min="2631" max="2641" width="0.85546875" style="82"/>
    <col min="2642" max="2643" width="0.85546875" style="82" customWidth="1"/>
    <col min="2644" max="2724" width="0.85546875" style="82"/>
    <col min="2725" max="2725" width="40.28515625" style="82" customWidth="1"/>
    <col min="2726" max="2834" width="0.85546875" style="82"/>
    <col min="2835" max="2835" width="0.85546875" style="82" customWidth="1"/>
    <col min="2836" max="2875" width="0.85546875" style="82"/>
    <col min="2876" max="2876" width="0.7109375" style="82" customWidth="1"/>
    <col min="2877" max="2877" width="2" style="82" customWidth="1"/>
    <col min="2878" max="2881" width="0.85546875" style="82"/>
    <col min="2882" max="2882" width="0.85546875" style="82" customWidth="1"/>
    <col min="2883" max="2885" width="0.85546875" style="82"/>
    <col min="2886" max="2886" width="0.85546875" style="82" customWidth="1"/>
    <col min="2887" max="2897" width="0.85546875" style="82"/>
    <col min="2898" max="2899" width="0.85546875" style="82" customWidth="1"/>
    <col min="2900" max="2980" width="0.85546875" style="82"/>
    <col min="2981" max="2981" width="40.28515625" style="82" customWidth="1"/>
    <col min="2982" max="3090" width="0.85546875" style="82"/>
    <col min="3091" max="3091" width="0.85546875" style="82" customWidth="1"/>
    <col min="3092" max="3131" width="0.85546875" style="82"/>
    <col min="3132" max="3132" width="0.7109375" style="82" customWidth="1"/>
    <col min="3133" max="3133" width="2" style="82" customWidth="1"/>
    <col min="3134" max="3137" width="0.85546875" style="82"/>
    <col min="3138" max="3138" width="0.85546875" style="82" customWidth="1"/>
    <col min="3139" max="3141" width="0.85546875" style="82"/>
    <col min="3142" max="3142" width="0.85546875" style="82" customWidth="1"/>
    <col min="3143" max="3153" width="0.85546875" style="82"/>
    <col min="3154" max="3155" width="0.85546875" style="82" customWidth="1"/>
    <col min="3156" max="3236" width="0.85546875" style="82"/>
    <col min="3237" max="3237" width="40.28515625" style="82" customWidth="1"/>
    <col min="3238" max="3346" width="0.85546875" style="82"/>
    <col min="3347" max="3347" width="0.85546875" style="82" customWidth="1"/>
    <col min="3348" max="3387" width="0.85546875" style="82"/>
    <col min="3388" max="3388" width="0.7109375" style="82" customWidth="1"/>
    <col min="3389" max="3389" width="2" style="82" customWidth="1"/>
    <col min="3390" max="3393" width="0.85546875" style="82"/>
    <col min="3394" max="3394" width="0.85546875" style="82" customWidth="1"/>
    <col min="3395" max="3397" width="0.85546875" style="82"/>
    <col min="3398" max="3398" width="0.85546875" style="82" customWidth="1"/>
    <col min="3399" max="3409" width="0.85546875" style="82"/>
    <col min="3410" max="3411" width="0.85546875" style="82" customWidth="1"/>
    <col min="3412" max="3492" width="0.85546875" style="82"/>
    <col min="3493" max="3493" width="40.28515625" style="82" customWidth="1"/>
    <col min="3494" max="3602" width="0.85546875" style="82"/>
    <col min="3603" max="3603" width="0.85546875" style="82" customWidth="1"/>
    <col min="3604" max="3643" width="0.85546875" style="82"/>
    <col min="3644" max="3644" width="0.7109375" style="82" customWidth="1"/>
    <col min="3645" max="3645" width="2" style="82" customWidth="1"/>
    <col min="3646" max="3649" width="0.85546875" style="82"/>
    <col min="3650" max="3650" width="0.85546875" style="82" customWidth="1"/>
    <col min="3651" max="3653" width="0.85546875" style="82"/>
    <col min="3654" max="3654" width="0.85546875" style="82" customWidth="1"/>
    <col min="3655" max="3665" width="0.85546875" style="82"/>
    <col min="3666" max="3667" width="0.85546875" style="82" customWidth="1"/>
    <col min="3668" max="3748" width="0.85546875" style="82"/>
    <col min="3749" max="3749" width="40.28515625" style="82" customWidth="1"/>
    <col min="3750" max="3858" width="0.85546875" style="82"/>
    <col min="3859" max="3859" width="0.85546875" style="82" customWidth="1"/>
    <col min="3860" max="3899" width="0.85546875" style="82"/>
    <col min="3900" max="3900" width="0.7109375" style="82" customWidth="1"/>
    <col min="3901" max="3901" width="2" style="82" customWidth="1"/>
    <col min="3902" max="3905" width="0.85546875" style="82"/>
    <col min="3906" max="3906" width="0.85546875" style="82" customWidth="1"/>
    <col min="3907" max="3909" width="0.85546875" style="82"/>
    <col min="3910" max="3910" width="0.85546875" style="82" customWidth="1"/>
    <col min="3911" max="3921" width="0.85546875" style="82"/>
    <col min="3922" max="3923" width="0.85546875" style="82" customWidth="1"/>
    <col min="3924" max="4004" width="0.85546875" style="82"/>
    <col min="4005" max="4005" width="40.28515625" style="82" customWidth="1"/>
    <col min="4006" max="4114" width="0.85546875" style="82"/>
    <col min="4115" max="4115" width="0.85546875" style="82" customWidth="1"/>
    <col min="4116" max="4155" width="0.85546875" style="82"/>
    <col min="4156" max="4156" width="0.7109375" style="82" customWidth="1"/>
    <col min="4157" max="4157" width="2" style="82" customWidth="1"/>
    <col min="4158" max="4161" width="0.85546875" style="82"/>
    <col min="4162" max="4162" width="0.85546875" style="82" customWidth="1"/>
    <col min="4163" max="4165" width="0.85546875" style="82"/>
    <col min="4166" max="4166" width="0.85546875" style="82" customWidth="1"/>
    <col min="4167" max="4177" width="0.85546875" style="82"/>
    <col min="4178" max="4179" width="0.85546875" style="82" customWidth="1"/>
    <col min="4180" max="4260" width="0.85546875" style="82"/>
    <col min="4261" max="4261" width="40.28515625" style="82" customWidth="1"/>
    <col min="4262" max="4370" width="0.85546875" style="82"/>
    <col min="4371" max="4371" width="0.85546875" style="82" customWidth="1"/>
    <col min="4372" max="4411" width="0.85546875" style="82"/>
    <col min="4412" max="4412" width="0.7109375" style="82" customWidth="1"/>
    <col min="4413" max="4413" width="2" style="82" customWidth="1"/>
    <col min="4414" max="4417" width="0.85546875" style="82"/>
    <col min="4418" max="4418" width="0.85546875" style="82" customWidth="1"/>
    <col min="4419" max="4421" width="0.85546875" style="82"/>
    <col min="4422" max="4422" width="0.85546875" style="82" customWidth="1"/>
    <col min="4423" max="4433" width="0.85546875" style="82"/>
    <col min="4434" max="4435" width="0.85546875" style="82" customWidth="1"/>
    <col min="4436" max="4516" width="0.85546875" style="82"/>
    <col min="4517" max="4517" width="40.28515625" style="82" customWidth="1"/>
    <col min="4518" max="4626" width="0.85546875" style="82"/>
    <col min="4627" max="4627" width="0.85546875" style="82" customWidth="1"/>
    <col min="4628" max="4667" width="0.85546875" style="82"/>
    <col min="4668" max="4668" width="0.7109375" style="82" customWidth="1"/>
    <col min="4669" max="4669" width="2" style="82" customWidth="1"/>
    <col min="4670" max="4673" width="0.85546875" style="82"/>
    <col min="4674" max="4674" width="0.85546875" style="82" customWidth="1"/>
    <col min="4675" max="4677" width="0.85546875" style="82"/>
    <col min="4678" max="4678" width="0.85546875" style="82" customWidth="1"/>
    <col min="4679" max="4689" width="0.85546875" style="82"/>
    <col min="4690" max="4691" width="0.85546875" style="82" customWidth="1"/>
    <col min="4692" max="4772" width="0.85546875" style="82"/>
    <col min="4773" max="4773" width="40.28515625" style="82" customWidth="1"/>
    <col min="4774" max="4882" width="0.85546875" style="82"/>
    <col min="4883" max="4883" width="0.85546875" style="82" customWidth="1"/>
    <col min="4884" max="4923" width="0.85546875" style="82"/>
    <col min="4924" max="4924" width="0.7109375" style="82" customWidth="1"/>
    <col min="4925" max="4925" width="2" style="82" customWidth="1"/>
    <col min="4926" max="4929" width="0.85546875" style="82"/>
    <col min="4930" max="4930" width="0.85546875" style="82" customWidth="1"/>
    <col min="4931" max="4933" width="0.85546875" style="82"/>
    <col min="4934" max="4934" width="0.85546875" style="82" customWidth="1"/>
    <col min="4935" max="4945" width="0.85546875" style="82"/>
    <col min="4946" max="4947" width="0.85546875" style="82" customWidth="1"/>
    <col min="4948" max="5028" width="0.85546875" style="82"/>
    <col min="5029" max="5029" width="40.28515625" style="82" customWidth="1"/>
    <col min="5030" max="5138" width="0.85546875" style="82"/>
    <col min="5139" max="5139" width="0.85546875" style="82" customWidth="1"/>
    <col min="5140" max="5179" width="0.85546875" style="82"/>
    <col min="5180" max="5180" width="0.7109375" style="82" customWidth="1"/>
    <col min="5181" max="5181" width="2" style="82" customWidth="1"/>
    <col min="5182" max="5185" width="0.85546875" style="82"/>
    <col min="5186" max="5186" width="0.85546875" style="82" customWidth="1"/>
    <col min="5187" max="5189" width="0.85546875" style="82"/>
    <col min="5190" max="5190" width="0.85546875" style="82" customWidth="1"/>
    <col min="5191" max="5201" width="0.85546875" style="82"/>
    <col min="5202" max="5203" width="0.85546875" style="82" customWidth="1"/>
    <col min="5204" max="5284" width="0.85546875" style="82"/>
    <col min="5285" max="5285" width="40.28515625" style="82" customWidth="1"/>
    <col min="5286" max="5394" width="0.85546875" style="82"/>
    <col min="5395" max="5395" width="0.85546875" style="82" customWidth="1"/>
    <col min="5396" max="5435" width="0.85546875" style="82"/>
    <col min="5436" max="5436" width="0.7109375" style="82" customWidth="1"/>
    <col min="5437" max="5437" width="2" style="82" customWidth="1"/>
    <col min="5438" max="5441" width="0.85546875" style="82"/>
    <col min="5442" max="5442" width="0.85546875" style="82" customWidth="1"/>
    <col min="5443" max="5445" width="0.85546875" style="82"/>
    <col min="5446" max="5446" width="0.85546875" style="82" customWidth="1"/>
    <col min="5447" max="5457" width="0.85546875" style="82"/>
    <col min="5458" max="5459" width="0.85546875" style="82" customWidth="1"/>
    <col min="5460" max="5540" width="0.85546875" style="82"/>
    <col min="5541" max="5541" width="40.28515625" style="82" customWidth="1"/>
    <col min="5542" max="5650" width="0.85546875" style="82"/>
    <col min="5651" max="5651" width="0.85546875" style="82" customWidth="1"/>
    <col min="5652" max="5691" width="0.85546875" style="82"/>
    <col min="5692" max="5692" width="0.7109375" style="82" customWidth="1"/>
    <col min="5693" max="5693" width="2" style="82" customWidth="1"/>
    <col min="5694" max="5697" width="0.85546875" style="82"/>
    <col min="5698" max="5698" width="0.85546875" style="82" customWidth="1"/>
    <col min="5699" max="5701" width="0.85546875" style="82"/>
    <col min="5702" max="5702" width="0.85546875" style="82" customWidth="1"/>
    <col min="5703" max="5713" width="0.85546875" style="82"/>
    <col min="5714" max="5715" width="0.85546875" style="82" customWidth="1"/>
    <col min="5716" max="5796" width="0.85546875" style="82"/>
    <col min="5797" max="5797" width="40.28515625" style="82" customWidth="1"/>
    <col min="5798" max="5906" width="0.85546875" style="82"/>
    <col min="5907" max="5907" width="0.85546875" style="82" customWidth="1"/>
    <col min="5908" max="5947" width="0.85546875" style="82"/>
    <col min="5948" max="5948" width="0.7109375" style="82" customWidth="1"/>
    <col min="5949" max="5949" width="2" style="82" customWidth="1"/>
    <col min="5950" max="5953" width="0.85546875" style="82"/>
    <col min="5954" max="5954" width="0.85546875" style="82" customWidth="1"/>
    <col min="5955" max="5957" width="0.85546875" style="82"/>
    <col min="5958" max="5958" width="0.85546875" style="82" customWidth="1"/>
    <col min="5959" max="5969" width="0.85546875" style="82"/>
    <col min="5970" max="5971" width="0.85546875" style="82" customWidth="1"/>
    <col min="5972" max="6052" width="0.85546875" style="82"/>
    <col min="6053" max="6053" width="40.28515625" style="82" customWidth="1"/>
    <col min="6054" max="6162" width="0.85546875" style="82"/>
    <col min="6163" max="6163" width="0.85546875" style="82" customWidth="1"/>
    <col min="6164" max="6203" width="0.85546875" style="82"/>
    <col min="6204" max="6204" width="0.7109375" style="82" customWidth="1"/>
    <col min="6205" max="6205" width="2" style="82" customWidth="1"/>
    <col min="6206" max="6209" width="0.85546875" style="82"/>
    <col min="6210" max="6210" width="0.85546875" style="82" customWidth="1"/>
    <col min="6211" max="6213" width="0.85546875" style="82"/>
    <col min="6214" max="6214" width="0.85546875" style="82" customWidth="1"/>
    <col min="6215" max="6225" width="0.85546875" style="82"/>
    <col min="6226" max="6227" width="0.85546875" style="82" customWidth="1"/>
    <col min="6228" max="6308" width="0.85546875" style="82"/>
    <col min="6309" max="6309" width="40.28515625" style="82" customWidth="1"/>
    <col min="6310" max="6418" width="0.85546875" style="82"/>
    <col min="6419" max="6419" width="0.85546875" style="82" customWidth="1"/>
    <col min="6420" max="6459" width="0.85546875" style="82"/>
    <col min="6460" max="6460" width="0.7109375" style="82" customWidth="1"/>
    <col min="6461" max="6461" width="2" style="82" customWidth="1"/>
    <col min="6462" max="6465" width="0.85546875" style="82"/>
    <col min="6466" max="6466" width="0.85546875" style="82" customWidth="1"/>
    <col min="6467" max="6469" width="0.85546875" style="82"/>
    <col min="6470" max="6470" width="0.85546875" style="82" customWidth="1"/>
    <col min="6471" max="6481" width="0.85546875" style="82"/>
    <col min="6482" max="6483" width="0.85546875" style="82" customWidth="1"/>
    <col min="6484" max="6564" width="0.85546875" style="82"/>
    <col min="6565" max="6565" width="40.28515625" style="82" customWidth="1"/>
    <col min="6566" max="6674" width="0.85546875" style="82"/>
    <col min="6675" max="6675" width="0.85546875" style="82" customWidth="1"/>
    <col min="6676" max="6715" width="0.85546875" style="82"/>
    <col min="6716" max="6716" width="0.7109375" style="82" customWidth="1"/>
    <col min="6717" max="6717" width="2" style="82" customWidth="1"/>
    <col min="6718" max="6721" width="0.85546875" style="82"/>
    <col min="6722" max="6722" width="0.85546875" style="82" customWidth="1"/>
    <col min="6723" max="6725" width="0.85546875" style="82"/>
    <col min="6726" max="6726" width="0.85546875" style="82" customWidth="1"/>
    <col min="6727" max="6737" width="0.85546875" style="82"/>
    <col min="6738" max="6739" width="0.85546875" style="82" customWidth="1"/>
    <col min="6740" max="6820" width="0.85546875" style="82"/>
    <col min="6821" max="6821" width="40.28515625" style="82" customWidth="1"/>
    <col min="6822" max="6930" width="0.85546875" style="82"/>
    <col min="6931" max="6931" width="0.85546875" style="82" customWidth="1"/>
    <col min="6932" max="6971" width="0.85546875" style="82"/>
    <col min="6972" max="6972" width="0.7109375" style="82" customWidth="1"/>
    <col min="6973" max="6973" width="2" style="82" customWidth="1"/>
    <col min="6974" max="6977" width="0.85546875" style="82"/>
    <col min="6978" max="6978" width="0.85546875" style="82" customWidth="1"/>
    <col min="6979" max="6981" width="0.85546875" style="82"/>
    <col min="6982" max="6982" width="0.85546875" style="82" customWidth="1"/>
    <col min="6983" max="6993" width="0.85546875" style="82"/>
    <col min="6994" max="6995" width="0.85546875" style="82" customWidth="1"/>
    <col min="6996" max="7076" width="0.85546875" style="82"/>
    <col min="7077" max="7077" width="40.28515625" style="82" customWidth="1"/>
    <col min="7078" max="7186" width="0.85546875" style="82"/>
    <col min="7187" max="7187" width="0.85546875" style="82" customWidth="1"/>
    <col min="7188" max="7227" width="0.85546875" style="82"/>
    <col min="7228" max="7228" width="0.7109375" style="82" customWidth="1"/>
    <col min="7229" max="7229" width="2" style="82" customWidth="1"/>
    <col min="7230" max="7233" width="0.85546875" style="82"/>
    <col min="7234" max="7234" width="0.85546875" style="82" customWidth="1"/>
    <col min="7235" max="7237" width="0.85546875" style="82"/>
    <col min="7238" max="7238" width="0.85546875" style="82" customWidth="1"/>
    <col min="7239" max="7249" width="0.85546875" style="82"/>
    <col min="7250" max="7251" width="0.85546875" style="82" customWidth="1"/>
    <col min="7252" max="7332" width="0.85546875" style="82"/>
    <col min="7333" max="7333" width="40.28515625" style="82" customWidth="1"/>
    <col min="7334" max="7442" width="0.85546875" style="82"/>
    <col min="7443" max="7443" width="0.85546875" style="82" customWidth="1"/>
    <col min="7444" max="7483" width="0.85546875" style="82"/>
    <col min="7484" max="7484" width="0.7109375" style="82" customWidth="1"/>
    <col min="7485" max="7485" width="2" style="82" customWidth="1"/>
    <col min="7486" max="7489" width="0.85546875" style="82"/>
    <col min="7490" max="7490" width="0.85546875" style="82" customWidth="1"/>
    <col min="7491" max="7493" width="0.85546875" style="82"/>
    <col min="7494" max="7494" width="0.85546875" style="82" customWidth="1"/>
    <col min="7495" max="7505" width="0.85546875" style="82"/>
    <col min="7506" max="7507" width="0.85546875" style="82" customWidth="1"/>
    <col min="7508" max="7588" width="0.85546875" style="82"/>
    <col min="7589" max="7589" width="40.28515625" style="82" customWidth="1"/>
    <col min="7590" max="7698" width="0.85546875" style="82"/>
    <col min="7699" max="7699" width="0.85546875" style="82" customWidth="1"/>
    <col min="7700" max="7739" width="0.85546875" style="82"/>
    <col min="7740" max="7740" width="0.7109375" style="82" customWidth="1"/>
    <col min="7741" max="7741" width="2" style="82" customWidth="1"/>
    <col min="7742" max="7745" width="0.85546875" style="82"/>
    <col min="7746" max="7746" width="0.85546875" style="82" customWidth="1"/>
    <col min="7747" max="7749" width="0.85546875" style="82"/>
    <col min="7750" max="7750" width="0.85546875" style="82" customWidth="1"/>
    <col min="7751" max="7761" width="0.85546875" style="82"/>
    <col min="7762" max="7763" width="0.85546875" style="82" customWidth="1"/>
    <col min="7764" max="7844" width="0.85546875" style="82"/>
    <col min="7845" max="7845" width="40.28515625" style="82" customWidth="1"/>
    <col min="7846" max="7954" width="0.85546875" style="82"/>
    <col min="7955" max="7955" width="0.85546875" style="82" customWidth="1"/>
    <col min="7956" max="7995" width="0.85546875" style="82"/>
    <col min="7996" max="7996" width="0.7109375" style="82" customWidth="1"/>
    <col min="7997" max="7997" width="2" style="82" customWidth="1"/>
    <col min="7998" max="8001" width="0.85546875" style="82"/>
    <col min="8002" max="8002" width="0.85546875" style="82" customWidth="1"/>
    <col min="8003" max="8005" width="0.85546875" style="82"/>
    <col min="8006" max="8006" width="0.85546875" style="82" customWidth="1"/>
    <col min="8007" max="8017" width="0.85546875" style="82"/>
    <col min="8018" max="8019" width="0.85546875" style="82" customWidth="1"/>
    <col min="8020" max="8100" width="0.85546875" style="82"/>
    <col min="8101" max="8101" width="40.28515625" style="82" customWidth="1"/>
    <col min="8102" max="8210" width="0.85546875" style="82"/>
    <col min="8211" max="8211" width="0.85546875" style="82" customWidth="1"/>
    <col min="8212" max="8251" width="0.85546875" style="82"/>
    <col min="8252" max="8252" width="0.7109375" style="82" customWidth="1"/>
    <col min="8253" max="8253" width="2" style="82" customWidth="1"/>
    <col min="8254" max="8257" width="0.85546875" style="82"/>
    <col min="8258" max="8258" width="0.85546875" style="82" customWidth="1"/>
    <col min="8259" max="8261" width="0.85546875" style="82"/>
    <col min="8262" max="8262" width="0.85546875" style="82" customWidth="1"/>
    <col min="8263" max="8273" width="0.85546875" style="82"/>
    <col min="8274" max="8275" width="0.85546875" style="82" customWidth="1"/>
    <col min="8276" max="8356" width="0.85546875" style="82"/>
    <col min="8357" max="8357" width="40.28515625" style="82" customWidth="1"/>
    <col min="8358" max="8466" width="0.85546875" style="82"/>
    <col min="8467" max="8467" width="0.85546875" style="82" customWidth="1"/>
    <col min="8468" max="8507" width="0.85546875" style="82"/>
    <col min="8508" max="8508" width="0.7109375" style="82" customWidth="1"/>
    <col min="8509" max="8509" width="2" style="82" customWidth="1"/>
    <col min="8510" max="8513" width="0.85546875" style="82"/>
    <col min="8514" max="8514" width="0.85546875" style="82" customWidth="1"/>
    <col min="8515" max="8517" width="0.85546875" style="82"/>
    <col min="8518" max="8518" width="0.85546875" style="82" customWidth="1"/>
    <col min="8519" max="8529" width="0.85546875" style="82"/>
    <col min="8530" max="8531" width="0.85546875" style="82" customWidth="1"/>
    <col min="8532" max="8612" width="0.85546875" style="82"/>
    <col min="8613" max="8613" width="40.28515625" style="82" customWidth="1"/>
    <col min="8614" max="8722" width="0.85546875" style="82"/>
    <col min="8723" max="8723" width="0.85546875" style="82" customWidth="1"/>
    <col min="8724" max="8763" width="0.85546875" style="82"/>
    <col min="8764" max="8764" width="0.7109375" style="82" customWidth="1"/>
    <col min="8765" max="8765" width="2" style="82" customWidth="1"/>
    <col min="8766" max="8769" width="0.85546875" style="82"/>
    <col min="8770" max="8770" width="0.85546875" style="82" customWidth="1"/>
    <col min="8771" max="8773" width="0.85546875" style="82"/>
    <col min="8774" max="8774" width="0.85546875" style="82" customWidth="1"/>
    <col min="8775" max="8785" width="0.85546875" style="82"/>
    <col min="8786" max="8787" width="0.85546875" style="82" customWidth="1"/>
    <col min="8788" max="8868" width="0.85546875" style="82"/>
    <col min="8869" max="8869" width="40.28515625" style="82" customWidth="1"/>
    <col min="8870" max="8978" width="0.85546875" style="82"/>
    <col min="8979" max="8979" width="0.85546875" style="82" customWidth="1"/>
    <col min="8980" max="9019" width="0.85546875" style="82"/>
    <col min="9020" max="9020" width="0.7109375" style="82" customWidth="1"/>
    <col min="9021" max="9021" width="2" style="82" customWidth="1"/>
    <col min="9022" max="9025" width="0.85546875" style="82"/>
    <col min="9026" max="9026" width="0.85546875" style="82" customWidth="1"/>
    <col min="9027" max="9029" width="0.85546875" style="82"/>
    <col min="9030" max="9030" width="0.85546875" style="82" customWidth="1"/>
    <col min="9031" max="9041" width="0.85546875" style="82"/>
    <col min="9042" max="9043" width="0.85546875" style="82" customWidth="1"/>
    <col min="9044" max="9124" width="0.85546875" style="82"/>
    <col min="9125" max="9125" width="40.28515625" style="82" customWidth="1"/>
    <col min="9126" max="9234" width="0.85546875" style="82"/>
    <col min="9235" max="9235" width="0.85546875" style="82" customWidth="1"/>
    <col min="9236" max="9275" width="0.85546875" style="82"/>
    <col min="9276" max="9276" width="0.7109375" style="82" customWidth="1"/>
    <col min="9277" max="9277" width="2" style="82" customWidth="1"/>
    <col min="9278" max="9281" width="0.85546875" style="82"/>
    <col min="9282" max="9282" width="0.85546875" style="82" customWidth="1"/>
    <col min="9283" max="9285" width="0.85546875" style="82"/>
    <col min="9286" max="9286" width="0.85546875" style="82" customWidth="1"/>
    <col min="9287" max="9297" width="0.85546875" style="82"/>
    <col min="9298" max="9299" width="0.85546875" style="82" customWidth="1"/>
    <col min="9300" max="9380" width="0.85546875" style="82"/>
    <col min="9381" max="9381" width="40.28515625" style="82" customWidth="1"/>
    <col min="9382" max="9490" width="0.85546875" style="82"/>
    <col min="9491" max="9491" width="0.85546875" style="82" customWidth="1"/>
    <col min="9492" max="9531" width="0.85546875" style="82"/>
    <col min="9532" max="9532" width="0.7109375" style="82" customWidth="1"/>
    <col min="9533" max="9533" width="2" style="82" customWidth="1"/>
    <col min="9534" max="9537" width="0.85546875" style="82"/>
    <col min="9538" max="9538" width="0.85546875" style="82" customWidth="1"/>
    <col min="9539" max="9541" width="0.85546875" style="82"/>
    <col min="9542" max="9542" width="0.85546875" style="82" customWidth="1"/>
    <col min="9543" max="9553" width="0.85546875" style="82"/>
    <col min="9554" max="9555" width="0.85546875" style="82" customWidth="1"/>
    <col min="9556" max="9636" width="0.85546875" style="82"/>
    <col min="9637" max="9637" width="40.28515625" style="82" customWidth="1"/>
    <col min="9638" max="9746" width="0.85546875" style="82"/>
    <col min="9747" max="9747" width="0.85546875" style="82" customWidth="1"/>
    <col min="9748" max="9787" width="0.85546875" style="82"/>
    <col min="9788" max="9788" width="0.7109375" style="82" customWidth="1"/>
    <col min="9789" max="9789" width="2" style="82" customWidth="1"/>
    <col min="9790" max="9793" width="0.85546875" style="82"/>
    <col min="9794" max="9794" width="0.85546875" style="82" customWidth="1"/>
    <col min="9795" max="9797" width="0.85546875" style="82"/>
    <col min="9798" max="9798" width="0.85546875" style="82" customWidth="1"/>
    <col min="9799" max="9809" width="0.85546875" style="82"/>
    <col min="9810" max="9811" width="0.85546875" style="82" customWidth="1"/>
    <col min="9812" max="9892" width="0.85546875" style="82"/>
    <col min="9893" max="9893" width="40.28515625" style="82" customWidth="1"/>
    <col min="9894" max="10002" width="0.85546875" style="82"/>
    <col min="10003" max="10003" width="0.85546875" style="82" customWidth="1"/>
    <col min="10004" max="10043" width="0.85546875" style="82"/>
    <col min="10044" max="10044" width="0.7109375" style="82" customWidth="1"/>
    <col min="10045" max="10045" width="2" style="82" customWidth="1"/>
    <col min="10046" max="10049" width="0.85546875" style="82"/>
    <col min="10050" max="10050" width="0.85546875" style="82" customWidth="1"/>
    <col min="10051" max="10053" width="0.85546875" style="82"/>
    <col min="10054" max="10054" width="0.85546875" style="82" customWidth="1"/>
    <col min="10055" max="10065" width="0.85546875" style="82"/>
    <col min="10066" max="10067" width="0.85546875" style="82" customWidth="1"/>
    <col min="10068" max="10148" width="0.85546875" style="82"/>
    <col min="10149" max="10149" width="40.28515625" style="82" customWidth="1"/>
    <col min="10150" max="10258" width="0.85546875" style="82"/>
    <col min="10259" max="10259" width="0.85546875" style="82" customWidth="1"/>
    <col min="10260" max="10299" width="0.85546875" style="82"/>
    <col min="10300" max="10300" width="0.7109375" style="82" customWidth="1"/>
    <col min="10301" max="10301" width="2" style="82" customWidth="1"/>
    <col min="10302" max="10305" width="0.85546875" style="82"/>
    <col min="10306" max="10306" width="0.85546875" style="82" customWidth="1"/>
    <col min="10307" max="10309" width="0.85546875" style="82"/>
    <col min="10310" max="10310" width="0.85546875" style="82" customWidth="1"/>
    <col min="10311" max="10321" width="0.85546875" style="82"/>
    <col min="10322" max="10323" width="0.85546875" style="82" customWidth="1"/>
    <col min="10324" max="10404" width="0.85546875" style="82"/>
    <col min="10405" max="10405" width="40.28515625" style="82" customWidth="1"/>
    <col min="10406" max="10514" width="0.85546875" style="82"/>
    <col min="10515" max="10515" width="0.85546875" style="82" customWidth="1"/>
    <col min="10516" max="10555" width="0.85546875" style="82"/>
    <col min="10556" max="10556" width="0.7109375" style="82" customWidth="1"/>
    <col min="10557" max="10557" width="2" style="82" customWidth="1"/>
    <col min="10558" max="10561" width="0.85546875" style="82"/>
    <col min="10562" max="10562" width="0.85546875" style="82" customWidth="1"/>
    <col min="10563" max="10565" width="0.85546875" style="82"/>
    <col min="10566" max="10566" width="0.85546875" style="82" customWidth="1"/>
    <col min="10567" max="10577" width="0.85546875" style="82"/>
    <col min="10578" max="10579" width="0.85546875" style="82" customWidth="1"/>
    <col min="10580" max="10660" width="0.85546875" style="82"/>
    <col min="10661" max="10661" width="40.28515625" style="82" customWidth="1"/>
    <col min="10662" max="10770" width="0.85546875" style="82"/>
    <col min="10771" max="10771" width="0.85546875" style="82" customWidth="1"/>
    <col min="10772" max="10811" width="0.85546875" style="82"/>
    <col min="10812" max="10812" width="0.7109375" style="82" customWidth="1"/>
    <col min="10813" max="10813" width="2" style="82" customWidth="1"/>
    <col min="10814" max="10817" width="0.85546875" style="82"/>
    <col min="10818" max="10818" width="0.85546875" style="82" customWidth="1"/>
    <col min="10819" max="10821" width="0.85546875" style="82"/>
    <col min="10822" max="10822" width="0.85546875" style="82" customWidth="1"/>
    <col min="10823" max="10833" width="0.85546875" style="82"/>
    <col min="10834" max="10835" width="0.85546875" style="82" customWidth="1"/>
    <col min="10836" max="10916" width="0.85546875" style="82"/>
    <col min="10917" max="10917" width="40.28515625" style="82" customWidth="1"/>
    <col min="10918" max="11026" width="0.85546875" style="82"/>
    <col min="11027" max="11027" width="0.85546875" style="82" customWidth="1"/>
    <col min="11028" max="11067" width="0.85546875" style="82"/>
    <col min="11068" max="11068" width="0.7109375" style="82" customWidth="1"/>
    <col min="11069" max="11069" width="2" style="82" customWidth="1"/>
    <col min="11070" max="11073" width="0.85546875" style="82"/>
    <col min="11074" max="11074" width="0.85546875" style="82" customWidth="1"/>
    <col min="11075" max="11077" width="0.85546875" style="82"/>
    <col min="11078" max="11078" width="0.85546875" style="82" customWidth="1"/>
    <col min="11079" max="11089" width="0.85546875" style="82"/>
    <col min="11090" max="11091" width="0.85546875" style="82" customWidth="1"/>
    <col min="11092" max="11172" width="0.85546875" style="82"/>
    <col min="11173" max="11173" width="40.28515625" style="82" customWidth="1"/>
    <col min="11174" max="11282" width="0.85546875" style="82"/>
    <col min="11283" max="11283" width="0.85546875" style="82" customWidth="1"/>
    <col min="11284" max="11323" width="0.85546875" style="82"/>
    <col min="11324" max="11324" width="0.7109375" style="82" customWidth="1"/>
    <col min="11325" max="11325" width="2" style="82" customWidth="1"/>
    <col min="11326" max="11329" width="0.85546875" style="82"/>
    <col min="11330" max="11330" width="0.85546875" style="82" customWidth="1"/>
    <col min="11331" max="11333" width="0.85546875" style="82"/>
    <col min="11334" max="11334" width="0.85546875" style="82" customWidth="1"/>
    <col min="11335" max="11345" width="0.85546875" style="82"/>
    <col min="11346" max="11347" width="0.85546875" style="82" customWidth="1"/>
    <col min="11348" max="11428" width="0.85546875" style="82"/>
    <col min="11429" max="11429" width="40.28515625" style="82" customWidth="1"/>
    <col min="11430" max="11538" width="0.85546875" style="82"/>
    <col min="11539" max="11539" width="0.85546875" style="82" customWidth="1"/>
    <col min="11540" max="11579" width="0.85546875" style="82"/>
    <col min="11580" max="11580" width="0.7109375" style="82" customWidth="1"/>
    <col min="11581" max="11581" width="2" style="82" customWidth="1"/>
    <col min="11582" max="11585" width="0.85546875" style="82"/>
    <col min="11586" max="11586" width="0.85546875" style="82" customWidth="1"/>
    <col min="11587" max="11589" width="0.85546875" style="82"/>
    <col min="11590" max="11590" width="0.85546875" style="82" customWidth="1"/>
    <col min="11591" max="11601" width="0.85546875" style="82"/>
    <col min="11602" max="11603" width="0.85546875" style="82" customWidth="1"/>
    <col min="11604" max="11684" width="0.85546875" style="82"/>
    <col min="11685" max="11685" width="40.28515625" style="82" customWidth="1"/>
    <col min="11686" max="11794" width="0.85546875" style="82"/>
    <col min="11795" max="11795" width="0.85546875" style="82" customWidth="1"/>
    <col min="11796" max="11835" width="0.85546875" style="82"/>
    <col min="11836" max="11836" width="0.7109375" style="82" customWidth="1"/>
    <col min="11837" max="11837" width="2" style="82" customWidth="1"/>
    <col min="11838" max="11841" width="0.85546875" style="82"/>
    <col min="11842" max="11842" width="0.85546875" style="82" customWidth="1"/>
    <col min="11843" max="11845" width="0.85546875" style="82"/>
    <col min="11846" max="11846" width="0.85546875" style="82" customWidth="1"/>
    <col min="11847" max="11857" width="0.85546875" style="82"/>
    <col min="11858" max="11859" width="0.85546875" style="82" customWidth="1"/>
    <col min="11860" max="11940" width="0.85546875" style="82"/>
    <col min="11941" max="11941" width="40.28515625" style="82" customWidth="1"/>
    <col min="11942" max="12050" width="0.85546875" style="82"/>
    <col min="12051" max="12051" width="0.85546875" style="82" customWidth="1"/>
    <col min="12052" max="12091" width="0.85546875" style="82"/>
    <col min="12092" max="12092" width="0.7109375" style="82" customWidth="1"/>
    <col min="12093" max="12093" width="2" style="82" customWidth="1"/>
    <col min="12094" max="12097" width="0.85546875" style="82"/>
    <col min="12098" max="12098" width="0.85546875" style="82" customWidth="1"/>
    <col min="12099" max="12101" width="0.85546875" style="82"/>
    <col min="12102" max="12102" width="0.85546875" style="82" customWidth="1"/>
    <col min="12103" max="12113" width="0.85546875" style="82"/>
    <col min="12114" max="12115" width="0.85546875" style="82" customWidth="1"/>
    <col min="12116" max="12196" width="0.85546875" style="82"/>
    <col min="12197" max="12197" width="40.28515625" style="82" customWidth="1"/>
    <col min="12198" max="12306" width="0.85546875" style="82"/>
    <col min="12307" max="12307" width="0.85546875" style="82" customWidth="1"/>
    <col min="12308" max="12347" width="0.85546875" style="82"/>
    <col min="12348" max="12348" width="0.7109375" style="82" customWidth="1"/>
    <col min="12349" max="12349" width="2" style="82" customWidth="1"/>
    <col min="12350" max="12353" width="0.85546875" style="82"/>
    <col min="12354" max="12354" width="0.85546875" style="82" customWidth="1"/>
    <col min="12355" max="12357" width="0.85546875" style="82"/>
    <col min="12358" max="12358" width="0.85546875" style="82" customWidth="1"/>
    <col min="12359" max="12369" width="0.85546875" style="82"/>
    <col min="12370" max="12371" width="0.85546875" style="82" customWidth="1"/>
    <col min="12372" max="12452" width="0.85546875" style="82"/>
    <col min="12453" max="12453" width="40.28515625" style="82" customWidth="1"/>
    <col min="12454" max="12562" width="0.85546875" style="82"/>
    <col min="12563" max="12563" width="0.85546875" style="82" customWidth="1"/>
    <col min="12564" max="12603" width="0.85546875" style="82"/>
    <col min="12604" max="12604" width="0.7109375" style="82" customWidth="1"/>
    <col min="12605" max="12605" width="2" style="82" customWidth="1"/>
    <col min="12606" max="12609" width="0.85546875" style="82"/>
    <col min="12610" max="12610" width="0.85546875" style="82" customWidth="1"/>
    <col min="12611" max="12613" width="0.85546875" style="82"/>
    <col min="12614" max="12614" width="0.85546875" style="82" customWidth="1"/>
    <col min="12615" max="12625" width="0.85546875" style="82"/>
    <col min="12626" max="12627" width="0.85546875" style="82" customWidth="1"/>
    <col min="12628" max="12708" width="0.85546875" style="82"/>
    <col min="12709" max="12709" width="40.28515625" style="82" customWidth="1"/>
    <col min="12710" max="12818" width="0.85546875" style="82"/>
    <col min="12819" max="12819" width="0.85546875" style="82" customWidth="1"/>
    <col min="12820" max="12859" width="0.85546875" style="82"/>
    <col min="12860" max="12860" width="0.7109375" style="82" customWidth="1"/>
    <col min="12861" max="12861" width="2" style="82" customWidth="1"/>
    <col min="12862" max="12865" width="0.85546875" style="82"/>
    <col min="12866" max="12866" width="0.85546875" style="82" customWidth="1"/>
    <col min="12867" max="12869" width="0.85546875" style="82"/>
    <col min="12870" max="12870" width="0.85546875" style="82" customWidth="1"/>
    <col min="12871" max="12881" width="0.85546875" style="82"/>
    <col min="12882" max="12883" width="0.85546875" style="82" customWidth="1"/>
    <col min="12884" max="12964" width="0.85546875" style="82"/>
    <col min="12965" max="12965" width="40.28515625" style="82" customWidth="1"/>
    <col min="12966" max="13074" width="0.85546875" style="82"/>
    <col min="13075" max="13075" width="0.85546875" style="82" customWidth="1"/>
    <col min="13076" max="13115" width="0.85546875" style="82"/>
    <col min="13116" max="13116" width="0.7109375" style="82" customWidth="1"/>
    <col min="13117" max="13117" width="2" style="82" customWidth="1"/>
    <col min="13118" max="13121" width="0.85546875" style="82"/>
    <col min="13122" max="13122" width="0.85546875" style="82" customWidth="1"/>
    <col min="13123" max="13125" width="0.85546875" style="82"/>
    <col min="13126" max="13126" width="0.85546875" style="82" customWidth="1"/>
    <col min="13127" max="13137" width="0.85546875" style="82"/>
    <col min="13138" max="13139" width="0.85546875" style="82" customWidth="1"/>
    <col min="13140" max="13220" width="0.85546875" style="82"/>
    <col min="13221" max="13221" width="40.28515625" style="82" customWidth="1"/>
    <col min="13222" max="13330" width="0.85546875" style="82"/>
    <col min="13331" max="13331" width="0.85546875" style="82" customWidth="1"/>
    <col min="13332" max="13371" width="0.85546875" style="82"/>
    <col min="13372" max="13372" width="0.7109375" style="82" customWidth="1"/>
    <col min="13373" max="13373" width="2" style="82" customWidth="1"/>
    <col min="13374" max="13377" width="0.85546875" style="82"/>
    <col min="13378" max="13378" width="0.85546875" style="82" customWidth="1"/>
    <col min="13379" max="13381" width="0.85546875" style="82"/>
    <col min="13382" max="13382" width="0.85546875" style="82" customWidth="1"/>
    <col min="13383" max="13393" width="0.85546875" style="82"/>
    <col min="13394" max="13395" width="0.85546875" style="82" customWidth="1"/>
    <col min="13396" max="13476" width="0.85546875" style="82"/>
    <col min="13477" max="13477" width="40.28515625" style="82" customWidth="1"/>
    <col min="13478" max="13586" width="0.85546875" style="82"/>
    <col min="13587" max="13587" width="0.85546875" style="82" customWidth="1"/>
    <col min="13588" max="13627" width="0.85546875" style="82"/>
    <col min="13628" max="13628" width="0.7109375" style="82" customWidth="1"/>
    <col min="13629" max="13629" width="2" style="82" customWidth="1"/>
    <col min="13630" max="13633" width="0.85546875" style="82"/>
    <col min="13634" max="13634" width="0.85546875" style="82" customWidth="1"/>
    <col min="13635" max="13637" width="0.85546875" style="82"/>
    <col min="13638" max="13638" width="0.85546875" style="82" customWidth="1"/>
    <col min="13639" max="13649" width="0.85546875" style="82"/>
    <col min="13650" max="13651" width="0.85546875" style="82" customWidth="1"/>
    <col min="13652" max="13732" width="0.85546875" style="82"/>
    <col min="13733" max="13733" width="40.28515625" style="82" customWidth="1"/>
    <col min="13734" max="13842" width="0.85546875" style="82"/>
    <col min="13843" max="13843" width="0.85546875" style="82" customWidth="1"/>
    <col min="13844" max="13883" width="0.85546875" style="82"/>
    <col min="13884" max="13884" width="0.7109375" style="82" customWidth="1"/>
    <col min="13885" max="13885" width="2" style="82" customWidth="1"/>
    <col min="13886" max="13889" width="0.85546875" style="82"/>
    <col min="13890" max="13890" width="0.85546875" style="82" customWidth="1"/>
    <col min="13891" max="13893" width="0.85546875" style="82"/>
    <col min="13894" max="13894" width="0.85546875" style="82" customWidth="1"/>
    <col min="13895" max="13905" width="0.85546875" style="82"/>
    <col min="13906" max="13907" width="0.85546875" style="82" customWidth="1"/>
    <col min="13908" max="13988" width="0.85546875" style="82"/>
    <col min="13989" max="13989" width="40.28515625" style="82" customWidth="1"/>
    <col min="13990" max="14098" width="0.85546875" style="82"/>
    <col min="14099" max="14099" width="0.85546875" style="82" customWidth="1"/>
    <col min="14100" max="14139" width="0.85546875" style="82"/>
    <col min="14140" max="14140" width="0.7109375" style="82" customWidth="1"/>
    <col min="14141" max="14141" width="2" style="82" customWidth="1"/>
    <col min="14142" max="14145" width="0.85546875" style="82"/>
    <col min="14146" max="14146" width="0.85546875" style="82" customWidth="1"/>
    <col min="14147" max="14149" width="0.85546875" style="82"/>
    <col min="14150" max="14150" width="0.85546875" style="82" customWidth="1"/>
    <col min="14151" max="14161" width="0.85546875" style="82"/>
    <col min="14162" max="14163" width="0.85546875" style="82" customWidth="1"/>
    <col min="14164" max="14244" width="0.85546875" style="82"/>
    <col min="14245" max="14245" width="40.28515625" style="82" customWidth="1"/>
    <col min="14246" max="14354" width="0.85546875" style="82"/>
    <col min="14355" max="14355" width="0.85546875" style="82" customWidth="1"/>
    <col min="14356" max="14395" width="0.85546875" style="82"/>
    <col min="14396" max="14396" width="0.7109375" style="82" customWidth="1"/>
    <col min="14397" max="14397" width="2" style="82" customWidth="1"/>
    <col min="14398" max="14401" width="0.85546875" style="82"/>
    <col min="14402" max="14402" width="0.85546875" style="82" customWidth="1"/>
    <col min="14403" max="14405" width="0.85546875" style="82"/>
    <col min="14406" max="14406" width="0.85546875" style="82" customWidth="1"/>
    <col min="14407" max="14417" width="0.85546875" style="82"/>
    <col min="14418" max="14419" width="0.85546875" style="82" customWidth="1"/>
    <col min="14420" max="14500" width="0.85546875" style="82"/>
    <col min="14501" max="14501" width="40.28515625" style="82" customWidth="1"/>
    <col min="14502" max="14610" width="0.85546875" style="82"/>
    <col min="14611" max="14611" width="0.85546875" style="82" customWidth="1"/>
    <col min="14612" max="14651" width="0.85546875" style="82"/>
    <col min="14652" max="14652" width="0.7109375" style="82" customWidth="1"/>
    <col min="14653" max="14653" width="2" style="82" customWidth="1"/>
    <col min="14654" max="14657" width="0.85546875" style="82"/>
    <col min="14658" max="14658" width="0.85546875" style="82" customWidth="1"/>
    <col min="14659" max="14661" width="0.85546875" style="82"/>
    <col min="14662" max="14662" width="0.85546875" style="82" customWidth="1"/>
    <col min="14663" max="14673" width="0.85546875" style="82"/>
    <col min="14674" max="14675" width="0.85546875" style="82" customWidth="1"/>
    <col min="14676" max="14756" width="0.85546875" style="82"/>
    <col min="14757" max="14757" width="40.28515625" style="82" customWidth="1"/>
    <col min="14758" max="14866" width="0.85546875" style="82"/>
    <col min="14867" max="14867" width="0.85546875" style="82" customWidth="1"/>
    <col min="14868" max="14907" width="0.85546875" style="82"/>
    <col min="14908" max="14908" width="0.7109375" style="82" customWidth="1"/>
    <col min="14909" max="14909" width="2" style="82" customWidth="1"/>
    <col min="14910" max="14913" width="0.85546875" style="82"/>
    <col min="14914" max="14914" width="0.85546875" style="82" customWidth="1"/>
    <col min="14915" max="14917" width="0.85546875" style="82"/>
    <col min="14918" max="14918" width="0.85546875" style="82" customWidth="1"/>
    <col min="14919" max="14929" width="0.85546875" style="82"/>
    <col min="14930" max="14931" width="0.85546875" style="82" customWidth="1"/>
    <col min="14932" max="15012" width="0.85546875" style="82"/>
    <col min="15013" max="15013" width="40.28515625" style="82" customWidth="1"/>
    <col min="15014" max="15122" width="0.85546875" style="82"/>
    <col min="15123" max="15123" width="0.85546875" style="82" customWidth="1"/>
    <col min="15124" max="15163" width="0.85546875" style="82"/>
    <col min="15164" max="15164" width="0.7109375" style="82" customWidth="1"/>
    <col min="15165" max="15165" width="2" style="82" customWidth="1"/>
    <col min="15166" max="15169" width="0.85546875" style="82"/>
    <col min="15170" max="15170" width="0.85546875" style="82" customWidth="1"/>
    <col min="15171" max="15173" width="0.85546875" style="82"/>
    <col min="15174" max="15174" width="0.85546875" style="82" customWidth="1"/>
    <col min="15175" max="15185" width="0.85546875" style="82"/>
    <col min="15186" max="15187" width="0.85546875" style="82" customWidth="1"/>
    <col min="15188" max="15268" width="0.85546875" style="82"/>
    <col min="15269" max="15269" width="40.28515625" style="82" customWidth="1"/>
    <col min="15270" max="15378" width="0.85546875" style="82"/>
    <col min="15379" max="15379" width="0.85546875" style="82" customWidth="1"/>
    <col min="15380" max="15419" width="0.85546875" style="82"/>
    <col min="15420" max="15420" width="0.7109375" style="82" customWidth="1"/>
    <col min="15421" max="15421" width="2" style="82" customWidth="1"/>
    <col min="15422" max="15425" width="0.85546875" style="82"/>
    <col min="15426" max="15426" width="0.85546875" style="82" customWidth="1"/>
    <col min="15427" max="15429" width="0.85546875" style="82"/>
    <col min="15430" max="15430" width="0.85546875" style="82" customWidth="1"/>
    <col min="15431" max="15441" width="0.85546875" style="82"/>
    <col min="15442" max="15443" width="0.85546875" style="82" customWidth="1"/>
    <col min="15444" max="15524" width="0.85546875" style="82"/>
    <col min="15525" max="15525" width="40.28515625" style="82" customWidth="1"/>
    <col min="15526" max="15634" width="0.85546875" style="82"/>
    <col min="15635" max="15635" width="0.85546875" style="82" customWidth="1"/>
    <col min="15636" max="15675" width="0.85546875" style="82"/>
    <col min="15676" max="15676" width="0.7109375" style="82" customWidth="1"/>
    <col min="15677" max="15677" width="2" style="82" customWidth="1"/>
    <col min="15678" max="15681" width="0.85546875" style="82"/>
    <col min="15682" max="15682" width="0.85546875" style="82" customWidth="1"/>
    <col min="15683" max="15685" width="0.85546875" style="82"/>
    <col min="15686" max="15686" width="0.85546875" style="82" customWidth="1"/>
    <col min="15687" max="15697" width="0.85546875" style="82"/>
    <col min="15698" max="15699" width="0.85546875" style="82" customWidth="1"/>
    <col min="15700" max="15780" width="0.85546875" style="82"/>
    <col min="15781" max="15781" width="40.28515625" style="82" customWidth="1"/>
    <col min="15782" max="15890" width="0.85546875" style="82"/>
    <col min="15891" max="15891" width="0.85546875" style="82" customWidth="1"/>
    <col min="15892" max="15931" width="0.85546875" style="82"/>
    <col min="15932" max="15932" width="0.7109375" style="82" customWidth="1"/>
    <col min="15933" max="15933" width="2" style="82" customWidth="1"/>
    <col min="15934" max="15937" width="0.85546875" style="82"/>
    <col min="15938" max="15938" width="0.85546875" style="82" customWidth="1"/>
    <col min="15939" max="15941" width="0.85546875" style="82"/>
    <col min="15942" max="15942" width="0.85546875" style="82" customWidth="1"/>
    <col min="15943" max="15953" width="0.85546875" style="82"/>
    <col min="15954" max="15955" width="0.85546875" style="82" customWidth="1"/>
    <col min="15956" max="16036" width="0.85546875" style="82"/>
    <col min="16037" max="16037" width="40.28515625" style="82" customWidth="1"/>
    <col min="16038" max="16146" width="0.85546875" style="82"/>
    <col min="16147" max="16147" width="0.85546875" style="82" customWidth="1"/>
    <col min="16148" max="16187" width="0.85546875" style="82"/>
    <col min="16188" max="16188" width="0.7109375" style="82" customWidth="1"/>
    <col min="16189" max="16189" width="2" style="82" customWidth="1"/>
    <col min="16190" max="16193" width="0.85546875" style="82"/>
    <col min="16194" max="16194" width="0.85546875" style="82" customWidth="1"/>
    <col min="16195" max="16197" width="0.85546875" style="82"/>
    <col min="16198" max="16198" width="0.85546875" style="82" customWidth="1"/>
    <col min="16199" max="16209" width="0.85546875" style="82"/>
    <col min="16210" max="16211" width="0.85546875" style="82" customWidth="1"/>
    <col min="16212" max="16292" width="0.85546875" style="82"/>
    <col min="16293" max="16293" width="40.28515625" style="82" customWidth="1"/>
    <col min="16294" max="16384" width="0.85546875" style="82"/>
  </cols>
  <sheetData>
    <row r="2" spans="1:170" s="85" customFormat="1" ht="10.5" x14ac:dyDescent="0.15">
      <c r="A2" s="502" t="s">
        <v>97</v>
      </c>
      <c r="B2" s="502"/>
      <c r="C2" s="502"/>
      <c r="D2" s="502"/>
      <c r="E2" s="502"/>
      <c r="F2" s="502"/>
      <c r="G2" s="502"/>
      <c r="H2" s="502"/>
      <c r="I2" s="502"/>
      <c r="J2" s="502"/>
      <c r="K2" s="502"/>
      <c r="L2" s="502"/>
      <c r="M2" s="502"/>
      <c r="N2" s="502"/>
      <c r="O2" s="502"/>
      <c r="P2" s="502"/>
      <c r="Q2" s="502"/>
      <c r="R2" s="502"/>
      <c r="S2" s="502"/>
      <c r="T2" s="502"/>
      <c r="U2" s="502"/>
      <c r="V2" s="502"/>
      <c r="W2" s="502"/>
      <c r="X2" s="502"/>
      <c r="Y2" s="502"/>
      <c r="Z2" s="502"/>
      <c r="AA2" s="502"/>
      <c r="AB2" s="502"/>
      <c r="AC2" s="502"/>
      <c r="AD2" s="502"/>
      <c r="AE2" s="502"/>
      <c r="AF2" s="502"/>
      <c r="AG2" s="502"/>
      <c r="AH2" s="502"/>
      <c r="AI2" s="502"/>
      <c r="AJ2" s="502"/>
      <c r="AK2" s="502"/>
      <c r="AL2" s="502"/>
      <c r="AM2" s="502"/>
      <c r="AN2" s="502"/>
      <c r="AO2" s="502"/>
      <c r="AP2" s="502"/>
      <c r="AQ2" s="502"/>
      <c r="AR2" s="502"/>
      <c r="AS2" s="502"/>
      <c r="AT2" s="502"/>
      <c r="AU2" s="502"/>
      <c r="AV2" s="502"/>
      <c r="AW2" s="502"/>
      <c r="AX2" s="502"/>
      <c r="AY2" s="502"/>
      <c r="AZ2" s="502"/>
      <c r="BA2" s="502"/>
      <c r="BB2" s="502"/>
      <c r="BC2" s="502"/>
      <c r="BD2" s="502"/>
      <c r="BE2" s="502"/>
      <c r="BF2" s="502"/>
      <c r="BG2" s="502"/>
      <c r="BH2" s="502"/>
      <c r="BI2" s="502"/>
      <c r="BJ2" s="502"/>
      <c r="BK2" s="502"/>
      <c r="BL2" s="502"/>
      <c r="BM2" s="502"/>
      <c r="BN2" s="502"/>
      <c r="BO2" s="502"/>
      <c r="BP2" s="502"/>
      <c r="BQ2" s="502"/>
      <c r="BR2" s="502"/>
      <c r="BS2" s="502"/>
      <c r="BT2" s="502"/>
      <c r="BU2" s="502"/>
      <c r="BV2" s="502"/>
      <c r="BW2" s="502"/>
      <c r="BX2" s="502"/>
      <c r="BY2" s="502"/>
      <c r="BZ2" s="502"/>
      <c r="CA2" s="502"/>
      <c r="CB2" s="502"/>
      <c r="CC2" s="502"/>
      <c r="CD2" s="502"/>
      <c r="CE2" s="502"/>
      <c r="CF2" s="502"/>
      <c r="CG2" s="502"/>
      <c r="CH2" s="502"/>
      <c r="CI2" s="502"/>
      <c r="CJ2" s="502"/>
      <c r="CK2" s="502"/>
      <c r="CL2" s="502"/>
      <c r="CM2" s="502"/>
      <c r="CN2" s="502"/>
      <c r="CO2" s="502"/>
      <c r="CP2" s="502"/>
      <c r="CQ2" s="502"/>
      <c r="CR2" s="502"/>
      <c r="CS2" s="502"/>
      <c r="CT2" s="502"/>
      <c r="CU2" s="502"/>
      <c r="CV2" s="502"/>
      <c r="CW2" s="502"/>
      <c r="CX2" s="502"/>
      <c r="CY2" s="502"/>
      <c r="CZ2" s="502"/>
      <c r="DA2" s="502"/>
      <c r="DB2" s="502"/>
      <c r="DC2" s="502"/>
      <c r="DD2" s="502"/>
      <c r="DE2" s="502"/>
      <c r="DF2" s="502"/>
      <c r="DG2" s="502"/>
      <c r="DH2" s="502"/>
      <c r="DI2" s="502"/>
      <c r="DJ2" s="502"/>
      <c r="DK2" s="502"/>
      <c r="DL2" s="502"/>
      <c r="DM2" s="502"/>
      <c r="DN2" s="502"/>
      <c r="DO2" s="502"/>
      <c r="DP2" s="502"/>
      <c r="DQ2" s="502"/>
      <c r="DR2" s="502"/>
      <c r="DS2" s="502"/>
      <c r="DT2" s="502"/>
      <c r="DU2" s="502"/>
      <c r="DV2" s="502"/>
      <c r="DW2" s="502"/>
      <c r="DX2" s="502"/>
      <c r="DY2" s="502"/>
      <c r="DZ2" s="502"/>
      <c r="EA2" s="502"/>
      <c r="EB2" s="502"/>
      <c r="EC2" s="502"/>
      <c r="ED2" s="502"/>
      <c r="EE2" s="502"/>
      <c r="EF2" s="502"/>
      <c r="EG2" s="502"/>
      <c r="EH2" s="502"/>
      <c r="EI2" s="502"/>
      <c r="EJ2" s="502"/>
      <c r="EK2" s="502"/>
      <c r="EL2" s="502"/>
      <c r="EM2" s="502"/>
      <c r="EN2" s="502"/>
      <c r="EO2" s="502"/>
      <c r="EP2" s="502"/>
      <c r="EQ2" s="502"/>
      <c r="ER2" s="502"/>
      <c r="ES2" s="502"/>
      <c r="ET2" s="502"/>
      <c r="EU2" s="502"/>
      <c r="EV2" s="502"/>
      <c r="EW2" s="502"/>
      <c r="EX2" s="502"/>
      <c r="EY2" s="502"/>
      <c r="EZ2" s="502"/>
      <c r="FA2" s="502"/>
      <c r="FB2" s="502"/>
      <c r="FC2" s="502"/>
      <c r="FD2" s="502"/>
      <c r="FE2" s="502"/>
      <c r="FG2" s="112"/>
    </row>
    <row r="4" spans="1:170" ht="10.15" customHeight="1" x14ac:dyDescent="0.2">
      <c r="A4" s="503" t="s">
        <v>2</v>
      </c>
      <c r="B4" s="503"/>
      <c r="C4" s="503"/>
      <c r="D4" s="503"/>
      <c r="E4" s="503"/>
      <c r="F4" s="503"/>
      <c r="G4" s="503"/>
      <c r="H4" s="503"/>
      <c r="I4" s="503"/>
      <c r="J4" s="503"/>
      <c r="K4" s="503"/>
      <c r="L4" s="503"/>
      <c r="M4" s="503"/>
      <c r="N4" s="503"/>
      <c r="O4" s="503"/>
      <c r="P4" s="503"/>
      <c r="Q4" s="503"/>
      <c r="R4" s="503"/>
      <c r="S4" s="503"/>
      <c r="T4" s="503"/>
      <c r="U4" s="503"/>
      <c r="V4" s="503"/>
      <c r="W4" s="503"/>
      <c r="X4" s="503"/>
      <c r="Y4" s="503"/>
      <c r="Z4" s="503"/>
      <c r="AA4" s="503"/>
      <c r="AB4" s="503"/>
      <c r="AC4" s="503"/>
      <c r="AD4" s="503"/>
      <c r="AE4" s="503"/>
      <c r="AF4" s="503"/>
      <c r="AG4" s="503"/>
      <c r="AH4" s="503"/>
      <c r="AI4" s="503"/>
      <c r="AJ4" s="503"/>
      <c r="AK4" s="503"/>
      <c r="AL4" s="503"/>
      <c r="AM4" s="503"/>
      <c r="AN4" s="503"/>
      <c r="AO4" s="503"/>
      <c r="AP4" s="503"/>
      <c r="AQ4" s="503"/>
      <c r="AR4" s="503"/>
      <c r="AS4" s="503"/>
      <c r="AT4" s="503"/>
      <c r="AU4" s="503"/>
      <c r="AV4" s="503"/>
      <c r="AW4" s="503"/>
      <c r="AX4" s="503"/>
      <c r="AY4" s="503"/>
      <c r="AZ4" s="503"/>
      <c r="BA4" s="503"/>
      <c r="BB4" s="503"/>
      <c r="BC4" s="503"/>
      <c r="BD4" s="503"/>
      <c r="BE4" s="503"/>
      <c r="BF4" s="503"/>
      <c r="BG4" s="503"/>
      <c r="BH4" s="503"/>
      <c r="BI4" s="503"/>
      <c r="BJ4" s="503"/>
      <c r="BK4" s="503"/>
      <c r="BL4" s="503"/>
      <c r="BM4" s="503"/>
      <c r="BN4" s="503"/>
      <c r="BO4" s="503"/>
      <c r="BP4" s="503"/>
      <c r="BQ4" s="503"/>
      <c r="BR4" s="503"/>
      <c r="BS4" s="503"/>
      <c r="BT4" s="503"/>
      <c r="BU4" s="503"/>
      <c r="BV4" s="503"/>
      <c r="BW4" s="504"/>
      <c r="BX4" s="496" t="s">
        <v>3</v>
      </c>
      <c r="BY4" s="497"/>
      <c r="BZ4" s="497"/>
      <c r="CA4" s="497"/>
      <c r="CB4" s="497"/>
      <c r="CC4" s="497"/>
      <c r="CD4" s="497"/>
      <c r="CE4" s="498"/>
      <c r="CF4" s="496" t="s">
        <v>98</v>
      </c>
      <c r="CG4" s="497"/>
      <c r="CH4" s="497"/>
      <c r="CI4" s="497"/>
      <c r="CJ4" s="497"/>
      <c r="CK4" s="497"/>
      <c r="CL4" s="497"/>
      <c r="CM4" s="497"/>
      <c r="CN4" s="497"/>
      <c r="CO4" s="497"/>
      <c r="CP4" s="497"/>
      <c r="CQ4" s="497"/>
      <c r="CR4" s="498"/>
      <c r="CS4" s="496" t="s">
        <v>99</v>
      </c>
      <c r="CT4" s="497"/>
      <c r="CU4" s="497"/>
      <c r="CV4" s="497"/>
      <c r="CW4" s="497"/>
      <c r="CX4" s="497"/>
      <c r="CY4" s="497"/>
      <c r="CZ4" s="497"/>
      <c r="DA4" s="497"/>
      <c r="DB4" s="497"/>
      <c r="DC4" s="497"/>
      <c r="DD4" s="497"/>
      <c r="DE4" s="498"/>
      <c r="DF4" s="512" t="s">
        <v>100</v>
      </c>
      <c r="DG4" s="513"/>
      <c r="DH4" s="513"/>
      <c r="DI4" s="513"/>
      <c r="DJ4" s="513"/>
      <c r="DK4" s="513"/>
      <c r="DL4" s="513"/>
      <c r="DM4" s="513"/>
      <c r="DN4" s="513"/>
      <c r="DO4" s="513"/>
      <c r="DP4" s="513"/>
      <c r="DQ4" s="513"/>
      <c r="DR4" s="513"/>
      <c r="DS4" s="513"/>
      <c r="DT4" s="513"/>
      <c r="DU4" s="513"/>
      <c r="DV4" s="513"/>
      <c r="DW4" s="513"/>
      <c r="DX4" s="513"/>
      <c r="DY4" s="513"/>
      <c r="DZ4" s="513"/>
      <c r="EA4" s="513"/>
      <c r="EB4" s="513"/>
      <c r="EC4" s="513"/>
      <c r="ED4" s="513"/>
      <c r="EE4" s="513"/>
      <c r="EF4" s="513"/>
      <c r="EG4" s="513"/>
      <c r="EH4" s="513"/>
      <c r="EI4" s="513"/>
      <c r="EJ4" s="513"/>
      <c r="EK4" s="513"/>
      <c r="EL4" s="513"/>
      <c r="EM4" s="513"/>
      <c r="EN4" s="513"/>
      <c r="EO4" s="513"/>
      <c r="EP4" s="513"/>
      <c r="EQ4" s="513"/>
      <c r="ER4" s="513"/>
      <c r="ES4" s="513"/>
      <c r="ET4" s="513"/>
      <c r="EU4" s="513"/>
      <c r="EV4" s="513"/>
      <c r="EW4" s="513"/>
      <c r="EX4" s="513"/>
      <c r="EY4" s="513"/>
      <c r="EZ4" s="513"/>
      <c r="FA4" s="513"/>
      <c r="FB4" s="513"/>
      <c r="FC4" s="513"/>
      <c r="FD4" s="513"/>
      <c r="FE4" s="514"/>
    </row>
    <row r="5" spans="1:170" ht="11.25" customHeight="1" x14ac:dyDescent="0.2">
      <c r="A5" s="505"/>
      <c r="B5" s="505"/>
      <c r="C5" s="505"/>
      <c r="D5" s="505"/>
      <c r="E5" s="505"/>
      <c r="F5" s="505"/>
      <c r="G5" s="505"/>
      <c r="H5" s="505"/>
      <c r="I5" s="505"/>
      <c r="J5" s="505"/>
      <c r="K5" s="505"/>
      <c r="L5" s="505"/>
      <c r="M5" s="505"/>
      <c r="N5" s="505"/>
      <c r="O5" s="505"/>
      <c r="P5" s="505"/>
      <c r="Q5" s="505"/>
      <c r="R5" s="505"/>
      <c r="S5" s="505"/>
      <c r="T5" s="505"/>
      <c r="U5" s="505"/>
      <c r="V5" s="505"/>
      <c r="W5" s="505"/>
      <c r="X5" s="505"/>
      <c r="Y5" s="505"/>
      <c r="Z5" s="505"/>
      <c r="AA5" s="505"/>
      <c r="AB5" s="505"/>
      <c r="AC5" s="505"/>
      <c r="AD5" s="505"/>
      <c r="AE5" s="505"/>
      <c r="AF5" s="505"/>
      <c r="AG5" s="505"/>
      <c r="AH5" s="505"/>
      <c r="AI5" s="505"/>
      <c r="AJ5" s="505"/>
      <c r="AK5" s="505"/>
      <c r="AL5" s="505"/>
      <c r="AM5" s="505"/>
      <c r="AN5" s="505"/>
      <c r="AO5" s="505"/>
      <c r="AP5" s="505"/>
      <c r="AQ5" s="505"/>
      <c r="AR5" s="505"/>
      <c r="AS5" s="505"/>
      <c r="AT5" s="505"/>
      <c r="AU5" s="505"/>
      <c r="AV5" s="505"/>
      <c r="AW5" s="505"/>
      <c r="AX5" s="505"/>
      <c r="AY5" s="505"/>
      <c r="AZ5" s="505"/>
      <c r="BA5" s="505"/>
      <c r="BB5" s="505"/>
      <c r="BC5" s="505"/>
      <c r="BD5" s="505"/>
      <c r="BE5" s="505"/>
      <c r="BF5" s="505"/>
      <c r="BG5" s="505"/>
      <c r="BH5" s="505"/>
      <c r="BI5" s="505"/>
      <c r="BJ5" s="505"/>
      <c r="BK5" s="505"/>
      <c r="BL5" s="505"/>
      <c r="BM5" s="505"/>
      <c r="BN5" s="505"/>
      <c r="BO5" s="505"/>
      <c r="BP5" s="505"/>
      <c r="BQ5" s="505"/>
      <c r="BR5" s="505"/>
      <c r="BS5" s="505"/>
      <c r="BT5" s="505"/>
      <c r="BU5" s="505"/>
      <c r="BV5" s="505"/>
      <c r="BW5" s="506"/>
      <c r="BX5" s="509"/>
      <c r="BY5" s="510"/>
      <c r="BZ5" s="510"/>
      <c r="CA5" s="510"/>
      <c r="CB5" s="510"/>
      <c r="CC5" s="510"/>
      <c r="CD5" s="510"/>
      <c r="CE5" s="511"/>
      <c r="CF5" s="509"/>
      <c r="CG5" s="510"/>
      <c r="CH5" s="510"/>
      <c r="CI5" s="510"/>
      <c r="CJ5" s="510"/>
      <c r="CK5" s="510"/>
      <c r="CL5" s="510"/>
      <c r="CM5" s="510"/>
      <c r="CN5" s="510"/>
      <c r="CO5" s="510"/>
      <c r="CP5" s="510"/>
      <c r="CQ5" s="510"/>
      <c r="CR5" s="511"/>
      <c r="CS5" s="509"/>
      <c r="CT5" s="510"/>
      <c r="CU5" s="510"/>
      <c r="CV5" s="510"/>
      <c r="CW5" s="510"/>
      <c r="CX5" s="510"/>
      <c r="CY5" s="510"/>
      <c r="CZ5" s="510"/>
      <c r="DA5" s="510"/>
      <c r="DB5" s="510"/>
      <c r="DC5" s="510"/>
      <c r="DD5" s="510"/>
      <c r="DE5" s="511"/>
      <c r="DF5" s="494" t="s">
        <v>88</v>
      </c>
      <c r="DG5" s="495"/>
      <c r="DH5" s="495"/>
      <c r="DI5" s="495"/>
      <c r="DJ5" s="495"/>
      <c r="DK5" s="495"/>
      <c r="DL5" s="491" t="s">
        <v>767</v>
      </c>
      <c r="DM5" s="491"/>
      <c r="DN5" s="491"/>
      <c r="DO5" s="492" t="s">
        <v>86</v>
      </c>
      <c r="DP5" s="492"/>
      <c r="DQ5" s="492"/>
      <c r="DR5" s="493"/>
      <c r="DS5" s="494" t="s">
        <v>88</v>
      </c>
      <c r="DT5" s="495"/>
      <c r="DU5" s="495"/>
      <c r="DV5" s="495"/>
      <c r="DW5" s="495"/>
      <c r="DX5" s="495"/>
      <c r="DY5" s="491" t="s">
        <v>773</v>
      </c>
      <c r="DZ5" s="491"/>
      <c r="EA5" s="491"/>
      <c r="EB5" s="492" t="s">
        <v>86</v>
      </c>
      <c r="EC5" s="492"/>
      <c r="ED5" s="492"/>
      <c r="EE5" s="493"/>
      <c r="EF5" s="494" t="s">
        <v>88</v>
      </c>
      <c r="EG5" s="495"/>
      <c r="EH5" s="495"/>
      <c r="EI5" s="495"/>
      <c r="EJ5" s="495"/>
      <c r="EK5" s="495"/>
      <c r="EL5" s="491" t="s">
        <v>779</v>
      </c>
      <c r="EM5" s="491"/>
      <c r="EN5" s="491"/>
      <c r="EO5" s="492" t="s">
        <v>86</v>
      </c>
      <c r="EP5" s="492"/>
      <c r="EQ5" s="492"/>
      <c r="ER5" s="493"/>
      <c r="ES5" s="496" t="s">
        <v>101</v>
      </c>
      <c r="ET5" s="497"/>
      <c r="EU5" s="497"/>
      <c r="EV5" s="497"/>
      <c r="EW5" s="497"/>
      <c r="EX5" s="497"/>
      <c r="EY5" s="497"/>
      <c r="EZ5" s="497"/>
      <c r="FA5" s="497"/>
      <c r="FB5" s="497"/>
      <c r="FC5" s="497"/>
      <c r="FD5" s="497"/>
      <c r="FE5" s="498"/>
    </row>
    <row r="6" spans="1:170" ht="81" customHeight="1" x14ac:dyDescent="0.2">
      <c r="A6" s="507"/>
      <c r="B6" s="507"/>
      <c r="C6" s="507"/>
      <c r="D6" s="507"/>
      <c r="E6" s="507"/>
      <c r="F6" s="507"/>
      <c r="G6" s="507"/>
      <c r="H6" s="507"/>
      <c r="I6" s="507"/>
      <c r="J6" s="507"/>
      <c r="K6" s="507"/>
      <c r="L6" s="507"/>
      <c r="M6" s="507"/>
      <c r="N6" s="507"/>
      <c r="O6" s="507"/>
      <c r="P6" s="507"/>
      <c r="Q6" s="507"/>
      <c r="R6" s="507"/>
      <c r="S6" s="507"/>
      <c r="T6" s="507"/>
      <c r="U6" s="507"/>
      <c r="V6" s="507"/>
      <c r="W6" s="507"/>
      <c r="X6" s="507"/>
      <c r="Y6" s="507"/>
      <c r="Z6" s="507"/>
      <c r="AA6" s="507"/>
      <c r="AB6" s="507"/>
      <c r="AC6" s="507"/>
      <c r="AD6" s="507"/>
      <c r="AE6" s="507"/>
      <c r="AF6" s="507"/>
      <c r="AG6" s="507"/>
      <c r="AH6" s="507"/>
      <c r="AI6" s="507"/>
      <c r="AJ6" s="507"/>
      <c r="AK6" s="507"/>
      <c r="AL6" s="507"/>
      <c r="AM6" s="507"/>
      <c r="AN6" s="507"/>
      <c r="AO6" s="507"/>
      <c r="AP6" s="507"/>
      <c r="AQ6" s="507"/>
      <c r="AR6" s="507"/>
      <c r="AS6" s="507"/>
      <c r="AT6" s="507"/>
      <c r="AU6" s="507"/>
      <c r="AV6" s="507"/>
      <c r="AW6" s="507"/>
      <c r="AX6" s="507"/>
      <c r="AY6" s="507"/>
      <c r="AZ6" s="507"/>
      <c r="BA6" s="507"/>
      <c r="BB6" s="507"/>
      <c r="BC6" s="507"/>
      <c r="BD6" s="507"/>
      <c r="BE6" s="507"/>
      <c r="BF6" s="507"/>
      <c r="BG6" s="507"/>
      <c r="BH6" s="507"/>
      <c r="BI6" s="507"/>
      <c r="BJ6" s="507"/>
      <c r="BK6" s="507"/>
      <c r="BL6" s="507"/>
      <c r="BM6" s="507"/>
      <c r="BN6" s="507"/>
      <c r="BO6" s="507"/>
      <c r="BP6" s="507"/>
      <c r="BQ6" s="507"/>
      <c r="BR6" s="507"/>
      <c r="BS6" s="507"/>
      <c r="BT6" s="507"/>
      <c r="BU6" s="507"/>
      <c r="BV6" s="507"/>
      <c r="BW6" s="508"/>
      <c r="BX6" s="499"/>
      <c r="BY6" s="500"/>
      <c r="BZ6" s="500"/>
      <c r="CA6" s="500"/>
      <c r="CB6" s="500"/>
      <c r="CC6" s="500"/>
      <c r="CD6" s="500"/>
      <c r="CE6" s="501"/>
      <c r="CF6" s="499"/>
      <c r="CG6" s="500"/>
      <c r="CH6" s="500"/>
      <c r="CI6" s="500"/>
      <c r="CJ6" s="500"/>
      <c r="CK6" s="500"/>
      <c r="CL6" s="500"/>
      <c r="CM6" s="500"/>
      <c r="CN6" s="500"/>
      <c r="CO6" s="500"/>
      <c r="CP6" s="500"/>
      <c r="CQ6" s="500"/>
      <c r="CR6" s="501"/>
      <c r="CS6" s="499"/>
      <c r="CT6" s="500"/>
      <c r="CU6" s="500"/>
      <c r="CV6" s="500"/>
      <c r="CW6" s="500"/>
      <c r="CX6" s="500"/>
      <c r="CY6" s="500"/>
      <c r="CZ6" s="500"/>
      <c r="DA6" s="500"/>
      <c r="DB6" s="500"/>
      <c r="DC6" s="500"/>
      <c r="DD6" s="500"/>
      <c r="DE6" s="501"/>
      <c r="DF6" s="515" t="s">
        <v>102</v>
      </c>
      <c r="DG6" s="516"/>
      <c r="DH6" s="516"/>
      <c r="DI6" s="516"/>
      <c r="DJ6" s="516"/>
      <c r="DK6" s="516"/>
      <c r="DL6" s="516"/>
      <c r="DM6" s="516"/>
      <c r="DN6" s="516"/>
      <c r="DO6" s="516"/>
      <c r="DP6" s="516"/>
      <c r="DQ6" s="516"/>
      <c r="DR6" s="517"/>
      <c r="DS6" s="515" t="s">
        <v>103</v>
      </c>
      <c r="DT6" s="516"/>
      <c r="DU6" s="516"/>
      <c r="DV6" s="516"/>
      <c r="DW6" s="516"/>
      <c r="DX6" s="516"/>
      <c r="DY6" s="516"/>
      <c r="DZ6" s="516"/>
      <c r="EA6" s="516"/>
      <c r="EB6" s="516"/>
      <c r="EC6" s="516"/>
      <c r="ED6" s="516"/>
      <c r="EE6" s="517"/>
      <c r="EF6" s="515" t="s">
        <v>104</v>
      </c>
      <c r="EG6" s="516"/>
      <c r="EH6" s="516"/>
      <c r="EI6" s="516"/>
      <c r="EJ6" s="516"/>
      <c r="EK6" s="516"/>
      <c r="EL6" s="516"/>
      <c r="EM6" s="516"/>
      <c r="EN6" s="516"/>
      <c r="EO6" s="516"/>
      <c r="EP6" s="516"/>
      <c r="EQ6" s="516"/>
      <c r="ER6" s="517"/>
      <c r="ES6" s="499"/>
      <c r="ET6" s="500"/>
      <c r="EU6" s="500"/>
      <c r="EV6" s="500"/>
      <c r="EW6" s="500"/>
      <c r="EX6" s="500"/>
      <c r="EY6" s="500"/>
      <c r="EZ6" s="500"/>
      <c r="FA6" s="500"/>
      <c r="FB6" s="500"/>
      <c r="FC6" s="500"/>
      <c r="FD6" s="500"/>
      <c r="FE6" s="501"/>
    </row>
    <row r="7" spans="1:170" ht="12" thickBot="1" x14ac:dyDescent="0.25">
      <c r="A7" s="518" t="s">
        <v>105</v>
      </c>
      <c r="B7" s="518"/>
      <c r="C7" s="518"/>
      <c r="D7" s="518"/>
      <c r="E7" s="518"/>
      <c r="F7" s="518"/>
      <c r="G7" s="518"/>
      <c r="H7" s="518"/>
      <c r="I7" s="518"/>
      <c r="J7" s="518"/>
      <c r="K7" s="518"/>
      <c r="L7" s="518"/>
      <c r="M7" s="518"/>
      <c r="N7" s="518"/>
      <c r="O7" s="518"/>
      <c r="P7" s="518"/>
      <c r="Q7" s="518"/>
      <c r="R7" s="518"/>
      <c r="S7" s="518"/>
      <c r="T7" s="518"/>
      <c r="U7" s="518"/>
      <c r="V7" s="518"/>
      <c r="W7" s="518"/>
      <c r="X7" s="518"/>
      <c r="Y7" s="518"/>
      <c r="Z7" s="518"/>
      <c r="AA7" s="518"/>
      <c r="AB7" s="518"/>
      <c r="AC7" s="518"/>
      <c r="AD7" s="518"/>
      <c r="AE7" s="518"/>
      <c r="AF7" s="518"/>
      <c r="AG7" s="518"/>
      <c r="AH7" s="518"/>
      <c r="AI7" s="518"/>
      <c r="AJ7" s="518"/>
      <c r="AK7" s="518"/>
      <c r="AL7" s="518"/>
      <c r="AM7" s="518"/>
      <c r="AN7" s="518"/>
      <c r="AO7" s="518"/>
      <c r="AP7" s="518"/>
      <c r="AQ7" s="518"/>
      <c r="AR7" s="518"/>
      <c r="AS7" s="518"/>
      <c r="AT7" s="518"/>
      <c r="AU7" s="518"/>
      <c r="AV7" s="518"/>
      <c r="AW7" s="518"/>
      <c r="AX7" s="518"/>
      <c r="AY7" s="518"/>
      <c r="AZ7" s="518"/>
      <c r="BA7" s="518"/>
      <c r="BB7" s="518"/>
      <c r="BC7" s="518"/>
      <c r="BD7" s="518"/>
      <c r="BE7" s="518"/>
      <c r="BF7" s="518"/>
      <c r="BG7" s="518"/>
      <c r="BH7" s="518"/>
      <c r="BI7" s="518"/>
      <c r="BJ7" s="518"/>
      <c r="BK7" s="518"/>
      <c r="BL7" s="518"/>
      <c r="BM7" s="518"/>
      <c r="BN7" s="518"/>
      <c r="BO7" s="518"/>
      <c r="BP7" s="518"/>
      <c r="BQ7" s="518"/>
      <c r="BR7" s="518"/>
      <c r="BS7" s="518"/>
      <c r="BT7" s="518"/>
      <c r="BU7" s="518"/>
      <c r="BV7" s="518"/>
      <c r="BW7" s="519"/>
      <c r="BX7" s="520" t="s">
        <v>106</v>
      </c>
      <c r="BY7" s="521"/>
      <c r="BZ7" s="521"/>
      <c r="CA7" s="521"/>
      <c r="CB7" s="521"/>
      <c r="CC7" s="521"/>
      <c r="CD7" s="521"/>
      <c r="CE7" s="522"/>
      <c r="CF7" s="520" t="s">
        <v>107</v>
      </c>
      <c r="CG7" s="521"/>
      <c r="CH7" s="521"/>
      <c r="CI7" s="521"/>
      <c r="CJ7" s="521"/>
      <c r="CK7" s="521"/>
      <c r="CL7" s="521"/>
      <c r="CM7" s="521"/>
      <c r="CN7" s="521"/>
      <c r="CO7" s="521"/>
      <c r="CP7" s="521"/>
      <c r="CQ7" s="521"/>
      <c r="CR7" s="522"/>
      <c r="CS7" s="520" t="s">
        <v>108</v>
      </c>
      <c r="CT7" s="521"/>
      <c r="CU7" s="521"/>
      <c r="CV7" s="521"/>
      <c r="CW7" s="521"/>
      <c r="CX7" s="521"/>
      <c r="CY7" s="521"/>
      <c r="CZ7" s="521"/>
      <c r="DA7" s="521"/>
      <c r="DB7" s="521"/>
      <c r="DC7" s="521"/>
      <c r="DD7" s="521"/>
      <c r="DE7" s="522"/>
      <c r="DF7" s="520" t="s">
        <v>109</v>
      </c>
      <c r="DG7" s="521"/>
      <c r="DH7" s="521"/>
      <c r="DI7" s="521"/>
      <c r="DJ7" s="521"/>
      <c r="DK7" s="521"/>
      <c r="DL7" s="521"/>
      <c r="DM7" s="521"/>
      <c r="DN7" s="521"/>
      <c r="DO7" s="521"/>
      <c r="DP7" s="521"/>
      <c r="DQ7" s="521"/>
      <c r="DR7" s="522"/>
      <c r="DS7" s="520" t="s">
        <v>110</v>
      </c>
      <c r="DT7" s="521"/>
      <c r="DU7" s="521"/>
      <c r="DV7" s="521"/>
      <c r="DW7" s="521"/>
      <c r="DX7" s="521"/>
      <c r="DY7" s="521"/>
      <c r="DZ7" s="521"/>
      <c r="EA7" s="521"/>
      <c r="EB7" s="521"/>
      <c r="EC7" s="521"/>
      <c r="ED7" s="521"/>
      <c r="EE7" s="522"/>
      <c r="EF7" s="520" t="s">
        <v>111</v>
      </c>
      <c r="EG7" s="521"/>
      <c r="EH7" s="521"/>
      <c r="EI7" s="521"/>
      <c r="EJ7" s="521"/>
      <c r="EK7" s="521"/>
      <c r="EL7" s="521"/>
      <c r="EM7" s="521"/>
      <c r="EN7" s="521"/>
      <c r="EO7" s="521"/>
      <c r="EP7" s="521"/>
      <c r="EQ7" s="521"/>
      <c r="ER7" s="522"/>
      <c r="ES7" s="523" t="s">
        <v>112</v>
      </c>
      <c r="ET7" s="524"/>
      <c r="EU7" s="524"/>
      <c r="EV7" s="524"/>
      <c r="EW7" s="524"/>
      <c r="EX7" s="524"/>
      <c r="EY7" s="524"/>
      <c r="EZ7" s="524"/>
      <c r="FA7" s="524"/>
      <c r="FB7" s="524"/>
      <c r="FC7" s="524"/>
      <c r="FD7" s="524"/>
      <c r="FE7" s="525"/>
    </row>
    <row r="8" spans="1:170" s="189" customFormat="1" ht="12.75" customHeight="1" x14ac:dyDescent="0.2">
      <c r="A8" s="526" t="s">
        <v>113</v>
      </c>
      <c r="B8" s="526"/>
      <c r="C8" s="526"/>
      <c r="D8" s="526"/>
      <c r="E8" s="526"/>
      <c r="F8" s="526"/>
      <c r="G8" s="526"/>
      <c r="H8" s="526"/>
      <c r="I8" s="526"/>
      <c r="J8" s="526"/>
      <c r="K8" s="526"/>
      <c r="L8" s="526"/>
      <c r="M8" s="526"/>
      <c r="N8" s="526"/>
      <c r="O8" s="526"/>
      <c r="P8" s="526"/>
      <c r="Q8" s="526"/>
      <c r="R8" s="526"/>
      <c r="S8" s="526"/>
      <c r="T8" s="526"/>
      <c r="U8" s="526"/>
      <c r="V8" s="526"/>
      <c r="W8" s="526"/>
      <c r="X8" s="526"/>
      <c r="Y8" s="526"/>
      <c r="Z8" s="526"/>
      <c r="AA8" s="526"/>
      <c r="AB8" s="526"/>
      <c r="AC8" s="526"/>
      <c r="AD8" s="526"/>
      <c r="AE8" s="526"/>
      <c r="AF8" s="526"/>
      <c r="AG8" s="526"/>
      <c r="AH8" s="526"/>
      <c r="AI8" s="526"/>
      <c r="AJ8" s="526"/>
      <c r="AK8" s="526"/>
      <c r="AL8" s="526"/>
      <c r="AM8" s="526"/>
      <c r="AN8" s="526"/>
      <c r="AO8" s="526"/>
      <c r="AP8" s="526"/>
      <c r="AQ8" s="526"/>
      <c r="AR8" s="526"/>
      <c r="AS8" s="526"/>
      <c r="AT8" s="526"/>
      <c r="AU8" s="526"/>
      <c r="AV8" s="526"/>
      <c r="AW8" s="526"/>
      <c r="AX8" s="526"/>
      <c r="AY8" s="526"/>
      <c r="AZ8" s="526"/>
      <c r="BA8" s="526"/>
      <c r="BB8" s="526"/>
      <c r="BC8" s="526"/>
      <c r="BD8" s="526"/>
      <c r="BE8" s="526"/>
      <c r="BF8" s="526"/>
      <c r="BG8" s="526"/>
      <c r="BH8" s="526"/>
      <c r="BI8" s="526"/>
      <c r="BJ8" s="526"/>
      <c r="BK8" s="526"/>
      <c r="BL8" s="526"/>
      <c r="BM8" s="526"/>
      <c r="BN8" s="526"/>
      <c r="BO8" s="526"/>
      <c r="BP8" s="526"/>
      <c r="BQ8" s="526"/>
      <c r="BR8" s="526"/>
      <c r="BS8" s="526"/>
      <c r="BT8" s="526"/>
      <c r="BU8" s="526"/>
      <c r="BV8" s="526"/>
      <c r="BW8" s="526"/>
      <c r="BX8" s="527" t="s">
        <v>114</v>
      </c>
      <c r="BY8" s="528"/>
      <c r="BZ8" s="528"/>
      <c r="CA8" s="528"/>
      <c r="CB8" s="528"/>
      <c r="CC8" s="528"/>
      <c r="CD8" s="528"/>
      <c r="CE8" s="529"/>
      <c r="CF8" s="530" t="s">
        <v>115</v>
      </c>
      <c r="CG8" s="531"/>
      <c r="CH8" s="531"/>
      <c r="CI8" s="531"/>
      <c r="CJ8" s="531"/>
      <c r="CK8" s="531"/>
      <c r="CL8" s="531"/>
      <c r="CM8" s="531"/>
      <c r="CN8" s="531"/>
      <c r="CO8" s="531"/>
      <c r="CP8" s="531"/>
      <c r="CQ8" s="531"/>
      <c r="CR8" s="532"/>
      <c r="CS8" s="530" t="s">
        <v>115</v>
      </c>
      <c r="CT8" s="531"/>
      <c r="CU8" s="531"/>
      <c r="CV8" s="531"/>
      <c r="CW8" s="531"/>
      <c r="CX8" s="531"/>
      <c r="CY8" s="531"/>
      <c r="CZ8" s="531"/>
      <c r="DA8" s="531"/>
      <c r="DB8" s="531"/>
      <c r="DC8" s="531"/>
      <c r="DD8" s="531"/>
      <c r="DE8" s="532"/>
      <c r="DF8" s="533">
        <f>'КФО 2 ПОУ'!DF9:DR9+'КФО 2 пожертвования'!DF9:DR9+'КФО 4 область'!DF9:DR9+'КФО 5'!DF9:DR9+'КФО 4 город'!DF9:DR9+'КФО 2 аренда'!DF8:DR8</f>
        <v>6702398.4699999997</v>
      </c>
      <c r="DG8" s="534"/>
      <c r="DH8" s="534"/>
      <c r="DI8" s="534"/>
      <c r="DJ8" s="534"/>
      <c r="DK8" s="534"/>
      <c r="DL8" s="534"/>
      <c r="DM8" s="534"/>
      <c r="DN8" s="534"/>
      <c r="DO8" s="534"/>
      <c r="DP8" s="534"/>
      <c r="DQ8" s="534"/>
      <c r="DR8" s="535"/>
      <c r="DS8" s="536"/>
      <c r="DT8" s="537"/>
      <c r="DU8" s="537"/>
      <c r="DV8" s="537"/>
      <c r="DW8" s="537"/>
      <c r="DX8" s="537"/>
      <c r="DY8" s="537"/>
      <c r="DZ8" s="537"/>
      <c r="EA8" s="537"/>
      <c r="EB8" s="537"/>
      <c r="EC8" s="537"/>
      <c r="ED8" s="537"/>
      <c r="EE8" s="538"/>
      <c r="EF8" s="536"/>
      <c r="EG8" s="537"/>
      <c r="EH8" s="537"/>
      <c r="EI8" s="537"/>
      <c r="EJ8" s="537"/>
      <c r="EK8" s="537"/>
      <c r="EL8" s="537"/>
      <c r="EM8" s="537"/>
      <c r="EN8" s="537"/>
      <c r="EO8" s="537"/>
      <c r="EP8" s="537"/>
      <c r="EQ8" s="537"/>
      <c r="ER8" s="538"/>
      <c r="ES8" s="539"/>
      <c r="ET8" s="540"/>
      <c r="EU8" s="540"/>
      <c r="EV8" s="540"/>
      <c r="EW8" s="540"/>
      <c r="EX8" s="540"/>
      <c r="EY8" s="540"/>
      <c r="EZ8" s="540"/>
      <c r="FA8" s="540"/>
      <c r="FB8" s="540"/>
      <c r="FC8" s="540"/>
      <c r="FD8" s="540"/>
      <c r="FE8" s="541"/>
      <c r="FG8" s="110"/>
      <c r="FL8" s="122"/>
      <c r="FN8" s="189" t="s">
        <v>397</v>
      </c>
    </row>
    <row r="9" spans="1:170" s="206" customFormat="1" ht="12.75" hidden="1" customHeight="1" thickBot="1" x14ac:dyDescent="0.25">
      <c r="A9" s="526" t="s">
        <v>113</v>
      </c>
      <c r="B9" s="526"/>
      <c r="C9" s="526"/>
      <c r="D9" s="526"/>
      <c r="E9" s="526"/>
      <c r="F9" s="526"/>
      <c r="G9" s="526"/>
      <c r="H9" s="526"/>
      <c r="I9" s="526"/>
      <c r="J9" s="526"/>
      <c r="K9" s="526"/>
      <c r="L9" s="526"/>
      <c r="M9" s="526"/>
      <c r="N9" s="526"/>
      <c r="O9" s="526"/>
      <c r="P9" s="526"/>
      <c r="Q9" s="526"/>
      <c r="R9" s="526"/>
      <c r="S9" s="526"/>
      <c r="T9" s="526"/>
      <c r="U9" s="526"/>
      <c r="V9" s="526"/>
      <c r="W9" s="526"/>
      <c r="X9" s="526"/>
      <c r="Y9" s="526"/>
      <c r="Z9" s="526"/>
      <c r="AA9" s="526"/>
      <c r="AB9" s="526"/>
      <c r="AC9" s="526"/>
      <c r="AD9" s="526"/>
      <c r="AE9" s="526"/>
      <c r="AF9" s="526"/>
      <c r="AG9" s="526"/>
      <c r="AH9" s="526"/>
      <c r="AI9" s="526"/>
      <c r="AJ9" s="526"/>
      <c r="AK9" s="526"/>
      <c r="AL9" s="526"/>
      <c r="AM9" s="526"/>
      <c r="AN9" s="526"/>
      <c r="AO9" s="526"/>
      <c r="AP9" s="526"/>
      <c r="AQ9" s="526"/>
      <c r="AR9" s="526"/>
      <c r="AS9" s="526"/>
      <c r="AT9" s="526"/>
      <c r="AU9" s="526"/>
      <c r="AV9" s="526"/>
      <c r="AW9" s="526"/>
      <c r="AX9" s="526"/>
      <c r="AY9" s="526"/>
      <c r="AZ9" s="526"/>
      <c r="BA9" s="526"/>
      <c r="BB9" s="526"/>
      <c r="BC9" s="526"/>
      <c r="BD9" s="526"/>
      <c r="BE9" s="526"/>
      <c r="BF9" s="526"/>
      <c r="BG9" s="526"/>
      <c r="BH9" s="526"/>
      <c r="BI9" s="526"/>
      <c r="BJ9" s="526"/>
      <c r="BK9" s="526"/>
      <c r="BL9" s="526"/>
      <c r="BM9" s="526"/>
      <c r="BN9" s="526"/>
      <c r="BO9" s="526"/>
      <c r="BP9" s="526"/>
      <c r="BQ9" s="526"/>
      <c r="BR9" s="526"/>
      <c r="BS9" s="526"/>
      <c r="BT9" s="526"/>
      <c r="BU9" s="526"/>
      <c r="BV9" s="526"/>
      <c r="BW9" s="526"/>
      <c r="BX9" s="527" t="s">
        <v>114</v>
      </c>
      <c r="BY9" s="528"/>
      <c r="BZ9" s="528"/>
      <c r="CA9" s="528"/>
      <c r="CB9" s="528"/>
      <c r="CC9" s="528"/>
      <c r="CD9" s="528"/>
      <c r="CE9" s="529"/>
      <c r="CF9" s="530" t="s">
        <v>115</v>
      </c>
      <c r="CG9" s="531"/>
      <c r="CH9" s="531"/>
      <c r="CI9" s="531"/>
      <c r="CJ9" s="531"/>
      <c r="CK9" s="531"/>
      <c r="CL9" s="531"/>
      <c r="CM9" s="531"/>
      <c r="CN9" s="531"/>
      <c r="CO9" s="531"/>
      <c r="CP9" s="531"/>
      <c r="CQ9" s="531"/>
      <c r="CR9" s="532"/>
      <c r="CS9" s="530" t="s">
        <v>115</v>
      </c>
      <c r="CT9" s="531"/>
      <c r="CU9" s="531"/>
      <c r="CV9" s="531"/>
      <c r="CW9" s="531"/>
      <c r="CX9" s="531"/>
      <c r="CY9" s="531"/>
      <c r="CZ9" s="531"/>
      <c r="DA9" s="531"/>
      <c r="DB9" s="531"/>
      <c r="DC9" s="531"/>
      <c r="DD9" s="531"/>
      <c r="DE9" s="532"/>
      <c r="DF9" s="533">
        <v>588481.43999999994</v>
      </c>
      <c r="DG9" s="534"/>
      <c r="DH9" s="534"/>
      <c r="DI9" s="534"/>
      <c r="DJ9" s="534"/>
      <c r="DK9" s="534"/>
      <c r="DL9" s="534"/>
      <c r="DM9" s="534"/>
      <c r="DN9" s="534"/>
      <c r="DO9" s="534"/>
      <c r="DP9" s="534"/>
      <c r="DQ9" s="534"/>
      <c r="DR9" s="535"/>
      <c r="DS9" s="536"/>
      <c r="DT9" s="537"/>
      <c r="DU9" s="537"/>
      <c r="DV9" s="537"/>
      <c r="DW9" s="537"/>
      <c r="DX9" s="537"/>
      <c r="DY9" s="537"/>
      <c r="DZ9" s="537"/>
      <c r="EA9" s="537"/>
      <c r="EB9" s="537"/>
      <c r="EC9" s="537"/>
      <c r="ED9" s="537"/>
      <c r="EE9" s="538"/>
      <c r="EF9" s="536"/>
      <c r="EG9" s="537"/>
      <c r="EH9" s="537"/>
      <c r="EI9" s="537"/>
      <c r="EJ9" s="537"/>
      <c r="EK9" s="537"/>
      <c r="EL9" s="537"/>
      <c r="EM9" s="537"/>
      <c r="EN9" s="537"/>
      <c r="EO9" s="537"/>
      <c r="EP9" s="537"/>
      <c r="EQ9" s="537"/>
      <c r="ER9" s="538"/>
      <c r="ES9" s="539"/>
      <c r="ET9" s="540"/>
      <c r="EU9" s="540"/>
      <c r="EV9" s="540"/>
      <c r="EW9" s="540"/>
      <c r="EX9" s="540"/>
      <c r="EY9" s="540"/>
      <c r="EZ9" s="540"/>
      <c r="FA9" s="540"/>
      <c r="FB9" s="540"/>
      <c r="FC9" s="540"/>
      <c r="FD9" s="540"/>
      <c r="FE9" s="541"/>
      <c r="FG9" s="110"/>
      <c r="FL9" s="122"/>
      <c r="FN9" s="206" t="s">
        <v>397</v>
      </c>
    </row>
    <row r="10" spans="1:170" s="189" customFormat="1" ht="12.75" hidden="1" customHeight="1" thickBot="1" x14ac:dyDescent="0.25">
      <c r="A10" s="526" t="s">
        <v>113</v>
      </c>
      <c r="B10" s="526"/>
      <c r="C10" s="526"/>
      <c r="D10" s="526"/>
      <c r="E10" s="526"/>
      <c r="F10" s="526"/>
      <c r="G10" s="526"/>
      <c r="H10" s="526"/>
      <c r="I10" s="526"/>
      <c r="J10" s="526"/>
      <c r="K10" s="526"/>
      <c r="L10" s="526"/>
      <c r="M10" s="526"/>
      <c r="N10" s="526"/>
      <c r="O10" s="526"/>
      <c r="P10" s="526"/>
      <c r="Q10" s="526"/>
      <c r="R10" s="526"/>
      <c r="S10" s="526"/>
      <c r="T10" s="526"/>
      <c r="U10" s="526"/>
      <c r="V10" s="526"/>
      <c r="W10" s="526"/>
      <c r="X10" s="526"/>
      <c r="Y10" s="526"/>
      <c r="Z10" s="526"/>
      <c r="AA10" s="526"/>
      <c r="AB10" s="526"/>
      <c r="AC10" s="526"/>
      <c r="AD10" s="526"/>
      <c r="AE10" s="526"/>
      <c r="AF10" s="526"/>
      <c r="AG10" s="526"/>
      <c r="AH10" s="526"/>
      <c r="AI10" s="526"/>
      <c r="AJ10" s="526"/>
      <c r="AK10" s="526"/>
      <c r="AL10" s="526"/>
      <c r="AM10" s="526"/>
      <c r="AN10" s="526"/>
      <c r="AO10" s="526"/>
      <c r="AP10" s="526"/>
      <c r="AQ10" s="526"/>
      <c r="AR10" s="526"/>
      <c r="AS10" s="526"/>
      <c r="AT10" s="526"/>
      <c r="AU10" s="526"/>
      <c r="AV10" s="526"/>
      <c r="AW10" s="526"/>
      <c r="AX10" s="526"/>
      <c r="AY10" s="526"/>
      <c r="AZ10" s="526"/>
      <c r="BA10" s="526"/>
      <c r="BB10" s="526"/>
      <c r="BC10" s="526"/>
      <c r="BD10" s="526"/>
      <c r="BE10" s="526"/>
      <c r="BF10" s="526"/>
      <c r="BG10" s="526"/>
      <c r="BH10" s="526"/>
      <c r="BI10" s="526"/>
      <c r="BJ10" s="526"/>
      <c r="BK10" s="526"/>
      <c r="BL10" s="526"/>
      <c r="BM10" s="526"/>
      <c r="BN10" s="526"/>
      <c r="BO10" s="526"/>
      <c r="BP10" s="526"/>
      <c r="BQ10" s="526"/>
      <c r="BR10" s="526"/>
      <c r="BS10" s="526"/>
      <c r="BT10" s="526"/>
      <c r="BU10" s="526"/>
      <c r="BV10" s="526"/>
      <c r="BW10" s="526"/>
      <c r="BX10" s="527" t="s">
        <v>114</v>
      </c>
      <c r="BY10" s="528"/>
      <c r="BZ10" s="528"/>
      <c r="CA10" s="528"/>
      <c r="CB10" s="528"/>
      <c r="CC10" s="528"/>
      <c r="CD10" s="528"/>
      <c r="CE10" s="529"/>
      <c r="CF10" s="530" t="s">
        <v>115</v>
      </c>
      <c r="CG10" s="531"/>
      <c r="CH10" s="531"/>
      <c r="CI10" s="531"/>
      <c r="CJ10" s="531"/>
      <c r="CK10" s="531"/>
      <c r="CL10" s="531"/>
      <c r="CM10" s="531"/>
      <c r="CN10" s="531"/>
      <c r="CO10" s="531"/>
      <c r="CP10" s="531"/>
      <c r="CQ10" s="531"/>
      <c r="CR10" s="532"/>
      <c r="CS10" s="530" t="s">
        <v>115</v>
      </c>
      <c r="CT10" s="531"/>
      <c r="CU10" s="531"/>
      <c r="CV10" s="531"/>
      <c r="CW10" s="531"/>
      <c r="CX10" s="531"/>
      <c r="CY10" s="531"/>
      <c r="CZ10" s="531"/>
      <c r="DA10" s="531"/>
      <c r="DB10" s="531"/>
      <c r="DC10" s="531"/>
      <c r="DD10" s="531"/>
      <c r="DE10" s="532"/>
      <c r="DF10" s="533">
        <f>'КФО 4 область'!DF9:DR9</f>
        <v>4774972.38</v>
      </c>
      <c r="DG10" s="534"/>
      <c r="DH10" s="534"/>
      <c r="DI10" s="534"/>
      <c r="DJ10" s="534"/>
      <c r="DK10" s="534"/>
      <c r="DL10" s="534"/>
      <c r="DM10" s="534"/>
      <c r="DN10" s="534"/>
      <c r="DO10" s="534"/>
      <c r="DP10" s="534"/>
      <c r="DQ10" s="534"/>
      <c r="DR10" s="535"/>
      <c r="DS10" s="536"/>
      <c r="DT10" s="537"/>
      <c r="DU10" s="537"/>
      <c r="DV10" s="537"/>
      <c r="DW10" s="537"/>
      <c r="DX10" s="537"/>
      <c r="DY10" s="537"/>
      <c r="DZ10" s="537"/>
      <c r="EA10" s="537"/>
      <c r="EB10" s="537"/>
      <c r="EC10" s="537"/>
      <c r="ED10" s="537"/>
      <c r="EE10" s="538"/>
      <c r="EF10" s="536"/>
      <c r="EG10" s="537"/>
      <c r="EH10" s="537"/>
      <c r="EI10" s="537"/>
      <c r="EJ10" s="537"/>
      <c r="EK10" s="537"/>
      <c r="EL10" s="537"/>
      <c r="EM10" s="537"/>
      <c r="EN10" s="537"/>
      <c r="EO10" s="537"/>
      <c r="EP10" s="537"/>
      <c r="EQ10" s="537"/>
      <c r="ER10" s="538"/>
      <c r="ES10" s="539"/>
      <c r="ET10" s="540"/>
      <c r="EU10" s="540"/>
      <c r="EV10" s="540"/>
      <c r="EW10" s="540"/>
      <c r="EX10" s="540"/>
      <c r="EY10" s="540"/>
      <c r="EZ10" s="540"/>
      <c r="FA10" s="540"/>
      <c r="FB10" s="540"/>
      <c r="FC10" s="540"/>
      <c r="FD10" s="540"/>
      <c r="FE10" s="541"/>
      <c r="FG10" s="110"/>
      <c r="FL10" s="122"/>
      <c r="FN10" s="189" t="s">
        <v>397</v>
      </c>
    </row>
    <row r="11" spans="1:170" s="189" customFormat="1" ht="12.75" hidden="1" customHeight="1" thickBot="1" x14ac:dyDescent="0.25">
      <c r="A11" s="526" t="s">
        <v>113</v>
      </c>
      <c r="B11" s="526"/>
      <c r="C11" s="526"/>
      <c r="D11" s="526"/>
      <c r="E11" s="526"/>
      <c r="F11" s="526"/>
      <c r="G11" s="526"/>
      <c r="H11" s="526"/>
      <c r="I11" s="526"/>
      <c r="J11" s="526"/>
      <c r="K11" s="526"/>
      <c r="L11" s="526"/>
      <c r="M11" s="526"/>
      <c r="N11" s="526"/>
      <c r="O11" s="526"/>
      <c r="P11" s="526"/>
      <c r="Q11" s="526"/>
      <c r="R11" s="526"/>
      <c r="S11" s="526"/>
      <c r="T11" s="526"/>
      <c r="U11" s="526"/>
      <c r="V11" s="526"/>
      <c r="W11" s="526"/>
      <c r="X11" s="526"/>
      <c r="Y11" s="526"/>
      <c r="Z11" s="526"/>
      <c r="AA11" s="526"/>
      <c r="AB11" s="526"/>
      <c r="AC11" s="526"/>
      <c r="AD11" s="526"/>
      <c r="AE11" s="526"/>
      <c r="AF11" s="526"/>
      <c r="AG11" s="526"/>
      <c r="AH11" s="526"/>
      <c r="AI11" s="526"/>
      <c r="AJ11" s="526"/>
      <c r="AK11" s="526"/>
      <c r="AL11" s="526"/>
      <c r="AM11" s="526"/>
      <c r="AN11" s="526"/>
      <c r="AO11" s="526"/>
      <c r="AP11" s="526"/>
      <c r="AQ11" s="526"/>
      <c r="AR11" s="526"/>
      <c r="AS11" s="526"/>
      <c r="AT11" s="526"/>
      <c r="AU11" s="526"/>
      <c r="AV11" s="526"/>
      <c r="AW11" s="526"/>
      <c r="AX11" s="526"/>
      <c r="AY11" s="526"/>
      <c r="AZ11" s="526"/>
      <c r="BA11" s="526"/>
      <c r="BB11" s="526"/>
      <c r="BC11" s="526"/>
      <c r="BD11" s="526"/>
      <c r="BE11" s="526"/>
      <c r="BF11" s="526"/>
      <c r="BG11" s="526"/>
      <c r="BH11" s="526"/>
      <c r="BI11" s="526"/>
      <c r="BJ11" s="526"/>
      <c r="BK11" s="526"/>
      <c r="BL11" s="526"/>
      <c r="BM11" s="526"/>
      <c r="BN11" s="526"/>
      <c r="BO11" s="526"/>
      <c r="BP11" s="526"/>
      <c r="BQ11" s="526"/>
      <c r="BR11" s="526"/>
      <c r="BS11" s="526"/>
      <c r="BT11" s="526"/>
      <c r="BU11" s="526"/>
      <c r="BV11" s="526"/>
      <c r="BW11" s="526"/>
      <c r="BX11" s="527" t="s">
        <v>114</v>
      </c>
      <c r="BY11" s="528"/>
      <c r="BZ11" s="528"/>
      <c r="CA11" s="528"/>
      <c r="CB11" s="528"/>
      <c r="CC11" s="528"/>
      <c r="CD11" s="528"/>
      <c r="CE11" s="529"/>
      <c r="CF11" s="530" t="s">
        <v>115</v>
      </c>
      <c r="CG11" s="531"/>
      <c r="CH11" s="531"/>
      <c r="CI11" s="531"/>
      <c r="CJ11" s="531"/>
      <c r="CK11" s="531"/>
      <c r="CL11" s="531"/>
      <c r="CM11" s="531"/>
      <c r="CN11" s="531"/>
      <c r="CO11" s="531"/>
      <c r="CP11" s="531"/>
      <c r="CQ11" s="531"/>
      <c r="CR11" s="532"/>
      <c r="CS11" s="530" t="s">
        <v>115</v>
      </c>
      <c r="CT11" s="531"/>
      <c r="CU11" s="531"/>
      <c r="CV11" s="531"/>
      <c r="CW11" s="531"/>
      <c r="CX11" s="531"/>
      <c r="CY11" s="531"/>
      <c r="CZ11" s="531"/>
      <c r="DA11" s="531"/>
      <c r="DB11" s="531"/>
      <c r="DC11" s="531"/>
      <c r="DD11" s="531"/>
      <c r="DE11" s="532"/>
      <c r="DF11" s="533">
        <v>381992.08</v>
      </c>
      <c r="DG11" s="534"/>
      <c r="DH11" s="534"/>
      <c r="DI11" s="534"/>
      <c r="DJ11" s="534"/>
      <c r="DK11" s="534"/>
      <c r="DL11" s="534"/>
      <c r="DM11" s="534"/>
      <c r="DN11" s="534"/>
      <c r="DO11" s="534"/>
      <c r="DP11" s="534"/>
      <c r="DQ11" s="534"/>
      <c r="DR11" s="535"/>
      <c r="DS11" s="536"/>
      <c r="DT11" s="537"/>
      <c r="DU11" s="537"/>
      <c r="DV11" s="537"/>
      <c r="DW11" s="537"/>
      <c r="DX11" s="537"/>
      <c r="DY11" s="537"/>
      <c r="DZ11" s="537"/>
      <c r="EA11" s="537"/>
      <c r="EB11" s="537"/>
      <c r="EC11" s="537"/>
      <c r="ED11" s="537"/>
      <c r="EE11" s="538"/>
      <c r="EF11" s="536"/>
      <c r="EG11" s="537"/>
      <c r="EH11" s="537"/>
      <c r="EI11" s="537"/>
      <c r="EJ11" s="537"/>
      <c r="EK11" s="537"/>
      <c r="EL11" s="537"/>
      <c r="EM11" s="537"/>
      <c r="EN11" s="537"/>
      <c r="EO11" s="537"/>
      <c r="EP11" s="537"/>
      <c r="EQ11" s="537"/>
      <c r="ER11" s="538"/>
      <c r="ES11" s="539"/>
      <c r="ET11" s="540"/>
      <c r="EU11" s="540"/>
      <c r="EV11" s="540"/>
      <c r="EW11" s="540"/>
      <c r="EX11" s="540"/>
      <c r="EY11" s="540"/>
      <c r="EZ11" s="540"/>
      <c r="FA11" s="540"/>
      <c r="FB11" s="540"/>
      <c r="FC11" s="540"/>
      <c r="FD11" s="540"/>
      <c r="FE11" s="541"/>
      <c r="FG11" s="110"/>
      <c r="FL11" s="122"/>
      <c r="FN11" s="189" t="s">
        <v>397</v>
      </c>
    </row>
    <row r="12" spans="1:170" s="189" customFormat="1" ht="12.75" hidden="1" customHeight="1" thickBot="1" x14ac:dyDescent="0.25">
      <c r="A12" s="526" t="s">
        <v>113</v>
      </c>
      <c r="B12" s="526"/>
      <c r="C12" s="526"/>
      <c r="D12" s="526"/>
      <c r="E12" s="526"/>
      <c r="F12" s="526"/>
      <c r="G12" s="526"/>
      <c r="H12" s="526"/>
      <c r="I12" s="526"/>
      <c r="J12" s="526"/>
      <c r="K12" s="526"/>
      <c r="L12" s="526"/>
      <c r="M12" s="526"/>
      <c r="N12" s="526"/>
      <c r="O12" s="526"/>
      <c r="P12" s="526"/>
      <c r="Q12" s="526"/>
      <c r="R12" s="526"/>
      <c r="S12" s="526"/>
      <c r="T12" s="526"/>
      <c r="U12" s="526"/>
      <c r="V12" s="526"/>
      <c r="W12" s="526"/>
      <c r="X12" s="526"/>
      <c r="Y12" s="526"/>
      <c r="Z12" s="526"/>
      <c r="AA12" s="526"/>
      <c r="AB12" s="526"/>
      <c r="AC12" s="526"/>
      <c r="AD12" s="526"/>
      <c r="AE12" s="526"/>
      <c r="AF12" s="526"/>
      <c r="AG12" s="526"/>
      <c r="AH12" s="526"/>
      <c r="AI12" s="526"/>
      <c r="AJ12" s="526"/>
      <c r="AK12" s="526"/>
      <c r="AL12" s="526"/>
      <c r="AM12" s="526"/>
      <c r="AN12" s="526"/>
      <c r="AO12" s="526"/>
      <c r="AP12" s="526"/>
      <c r="AQ12" s="526"/>
      <c r="AR12" s="526"/>
      <c r="AS12" s="526"/>
      <c r="AT12" s="526"/>
      <c r="AU12" s="526"/>
      <c r="AV12" s="526"/>
      <c r="AW12" s="526"/>
      <c r="AX12" s="526"/>
      <c r="AY12" s="526"/>
      <c r="AZ12" s="526"/>
      <c r="BA12" s="526"/>
      <c r="BB12" s="526"/>
      <c r="BC12" s="526"/>
      <c r="BD12" s="526"/>
      <c r="BE12" s="526"/>
      <c r="BF12" s="526"/>
      <c r="BG12" s="526"/>
      <c r="BH12" s="526"/>
      <c r="BI12" s="526"/>
      <c r="BJ12" s="526"/>
      <c r="BK12" s="526"/>
      <c r="BL12" s="526"/>
      <c r="BM12" s="526"/>
      <c r="BN12" s="526"/>
      <c r="BO12" s="526"/>
      <c r="BP12" s="526"/>
      <c r="BQ12" s="526"/>
      <c r="BR12" s="526"/>
      <c r="BS12" s="526"/>
      <c r="BT12" s="526"/>
      <c r="BU12" s="526"/>
      <c r="BV12" s="526"/>
      <c r="BW12" s="526"/>
      <c r="BX12" s="527" t="s">
        <v>114</v>
      </c>
      <c r="BY12" s="528"/>
      <c r="BZ12" s="528"/>
      <c r="CA12" s="528"/>
      <c r="CB12" s="528"/>
      <c r="CC12" s="528"/>
      <c r="CD12" s="528"/>
      <c r="CE12" s="529"/>
      <c r="CF12" s="530" t="s">
        <v>115</v>
      </c>
      <c r="CG12" s="531"/>
      <c r="CH12" s="531"/>
      <c r="CI12" s="531"/>
      <c r="CJ12" s="531"/>
      <c r="CK12" s="531"/>
      <c r="CL12" s="531"/>
      <c r="CM12" s="531"/>
      <c r="CN12" s="531"/>
      <c r="CO12" s="531"/>
      <c r="CP12" s="531"/>
      <c r="CQ12" s="531"/>
      <c r="CR12" s="532"/>
      <c r="CS12" s="530" t="s">
        <v>115</v>
      </c>
      <c r="CT12" s="531"/>
      <c r="CU12" s="531"/>
      <c r="CV12" s="531"/>
      <c r="CW12" s="531"/>
      <c r="CX12" s="531"/>
      <c r="CY12" s="531"/>
      <c r="CZ12" s="531"/>
      <c r="DA12" s="531"/>
      <c r="DB12" s="531"/>
      <c r="DC12" s="531"/>
      <c r="DD12" s="531"/>
      <c r="DE12" s="532"/>
      <c r="DF12" s="533">
        <v>480603.02</v>
      </c>
      <c r="DG12" s="534"/>
      <c r="DH12" s="534"/>
      <c r="DI12" s="534"/>
      <c r="DJ12" s="534"/>
      <c r="DK12" s="534"/>
      <c r="DL12" s="534"/>
      <c r="DM12" s="534"/>
      <c r="DN12" s="534"/>
      <c r="DO12" s="534"/>
      <c r="DP12" s="534"/>
      <c r="DQ12" s="534"/>
      <c r="DR12" s="535"/>
      <c r="DS12" s="536"/>
      <c r="DT12" s="537"/>
      <c r="DU12" s="537"/>
      <c r="DV12" s="537"/>
      <c r="DW12" s="537"/>
      <c r="DX12" s="537"/>
      <c r="DY12" s="537"/>
      <c r="DZ12" s="537"/>
      <c r="EA12" s="537"/>
      <c r="EB12" s="537"/>
      <c r="EC12" s="537"/>
      <c r="ED12" s="537"/>
      <c r="EE12" s="538"/>
      <c r="EF12" s="536"/>
      <c r="EG12" s="537"/>
      <c r="EH12" s="537"/>
      <c r="EI12" s="537"/>
      <c r="EJ12" s="537"/>
      <c r="EK12" s="537"/>
      <c r="EL12" s="537"/>
      <c r="EM12" s="537"/>
      <c r="EN12" s="537"/>
      <c r="EO12" s="537"/>
      <c r="EP12" s="537"/>
      <c r="EQ12" s="537"/>
      <c r="ER12" s="538"/>
      <c r="ES12" s="539"/>
      <c r="ET12" s="540"/>
      <c r="EU12" s="540"/>
      <c r="EV12" s="540"/>
      <c r="EW12" s="540"/>
      <c r="EX12" s="540"/>
      <c r="EY12" s="540"/>
      <c r="EZ12" s="540"/>
      <c r="FA12" s="540"/>
      <c r="FB12" s="540"/>
      <c r="FC12" s="540"/>
      <c r="FD12" s="540"/>
      <c r="FE12" s="541"/>
      <c r="FG12" s="110"/>
      <c r="FL12" s="122"/>
      <c r="FN12" s="189" t="s">
        <v>397</v>
      </c>
    </row>
    <row r="13" spans="1:170" ht="12.75" hidden="1" customHeight="1" x14ac:dyDescent="0.2">
      <c r="A13" s="526" t="s">
        <v>113</v>
      </c>
      <c r="B13" s="526"/>
      <c r="C13" s="526"/>
      <c r="D13" s="526"/>
      <c r="E13" s="526"/>
      <c r="F13" s="526"/>
      <c r="G13" s="526"/>
      <c r="H13" s="526"/>
      <c r="I13" s="526"/>
      <c r="J13" s="526"/>
      <c r="K13" s="526"/>
      <c r="L13" s="526"/>
      <c r="M13" s="526"/>
      <c r="N13" s="526"/>
      <c r="O13" s="526"/>
      <c r="P13" s="526"/>
      <c r="Q13" s="526"/>
      <c r="R13" s="526"/>
      <c r="S13" s="526"/>
      <c r="T13" s="526"/>
      <c r="U13" s="526"/>
      <c r="V13" s="526"/>
      <c r="W13" s="526"/>
      <c r="X13" s="526"/>
      <c r="Y13" s="526"/>
      <c r="Z13" s="526"/>
      <c r="AA13" s="526"/>
      <c r="AB13" s="526"/>
      <c r="AC13" s="526"/>
      <c r="AD13" s="526"/>
      <c r="AE13" s="526"/>
      <c r="AF13" s="526"/>
      <c r="AG13" s="526"/>
      <c r="AH13" s="526"/>
      <c r="AI13" s="526"/>
      <c r="AJ13" s="526"/>
      <c r="AK13" s="526"/>
      <c r="AL13" s="526"/>
      <c r="AM13" s="526"/>
      <c r="AN13" s="526"/>
      <c r="AO13" s="526"/>
      <c r="AP13" s="526"/>
      <c r="AQ13" s="526"/>
      <c r="AR13" s="526"/>
      <c r="AS13" s="526"/>
      <c r="AT13" s="526"/>
      <c r="AU13" s="526"/>
      <c r="AV13" s="526"/>
      <c r="AW13" s="526"/>
      <c r="AX13" s="526"/>
      <c r="AY13" s="526"/>
      <c r="AZ13" s="526"/>
      <c r="BA13" s="526"/>
      <c r="BB13" s="526"/>
      <c r="BC13" s="526"/>
      <c r="BD13" s="526"/>
      <c r="BE13" s="526"/>
      <c r="BF13" s="526"/>
      <c r="BG13" s="526"/>
      <c r="BH13" s="526"/>
      <c r="BI13" s="526"/>
      <c r="BJ13" s="526"/>
      <c r="BK13" s="526"/>
      <c r="BL13" s="526"/>
      <c r="BM13" s="526"/>
      <c r="BN13" s="526"/>
      <c r="BO13" s="526"/>
      <c r="BP13" s="526"/>
      <c r="BQ13" s="526"/>
      <c r="BR13" s="526"/>
      <c r="BS13" s="526"/>
      <c r="BT13" s="526"/>
      <c r="BU13" s="526"/>
      <c r="BV13" s="526"/>
      <c r="BW13" s="526"/>
      <c r="BX13" s="527" t="s">
        <v>114</v>
      </c>
      <c r="BY13" s="528"/>
      <c r="BZ13" s="528"/>
      <c r="CA13" s="528"/>
      <c r="CB13" s="528"/>
      <c r="CC13" s="528"/>
      <c r="CD13" s="528"/>
      <c r="CE13" s="529"/>
      <c r="CF13" s="530" t="s">
        <v>115</v>
      </c>
      <c r="CG13" s="531"/>
      <c r="CH13" s="531"/>
      <c r="CI13" s="531"/>
      <c r="CJ13" s="531"/>
      <c r="CK13" s="531"/>
      <c r="CL13" s="531"/>
      <c r="CM13" s="531"/>
      <c r="CN13" s="531"/>
      <c r="CO13" s="531"/>
      <c r="CP13" s="531"/>
      <c r="CQ13" s="531"/>
      <c r="CR13" s="532"/>
      <c r="CS13" s="530" t="s">
        <v>115</v>
      </c>
      <c r="CT13" s="531"/>
      <c r="CU13" s="531"/>
      <c r="CV13" s="531"/>
      <c r="CW13" s="531"/>
      <c r="CX13" s="531"/>
      <c r="CY13" s="531"/>
      <c r="CZ13" s="531"/>
      <c r="DA13" s="531"/>
      <c r="DB13" s="531"/>
      <c r="DC13" s="531"/>
      <c r="DD13" s="531"/>
      <c r="DE13" s="532"/>
      <c r="DF13" s="533">
        <v>12942.1</v>
      </c>
      <c r="DG13" s="534"/>
      <c r="DH13" s="534"/>
      <c r="DI13" s="534"/>
      <c r="DJ13" s="534"/>
      <c r="DK13" s="534"/>
      <c r="DL13" s="534"/>
      <c r="DM13" s="534"/>
      <c r="DN13" s="534"/>
      <c r="DO13" s="534"/>
      <c r="DP13" s="534"/>
      <c r="DQ13" s="534"/>
      <c r="DR13" s="535"/>
      <c r="DS13" s="536">
        <v>12942.1</v>
      </c>
      <c r="DT13" s="537"/>
      <c r="DU13" s="537"/>
      <c r="DV13" s="537"/>
      <c r="DW13" s="537"/>
      <c r="DX13" s="537"/>
      <c r="DY13" s="537"/>
      <c r="DZ13" s="537"/>
      <c r="EA13" s="537"/>
      <c r="EB13" s="537"/>
      <c r="EC13" s="537"/>
      <c r="ED13" s="537"/>
      <c r="EE13" s="538"/>
      <c r="EF13" s="536">
        <v>12942.1</v>
      </c>
      <c r="EG13" s="537"/>
      <c r="EH13" s="537"/>
      <c r="EI13" s="537"/>
      <c r="EJ13" s="537"/>
      <c r="EK13" s="537"/>
      <c r="EL13" s="537"/>
      <c r="EM13" s="537"/>
      <c r="EN13" s="537"/>
      <c r="EO13" s="537"/>
      <c r="EP13" s="537"/>
      <c r="EQ13" s="537"/>
      <c r="ER13" s="538"/>
      <c r="ES13" s="539"/>
      <c r="ET13" s="540"/>
      <c r="EU13" s="540"/>
      <c r="EV13" s="540"/>
      <c r="EW13" s="540"/>
      <c r="EX13" s="540"/>
      <c r="EY13" s="540"/>
      <c r="EZ13" s="540"/>
      <c r="FA13" s="540"/>
      <c r="FB13" s="540"/>
      <c r="FC13" s="540"/>
      <c r="FD13" s="540"/>
      <c r="FE13" s="541"/>
      <c r="FL13" s="122"/>
      <c r="FN13" s="82" t="s">
        <v>397</v>
      </c>
    </row>
    <row r="14" spans="1:170" ht="12.75" customHeight="1" thickBot="1" x14ac:dyDescent="0.25">
      <c r="A14" s="526" t="s">
        <v>116</v>
      </c>
      <c r="B14" s="526"/>
      <c r="C14" s="526"/>
      <c r="D14" s="526"/>
      <c r="E14" s="526"/>
      <c r="F14" s="526"/>
      <c r="G14" s="526"/>
      <c r="H14" s="526"/>
      <c r="I14" s="526"/>
      <c r="J14" s="526"/>
      <c r="K14" s="526"/>
      <c r="L14" s="526"/>
      <c r="M14" s="526"/>
      <c r="N14" s="526"/>
      <c r="O14" s="526"/>
      <c r="P14" s="526"/>
      <c r="Q14" s="526"/>
      <c r="R14" s="526"/>
      <c r="S14" s="526"/>
      <c r="T14" s="526"/>
      <c r="U14" s="526"/>
      <c r="V14" s="526"/>
      <c r="W14" s="526"/>
      <c r="X14" s="526"/>
      <c r="Y14" s="526"/>
      <c r="Z14" s="526"/>
      <c r="AA14" s="526"/>
      <c r="AB14" s="526"/>
      <c r="AC14" s="526"/>
      <c r="AD14" s="526"/>
      <c r="AE14" s="526"/>
      <c r="AF14" s="526"/>
      <c r="AG14" s="526"/>
      <c r="AH14" s="526"/>
      <c r="AI14" s="526"/>
      <c r="AJ14" s="526"/>
      <c r="AK14" s="526"/>
      <c r="AL14" s="526"/>
      <c r="AM14" s="526"/>
      <c r="AN14" s="526"/>
      <c r="AO14" s="526"/>
      <c r="AP14" s="526"/>
      <c r="AQ14" s="526"/>
      <c r="AR14" s="526"/>
      <c r="AS14" s="526"/>
      <c r="AT14" s="526"/>
      <c r="AU14" s="526"/>
      <c r="AV14" s="526"/>
      <c r="AW14" s="526"/>
      <c r="AX14" s="526"/>
      <c r="AY14" s="526"/>
      <c r="AZ14" s="526"/>
      <c r="BA14" s="526"/>
      <c r="BB14" s="526"/>
      <c r="BC14" s="526"/>
      <c r="BD14" s="526"/>
      <c r="BE14" s="526"/>
      <c r="BF14" s="526"/>
      <c r="BG14" s="526"/>
      <c r="BH14" s="526"/>
      <c r="BI14" s="526"/>
      <c r="BJ14" s="526"/>
      <c r="BK14" s="526"/>
      <c r="BL14" s="526"/>
      <c r="BM14" s="526"/>
      <c r="BN14" s="526"/>
      <c r="BO14" s="526"/>
      <c r="BP14" s="526"/>
      <c r="BQ14" s="526"/>
      <c r="BR14" s="526"/>
      <c r="BS14" s="526"/>
      <c r="BT14" s="526"/>
      <c r="BU14" s="526"/>
      <c r="BV14" s="526"/>
      <c r="BW14" s="526"/>
      <c r="BX14" s="542" t="s">
        <v>117</v>
      </c>
      <c r="BY14" s="543"/>
      <c r="BZ14" s="543"/>
      <c r="CA14" s="543"/>
      <c r="CB14" s="543"/>
      <c r="CC14" s="543"/>
      <c r="CD14" s="543"/>
      <c r="CE14" s="544"/>
      <c r="CF14" s="545" t="s">
        <v>115</v>
      </c>
      <c r="CG14" s="545"/>
      <c r="CH14" s="545"/>
      <c r="CI14" s="545"/>
      <c r="CJ14" s="545"/>
      <c r="CK14" s="545"/>
      <c r="CL14" s="545"/>
      <c r="CM14" s="545"/>
      <c r="CN14" s="545"/>
      <c r="CO14" s="545"/>
      <c r="CP14" s="545"/>
      <c r="CQ14" s="545"/>
      <c r="CR14" s="545"/>
      <c r="CS14" s="545" t="s">
        <v>115</v>
      </c>
      <c r="CT14" s="545"/>
      <c r="CU14" s="545"/>
      <c r="CV14" s="545"/>
      <c r="CW14" s="545"/>
      <c r="CX14" s="545"/>
      <c r="CY14" s="545"/>
      <c r="CZ14" s="545"/>
      <c r="DA14" s="545"/>
      <c r="DB14" s="545"/>
      <c r="DC14" s="545"/>
      <c r="DD14" s="545"/>
      <c r="DE14" s="545"/>
      <c r="DF14" s="546">
        <f>DF8+DF15-DF46-DF143+DF139</f>
        <v>0</v>
      </c>
      <c r="DG14" s="547"/>
      <c r="DH14" s="547"/>
      <c r="DI14" s="547"/>
      <c r="DJ14" s="547"/>
      <c r="DK14" s="547"/>
      <c r="DL14" s="547"/>
      <c r="DM14" s="547"/>
      <c r="DN14" s="547"/>
      <c r="DO14" s="547"/>
      <c r="DP14" s="547"/>
      <c r="DQ14" s="547"/>
      <c r="DR14" s="547"/>
      <c r="DS14" s="546">
        <f>DS8+DS15-DS46-DS143+DS139</f>
        <v>0</v>
      </c>
      <c r="DT14" s="547"/>
      <c r="DU14" s="547"/>
      <c r="DV14" s="547"/>
      <c r="DW14" s="547"/>
      <c r="DX14" s="547"/>
      <c r="DY14" s="547"/>
      <c r="DZ14" s="547"/>
      <c r="EA14" s="547"/>
      <c r="EB14" s="547"/>
      <c r="EC14" s="547"/>
      <c r="ED14" s="547"/>
      <c r="EE14" s="547"/>
      <c r="EF14" s="546">
        <f>EF8+EF15-EF46-EF143+EF139</f>
        <v>0</v>
      </c>
      <c r="EG14" s="547"/>
      <c r="EH14" s="547"/>
      <c r="EI14" s="547"/>
      <c r="EJ14" s="547"/>
      <c r="EK14" s="547"/>
      <c r="EL14" s="547"/>
      <c r="EM14" s="547"/>
      <c r="EN14" s="547"/>
      <c r="EO14" s="547"/>
      <c r="EP14" s="547"/>
      <c r="EQ14" s="547"/>
      <c r="ER14" s="547"/>
      <c r="ES14" s="548"/>
      <c r="ET14" s="549"/>
      <c r="EU14" s="549"/>
      <c r="EV14" s="549"/>
      <c r="EW14" s="549"/>
      <c r="EX14" s="549"/>
      <c r="EY14" s="549"/>
      <c r="EZ14" s="549"/>
      <c r="FA14" s="549"/>
      <c r="FB14" s="549"/>
      <c r="FC14" s="549"/>
      <c r="FD14" s="549"/>
      <c r="FE14" s="550"/>
      <c r="FL14" s="122"/>
      <c r="FN14" s="82" t="s">
        <v>400</v>
      </c>
    </row>
    <row r="15" spans="1:170" ht="12" thickBot="1" x14ac:dyDescent="0.25">
      <c r="A15" s="572" t="s">
        <v>118</v>
      </c>
      <c r="B15" s="572"/>
      <c r="C15" s="572"/>
      <c r="D15" s="572"/>
      <c r="E15" s="572"/>
      <c r="F15" s="572"/>
      <c r="G15" s="572"/>
      <c r="H15" s="572"/>
      <c r="I15" s="572"/>
      <c r="J15" s="572"/>
      <c r="K15" s="572"/>
      <c r="L15" s="572"/>
      <c r="M15" s="572"/>
      <c r="N15" s="572"/>
      <c r="O15" s="572"/>
      <c r="P15" s="572"/>
      <c r="Q15" s="572"/>
      <c r="R15" s="572"/>
      <c r="S15" s="572"/>
      <c r="T15" s="572"/>
      <c r="U15" s="572"/>
      <c r="V15" s="572"/>
      <c r="W15" s="572"/>
      <c r="X15" s="572"/>
      <c r="Y15" s="572"/>
      <c r="Z15" s="572"/>
      <c r="AA15" s="572"/>
      <c r="AB15" s="572"/>
      <c r="AC15" s="572"/>
      <c r="AD15" s="572"/>
      <c r="AE15" s="572"/>
      <c r="AF15" s="572"/>
      <c r="AG15" s="572"/>
      <c r="AH15" s="572"/>
      <c r="AI15" s="572"/>
      <c r="AJ15" s="572"/>
      <c r="AK15" s="572"/>
      <c r="AL15" s="572"/>
      <c r="AM15" s="572"/>
      <c r="AN15" s="572"/>
      <c r="AO15" s="572"/>
      <c r="AP15" s="572"/>
      <c r="AQ15" s="572"/>
      <c r="AR15" s="572"/>
      <c r="AS15" s="572"/>
      <c r="AT15" s="572"/>
      <c r="AU15" s="572"/>
      <c r="AV15" s="572"/>
      <c r="AW15" s="572"/>
      <c r="AX15" s="572"/>
      <c r="AY15" s="572"/>
      <c r="AZ15" s="572"/>
      <c r="BA15" s="572"/>
      <c r="BB15" s="572"/>
      <c r="BC15" s="572"/>
      <c r="BD15" s="572"/>
      <c r="BE15" s="572"/>
      <c r="BF15" s="572"/>
      <c r="BG15" s="572"/>
      <c r="BH15" s="572"/>
      <c r="BI15" s="572"/>
      <c r="BJ15" s="572"/>
      <c r="BK15" s="572"/>
      <c r="BL15" s="572"/>
      <c r="BM15" s="572"/>
      <c r="BN15" s="572"/>
      <c r="BO15" s="572"/>
      <c r="BP15" s="572"/>
      <c r="BQ15" s="572"/>
      <c r="BR15" s="572"/>
      <c r="BS15" s="572"/>
      <c r="BT15" s="572"/>
      <c r="BU15" s="572"/>
      <c r="BV15" s="572"/>
      <c r="BW15" s="572"/>
      <c r="BX15" s="573" t="s">
        <v>119</v>
      </c>
      <c r="BY15" s="574"/>
      <c r="BZ15" s="574"/>
      <c r="CA15" s="574"/>
      <c r="CB15" s="574"/>
      <c r="CC15" s="574"/>
      <c r="CD15" s="574"/>
      <c r="CE15" s="575"/>
      <c r="CF15" s="576"/>
      <c r="CG15" s="574"/>
      <c r="CH15" s="574"/>
      <c r="CI15" s="574"/>
      <c r="CJ15" s="574"/>
      <c r="CK15" s="574"/>
      <c r="CL15" s="574"/>
      <c r="CM15" s="574"/>
      <c r="CN15" s="574"/>
      <c r="CO15" s="574"/>
      <c r="CP15" s="574"/>
      <c r="CQ15" s="574"/>
      <c r="CR15" s="575"/>
      <c r="CS15" s="577"/>
      <c r="CT15" s="578"/>
      <c r="CU15" s="578"/>
      <c r="CV15" s="578"/>
      <c r="CW15" s="578"/>
      <c r="CX15" s="578"/>
      <c r="CY15" s="578"/>
      <c r="CZ15" s="578"/>
      <c r="DA15" s="578"/>
      <c r="DB15" s="578"/>
      <c r="DC15" s="578"/>
      <c r="DD15" s="578"/>
      <c r="DE15" s="579"/>
      <c r="DF15" s="551">
        <f>DF16+DF19+DF31+DF35+DF41</f>
        <v>89922278.810000002</v>
      </c>
      <c r="DG15" s="552"/>
      <c r="DH15" s="552"/>
      <c r="DI15" s="552"/>
      <c r="DJ15" s="552"/>
      <c r="DK15" s="552"/>
      <c r="DL15" s="552"/>
      <c r="DM15" s="552"/>
      <c r="DN15" s="552"/>
      <c r="DO15" s="552"/>
      <c r="DP15" s="552"/>
      <c r="DQ15" s="552"/>
      <c r="DR15" s="553"/>
      <c r="DS15" s="551">
        <f>DS16+DS19+DS31+DS35+DS41</f>
        <v>73260516</v>
      </c>
      <c r="DT15" s="552"/>
      <c r="DU15" s="552"/>
      <c r="DV15" s="552"/>
      <c r="DW15" s="552"/>
      <c r="DX15" s="552"/>
      <c r="DY15" s="552"/>
      <c r="DZ15" s="552"/>
      <c r="EA15" s="552"/>
      <c r="EB15" s="552"/>
      <c r="EC15" s="552"/>
      <c r="ED15" s="552"/>
      <c r="EE15" s="553"/>
      <c r="EF15" s="551">
        <f t="shared" ref="EF15" si="0">EF16+EF19+EF31+EF35+EF41</f>
        <v>74200298</v>
      </c>
      <c r="EG15" s="552"/>
      <c r="EH15" s="552"/>
      <c r="EI15" s="552"/>
      <c r="EJ15" s="552"/>
      <c r="EK15" s="552"/>
      <c r="EL15" s="552"/>
      <c r="EM15" s="552"/>
      <c r="EN15" s="552"/>
      <c r="EO15" s="552"/>
      <c r="EP15" s="552"/>
      <c r="EQ15" s="552"/>
      <c r="ER15" s="553"/>
      <c r="ES15" s="554"/>
      <c r="ET15" s="555"/>
      <c r="EU15" s="555"/>
      <c r="EV15" s="555"/>
      <c r="EW15" s="555"/>
      <c r="EX15" s="555"/>
      <c r="EY15" s="555"/>
      <c r="EZ15" s="555"/>
      <c r="FA15" s="555"/>
      <c r="FB15" s="555"/>
      <c r="FC15" s="555"/>
      <c r="FD15" s="555"/>
      <c r="FE15" s="556"/>
    </row>
    <row r="16" spans="1:170" ht="22.5" customHeight="1" x14ac:dyDescent="0.2">
      <c r="A16" s="557" t="s">
        <v>120</v>
      </c>
      <c r="B16" s="558"/>
      <c r="C16" s="558"/>
      <c r="D16" s="558"/>
      <c r="E16" s="558"/>
      <c r="F16" s="558"/>
      <c r="G16" s="558"/>
      <c r="H16" s="558"/>
      <c r="I16" s="558"/>
      <c r="J16" s="558"/>
      <c r="K16" s="558"/>
      <c r="L16" s="558"/>
      <c r="M16" s="558"/>
      <c r="N16" s="558"/>
      <c r="O16" s="558"/>
      <c r="P16" s="558"/>
      <c r="Q16" s="558"/>
      <c r="R16" s="558"/>
      <c r="S16" s="558"/>
      <c r="T16" s="558"/>
      <c r="U16" s="558"/>
      <c r="V16" s="558"/>
      <c r="W16" s="558"/>
      <c r="X16" s="558"/>
      <c r="Y16" s="558"/>
      <c r="Z16" s="558"/>
      <c r="AA16" s="558"/>
      <c r="AB16" s="558"/>
      <c r="AC16" s="558"/>
      <c r="AD16" s="558"/>
      <c r="AE16" s="558"/>
      <c r="AF16" s="558"/>
      <c r="AG16" s="558"/>
      <c r="AH16" s="558"/>
      <c r="AI16" s="558"/>
      <c r="AJ16" s="558"/>
      <c r="AK16" s="558"/>
      <c r="AL16" s="558"/>
      <c r="AM16" s="558"/>
      <c r="AN16" s="558"/>
      <c r="AO16" s="558"/>
      <c r="AP16" s="558"/>
      <c r="AQ16" s="558"/>
      <c r="AR16" s="558"/>
      <c r="AS16" s="558"/>
      <c r="AT16" s="558"/>
      <c r="AU16" s="558"/>
      <c r="AV16" s="558"/>
      <c r="AW16" s="558"/>
      <c r="AX16" s="558"/>
      <c r="AY16" s="558"/>
      <c r="AZ16" s="558"/>
      <c r="BA16" s="558"/>
      <c r="BB16" s="558"/>
      <c r="BC16" s="558"/>
      <c r="BD16" s="558"/>
      <c r="BE16" s="558"/>
      <c r="BF16" s="558"/>
      <c r="BG16" s="558"/>
      <c r="BH16" s="558"/>
      <c r="BI16" s="558"/>
      <c r="BJ16" s="558"/>
      <c r="BK16" s="558"/>
      <c r="BL16" s="558"/>
      <c r="BM16" s="558"/>
      <c r="BN16" s="558"/>
      <c r="BO16" s="558"/>
      <c r="BP16" s="558"/>
      <c r="BQ16" s="558"/>
      <c r="BR16" s="558"/>
      <c r="BS16" s="558"/>
      <c r="BT16" s="558"/>
      <c r="BU16" s="558"/>
      <c r="BV16" s="558"/>
      <c r="BW16" s="558"/>
      <c r="BX16" s="559" t="s">
        <v>121</v>
      </c>
      <c r="BY16" s="560"/>
      <c r="BZ16" s="560"/>
      <c r="CA16" s="560"/>
      <c r="CB16" s="560"/>
      <c r="CC16" s="560"/>
      <c r="CD16" s="560"/>
      <c r="CE16" s="561"/>
      <c r="CF16" s="562" t="s">
        <v>122</v>
      </c>
      <c r="CG16" s="560"/>
      <c r="CH16" s="560"/>
      <c r="CI16" s="560"/>
      <c r="CJ16" s="560"/>
      <c r="CK16" s="560"/>
      <c r="CL16" s="560"/>
      <c r="CM16" s="560"/>
      <c r="CN16" s="560"/>
      <c r="CO16" s="560"/>
      <c r="CP16" s="560"/>
      <c r="CQ16" s="560"/>
      <c r="CR16" s="561"/>
      <c r="CS16" s="563" t="s">
        <v>363</v>
      </c>
      <c r="CT16" s="564"/>
      <c r="CU16" s="564"/>
      <c r="CV16" s="564"/>
      <c r="CW16" s="564"/>
      <c r="CX16" s="564"/>
      <c r="CY16" s="564"/>
      <c r="CZ16" s="564"/>
      <c r="DA16" s="564"/>
      <c r="DB16" s="564"/>
      <c r="DC16" s="564"/>
      <c r="DD16" s="564"/>
      <c r="DE16" s="565"/>
      <c r="DF16" s="566">
        <f>DF17</f>
        <v>809.41</v>
      </c>
      <c r="DG16" s="567"/>
      <c r="DH16" s="567"/>
      <c r="DI16" s="567"/>
      <c r="DJ16" s="567"/>
      <c r="DK16" s="567"/>
      <c r="DL16" s="567"/>
      <c r="DM16" s="567"/>
      <c r="DN16" s="567"/>
      <c r="DO16" s="567"/>
      <c r="DP16" s="567"/>
      <c r="DQ16" s="567"/>
      <c r="DR16" s="568"/>
      <c r="DS16" s="566">
        <f t="shared" ref="DS16" si="1">DS17</f>
        <v>0</v>
      </c>
      <c r="DT16" s="567"/>
      <c r="DU16" s="567"/>
      <c r="DV16" s="567"/>
      <c r="DW16" s="567"/>
      <c r="DX16" s="567"/>
      <c r="DY16" s="567"/>
      <c r="DZ16" s="567"/>
      <c r="EA16" s="567"/>
      <c r="EB16" s="567"/>
      <c r="EC16" s="567"/>
      <c r="ED16" s="567"/>
      <c r="EE16" s="568"/>
      <c r="EF16" s="566">
        <f t="shared" ref="EF16" si="2">EF17</f>
        <v>0</v>
      </c>
      <c r="EG16" s="567"/>
      <c r="EH16" s="567"/>
      <c r="EI16" s="567"/>
      <c r="EJ16" s="567"/>
      <c r="EK16" s="567"/>
      <c r="EL16" s="567"/>
      <c r="EM16" s="567"/>
      <c r="EN16" s="567"/>
      <c r="EO16" s="567"/>
      <c r="EP16" s="567"/>
      <c r="EQ16" s="567"/>
      <c r="ER16" s="568"/>
      <c r="ES16" s="569"/>
      <c r="ET16" s="570"/>
      <c r="EU16" s="570"/>
      <c r="EV16" s="570"/>
      <c r="EW16" s="570"/>
      <c r="EX16" s="570"/>
      <c r="EY16" s="570"/>
      <c r="EZ16" s="570"/>
      <c r="FA16" s="570"/>
      <c r="FB16" s="570"/>
      <c r="FC16" s="570"/>
      <c r="FD16" s="570"/>
      <c r="FE16" s="571"/>
      <c r="FI16" s="122"/>
    </row>
    <row r="17" spans="1:165" ht="12" customHeight="1" x14ac:dyDescent="0.2">
      <c r="A17" s="492" t="s">
        <v>6</v>
      </c>
      <c r="B17" s="492"/>
      <c r="C17" s="492"/>
      <c r="D17" s="492"/>
      <c r="E17" s="492"/>
      <c r="F17" s="492"/>
      <c r="G17" s="492"/>
      <c r="H17" s="492"/>
      <c r="I17" s="492"/>
      <c r="J17" s="492"/>
      <c r="K17" s="492"/>
      <c r="L17" s="492"/>
      <c r="M17" s="492"/>
      <c r="N17" s="492"/>
      <c r="O17" s="492"/>
      <c r="P17" s="492"/>
      <c r="Q17" s="492"/>
      <c r="R17" s="492"/>
      <c r="S17" s="492"/>
      <c r="T17" s="492"/>
      <c r="U17" s="492"/>
      <c r="V17" s="492"/>
      <c r="W17" s="492"/>
      <c r="X17" s="492"/>
      <c r="Y17" s="492"/>
      <c r="Z17" s="492"/>
      <c r="AA17" s="492"/>
      <c r="AB17" s="492"/>
      <c r="AC17" s="492"/>
      <c r="AD17" s="492"/>
      <c r="AE17" s="492"/>
      <c r="AF17" s="492"/>
      <c r="AG17" s="492"/>
      <c r="AH17" s="492"/>
      <c r="AI17" s="492"/>
      <c r="AJ17" s="492"/>
      <c r="AK17" s="492"/>
      <c r="AL17" s="492"/>
      <c r="AM17" s="492"/>
      <c r="AN17" s="492"/>
      <c r="AO17" s="492"/>
      <c r="AP17" s="492"/>
      <c r="AQ17" s="492"/>
      <c r="AR17" s="492"/>
      <c r="AS17" s="492"/>
      <c r="AT17" s="492"/>
      <c r="AU17" s="492"/>
      <c r="AV17" s="492"/>
      <c r="AW17" s="492"/>
      <c r="AX17" s="492"/>
      <c r="AY17" s="492"/>
      <c r="AZ17" s="492"/>
      <c r="BA17" s="492"/>
      <c r="BB17" s="492"/>
      <c r="BC17" s="492"/>
      <c r="BD17" s="492"/>
      <c r="BE17" s="492"/>
      <c r="BF17" s="492"/>
      <c r="BG17" s="492"/>
      <c r="BH17" s="492"/>
      <c r="BI17" s="492"/>
      <c r="BJ17" s="492"/>
      <c r="BK17" s="492"/>
      <c r="BL17" s="492"/>
      <c r="BM17" s="492"/>
      <c r="BN17" s="492"/>
      <c r="BO17" s="492"/>
      <c r="BP17" s="492"/>
      <c r="BQ17" s="492"/>
      <c r="BR17" s="492"/>
      <c r="BS17" s="492"/>
      <c r="BT17" s="492"/>
      <c r="BU17" s="492"/>
      <c r="BV17" s="492"/>
      <c r="BW17" s="799"/>
      <c r="BX17" s="542" t="s">
        <v>123</v>
      </c>
      <c r="BY17" s="543"/>
      <c r="BZ17" s="543"/>
      <c r="CA17" s="543"/>
      <c r="CB17" s="543"/>
      <c r="CC17" s="543"/>
      <c r="CD17" s="543"/>
      <c r="CE17" s="544"/>
      <c r="CF17" s="605"/>
      <c r="CG17" s="543"/>
      <c r="CH17" s="543"/>
      <c r="CI17" s="543"/>
      <c r="CJ17" s="543"/>
      <c r="CK17" s="543"/>
      <c r="CL17" s="543"/>
      <c r="CM17" s="543"/>
      <c r="CN17" s="543"/>
      <c r="CO17" s="543"/>
      <c r="CP17" s="543"/>
      <c r="CQ17" s="543"/>
      <c r="CR17" s="544"/>
      <c r="CS17" s="607" t="s">
        <v>363</v>
      </c>
      <c r="CT17" s="608"/>
      <c r="CU17" s="608"/>
      <c r="CV17" s="608"/>
      <c r="CW17" s="608"/>
      <c r="CX17" s="608"/>
      <c r="CY17" s="608"/>
      <c r="CZ17" s="608"/>
      <c r="DA17" s="608"/>
      <c r="DB17" s="608"/>
      <c r="DC17" s="608"/>
      <c r="DD17" s="608"/>
      <c r="DE17" s="609"/>
      <c r="DF17" s="580">
        <f>'КФО 2 аренда'!DF12:DR12</f>
        <v>809.41</v>
      </c>
      <c r="DG17" s="581"/>
      <c r="DH17" s="581"/>
      <c r="DI17" s="581"/>
      <c r="DJ17" s="581"/>
      <c r="DK17" s="581"/>
      <c r="DL17" s="581"/>
      <c r="DM17" s="581"/>
      <c r="DN17" s="581"/>
      <c r="DO17" s="581"/>
      <c r="DP17" s="581"/>
      <c r="DQ17" s="581"/>
      <c r="DR17" s="582"/>
      <c r="DS17" s="580">
        <v>0</v>
      </c>
      <c r="DT17" s="581"/>
      <c r="DU17" s="581"/>
      <c r="DV17" s="581"/>
      <c r="DW17" s="581"/>
      <c r="DX17" s="581"/>
      <c r="DY17" s="581"/>
      <c r="DZ17" s="581"/>
      <c r="EA17" s="581"/>
      <c r="EB17" s="581"/>
      <c r="EC17" s="581"/>
      <c r="ED17" s="581"/>
      <c r="EE17" s="582"/>
      <c r="EF17" s="580">
        <v>0</v>
      </c>
      <c r="EG17" s="581"/>
      <c r="EH17" s="581"/>
      <c r="EI17" s="581"/>
      <c r="EJ17" s="581"/>
      <c r="EK17" s="581"/>
      <c r="EL17" s="581"/>
      <c r="EM17" s="581"/>
      <c r="EN17" s="581"/>
      <c r="EO17" s="581"/>
      <c r="EP17" s="581"/>
      <c r="EQ17" s="581"/>
      <c r="ER17" s="582"/>
      <c r="ES17" s="548"/>
      <c r="ET17" s="549"/>
      <c r="EU17" s="549"/>
      <c r="EV17" s="549"/>
      <c r="EW17" s="549"/>
      <c r="EX17" s="549"/>
      <c r="EY17" s="549"/>
      <c r="EZ17" s="549"/>
      <c r="FA17" s="549"/>
      <c r="FB17" s="549"/>
      <c r="FC17" s="549"/>
      <c r="FD17" s="549"/>
      <c r="FE17" s="550"/>
      <c r="FI17" s="106"/>
    </row>
    <row r="18" spans="1:165" ht="9" customHeight="1" thickBot="1" x14ac:dyDescent="0.25">
      <c r="A18" s="800"/>
      <c r="B18" s="800"/>
      <c r="C18" s="800"/>
      <c r="D18" s="800"/>
      <c r="E18" s="800"/>
      <c r="F18" s="800"/>
      <c r="G18" s="800"/>
      <c r="H18" s="800"/>
      <c r="I18" s="800"/>
      <c r="J18" s="800"/>
      <c r="K18" s="800"/>
      <c r="L18" s="800"/>
      <c r="M18" s="800"/>
      <c r="N18" s="800"/>
      <c r="O18" s="800"/>
      <c r="P18" s="800"/>
      <c r="Q18" s="800"/>
      <c r="R18" s="800"/>
      <c r="S18" s="800"/>
      <c r="T18" s="800"/>
      <c r="U18" s="800"/>
      <c r="V18" s="800"/>
      <c r="W18" s="800"/>
      <c r="X18" s="800"/>
      <c r="Y18" s="800"/>
      <c r="Z18" s="800"/>
      <c r="AA18" s="800"/>
      <c r="AB18" s="800"/>
      <c r="AC18" s="800"/>
      <c r="AD18" s="800"/>
      <c r="AE18" s="800"/>
      <c r="AF18" s="800"/>
      <c r="AG18" s="800"/>
      <c r="AH18" s="800"/>
      <c r="AI18" s="800"/>
      <c r="AJ18" s="800"/>
      <c r="AK18" s="800"/>
      <c r="AL18" s="800"/>
      <c r="AM18" s="800"/>
      <c r="AN18" s="800"/>
      <c r="AO18" s="800"/>
      <c r="AP18" s="800"/>
      <c r="AQ18" s="800"/>
      <c r="AR18" s="800"/>
      <c r="AS18" s="800"/>
      <c r="AT18" s="800"/>
      <c r="AU18" s="800"/>
      <c r="AV18" s="800"/>
      <c r="AW18" s="800"/>
      <c r="AX18" s="800"/>
      <c r="AY18" s="800"/>
      <c r="AZ18" s="800"/>
      <c r="BA18" s="800"/>
      <c r="BB18" s="800"/>
      <c r="BC18" s="800"/>
      <c r="BD18" s="800"/>
      <c r="BE18" s="800"/>
      <c r="BF18" s="800"/>
      <c r="BG18" s="800"/>
      <c r="BH18" s="800"/>
      <c r="BI18" s="800"/>
      <c r="BJ18" s="800"/>
      <c r="BK18" s="800"/>
      <c r="BL18" s="800"/>
      <c r="BM18" s="800"/>
      <c r="BN18" s="800"/>
      <c r="BO18" s="800"/>
      <c r="BP18" s="800"/>
      <c r="BQ18" s="800"/>
      <c r="BR18" s="800"/>
      <c r="BS18" s="800"/>
      <c r="BT18" s="800"/>
      <c r="BU18" s="800"/>
      <c r="BV18" s="800"/>
      <c r="BW18" s="801"/>
      <c r="BX18" s="602"/>
      <c r="BY18" s="603"/>
      <c r="BZ18" s="603"/>
      <c r="CA18" s="603"/>
      <c r="CB18" s="603"/>
      <c r="CC18" s="603"/>
      <c r="CD18" s="603"/>
      <c r="CE18" s="604"/>
      <c r="CF18" s="606"/>
      <c r="CG18" s="603"/>
      <c r="CH18" s="603"/>
      <c r="CI18" s="603"/>
      <c r="CJ18" s="603"/>
      <c r="CK18" s="603"/>
      <c r="CL18" s="603"/>
      <c r="CM18" s="603"/>
      <c r="CN18" s="603"/>
      <c r="CO18" s="603"/>
      <c r="CP18" s="603"/>
      <c r="CQ18" s="603"/>
      <c r="CR18" s="604"/>
      <c r="CS18" s="610"/>
      <c r="CT18" s="611"/>
      <c r="CU18" s="611"/>
      <c r="CV18" s="611"/>
      <c r="CW18" s="611"/>
      <c r="CX18" s="611"/>
      <c r="CY18" s="611"/>
      <c r="CZ18" s="611"/>
      <c r="DA18" s="611"/>
      <c r="DB18" s="611"/>
      <c r="DC18" s="611"/>
      <c r="DD18" s="611"/>
      <c r="DE18" s="612"/>
      <c r="DF18" s="583"/>
      <c r="DG18" s="584"/>
      <c r="DH18" s="584"/>
      <c r="DI18" s="584"/>
      <c r="DJ18" s="584"/>
      <c r="DK18" s="584"/>
      <c r="DL18" s="584"/>
      <c r="DM18" s="584"/>
      <c r="DN18" s="584"/>
      <c r="DO18" s="584"/>
      <c r="DP18" s="584"/>
      <c r="DQ18" s="584"/>
      <c r="DR18" s="585"/>
      <c r="DS18" s="583"/>
      <c r="DT18" s="584"/>
      <c r="DU18" s="584"/>
      <c r="DV18" s="584"/>
      <c r="DW18" s="584"/>
      <c r="DX18" s="584"/>
      <c r="DY18" s="584"/>
      <c r="DZ18" s="584"/>
      <c r="EA18" s="584"/>
      <c r="EB18" s="584"/>
      <c r="EC18" s="584"/>
      <c r="ED18" s="584"/>
      <c r="EE18" s="585"/>
      <c r="EF18" s="583"/>
      <c r="EG18" s="584"/>
      <c r="EH18" s="584"/>
      <c r="EI18" s="584"/>
      <c r="EJ18" s="584"/>
      <c r="EK18" s="584"/>
      <c r="EL18" s="584"/>
      <c r="EM18" s="584"/>
      <c r="EN18" s="584"/>
      <c r="EO18" s="584"/>
      <c r="EP18" s="584"/>
      <c r="EQ18" s="584"/>
      <c r="ER18" s="585"/>
      <c r="ES18" s="586"/>
      <c r="ET18" s="587"/>
      <c r="EU18" s="587"/>
      <c r="EV18" s="587"/>
      <c r="EW18" s="587"/>
      <c r="EX18" s="587"/>
      <c r="EY18" s="587"/>
      <c r="EZ18" s="587"/>
      <c r="FA18" s="587"/>
      <c r="FB18" s="587"/>
      <c r="FC18" s="587"/>
      <c r="FD18" s="587"/>
      <c r="FE18" s="588"/>
    </row>
    <row r="19" spans="1:165" ht="11.1" customHeight="1" x14ac:dyDescent="0.2">
      <c r="A19" s="591" t="s">
        <v>124</v>
      </c>
      <c r="B19" s="592"/>
      <c r="C19" s="592"/>
      <c r="D19" s="592"/>
      <c r="E19" s="592"/>
      <c r="F19" s="592"/>
      <c r="G19" s="592"/>
      <c r="H19" s="592"/>
      <c r="I19" s="592"/>
      <c r="J19" s="592"/>
      <c r="K19" s="592"/>
      <c r="L19" s="592"/>
      <c r="M19" s="592"/>
      <c r="N19" s="592"/>
      <c r="O19" s="592"/>
      <c r="P19" s="592"/>
      <c r="Q19" s="592"/>
      <c r="R19" s="592"/>
      <c r="S19" s="592"/>
      <c r="T19" s="592"/>
      <c r="U19" s="592"/>
      <c r="V19" s="592"/>
      <c r="W19" s="592"/>
      <c r="X19" s="592"/>
      <c r="Y19" s="592"/>
      <c r="Z19" s="592"/>
      <c r="AA19" s="592"/>
      <c r="AB19" s="592"/>
      <c r="AC19" s="592"/>
      <c r="AD19" s="592"/>
      <c r="AE19" s="592"/>
      <c r="AF19" s="592"/>
      <c r="AG19" s="592"/>
      <c r="AH19" s="592"/>
      <c r="AI19" s="592"/>
      <c r="AJ19" s="592"/>
      <c r="AK19" s="592"/>
      <c r="AL19" s="592"/>
      <c r="AM19" s="592"/>
      <c r="AN19" s="592"/>
      <c r="AO19" s="592"/>
      <c r="AP19" s="592"/>
      <c r="AQ19" s="592"/>
      <c r="AR19" s="592"/>
      <c r="AS19" s="592"/>
      <c r="AT19" s="592"/>
      <c r="AU19" s="592"/>
      <c r="AV19" s="592"/>
      <c r="AW19" s="592"/>
      <c r="AX19" s="592"/>
      <c r="AY19" s="592"/>
      <c r="AZ19" s="592"/>
      <c r="BA19" s="592"/>
      <c r="BB19" s="592"/>
      <c r="BC19" s="592"/>
      <c r="BD19" s="592"/>
      <c r="BE19" s="592"/>
      <c r="BF19" s="592"/>
      <c r="BG19" s="592"/>
      <c r="BH19" s="592"/>
      <c r="BI19" s="592"/>
      <c r="BJ19" s="592"/>
      <c r="BK19" s="592"/>
      <c r="BL19" s="592"/>
      <c r="BM19" s="592"/>
      <c r="BN19" s="592"/>
      <c r="BO19" s="592"/>
      <c r="BP19" s="592"/>
      <c r="BQ19" s="592"/>
      <c r="BR19" s="592"/>
      <c r="BS19" s="592"/>
      <c r="BT19" s="592"/>
      <c r="BU19" s="592"/>
      <c r="BV19" s="592"/>
      <c r="BW19" s="593"/>
      <c r="BX19" s="527" t="s">
        <v>125</v>
      </c>
      <c r="BY19" s="528"/>
      <c r="BZ19" s="528"/>
      <c r="CA19" s="528"/>
      <c r="CB19" s="528"/>
      <c r="CC19" s="528"/>
      <c r="CD19" s="528"/>
      <c r="CE19" s="529"/>
      <c r="CF19" s="594" t="s">
        <v>126</v>
      </c>
      <c r="CG19" s="528"/>
      <c r="CH19" s="528"/>
      <c r="CI19" s="528"/>
      <c r="CJ19" s="528"/>
      <c r="CK19" s="528"/>
      <c r="CL19" s="528"/>
      <c r="CM19" s="528"/>
      <c r="CN19" s="528"/>
      <c r="CO19" s="528"/>
      <c r="CP19" s="528"/>
      <c r="CQ19" s="528"/>
      <c r="CR19" s="529"/>
      <c r="CS19" s="595"/>
      <c r="CT19" s="596"/>
      <c r="CU19" s="596"/>
      <c r="CV19" s="596"/>
      <c r="CW19" s="596"/>
      <c r="CX19" s="596"/>
      <c r="CY19" s="596"/>
      <c r="CZ19" s="596"/>
      <c r="DA19" s="596"/>
      <c r="DB19" s="596"/>
      <c r="DC19" s="596"/>
      <c r="DD19" s="596"/>
      <c r="DE19" s="597"/>
      <c r="DF19" s="598">
        <f>DF20+DF26</f>
        <v>72848581.290000007</v>
      </c>
      <c r="DG19" s="599"/>
      <c r="DH19" s="599"/>
      <c r="DI19" s="599"/>
      <c r="DJ19" s="599"/>
      <c r="DK19" s="599"/>
      <c r="DL19" s="599"/>
      <c r="DM19" s="599"/>
      <c r="DN19" s="599"/>
      <c r="DO19" s="599"/>
      <c r="DP19" s="599"/>
      <c r="DQ19" s="599"/>
      <c r="DR19" s="600"/>
      <c r="DS19" s="598">
        <f>DS20+DS26</f>
        <v>73260516</v>
      </c>
      <c r="DT19" s="599"/>
      <c r="DU19" s="599"/>
      <c r="DV19" s="599"/>
      <c r="DW19" s="599"/>
      <c r="DX19" s="599"/>
      <c r="DY19" s="599"/>
      <c r="DZ19" s="599"/>
      <c r="EA19" s="599"/>
      <c r="EB19" s="599"/>
      <c r="EC19" s="599"/>
      <c r="ED19" s="599"/>
      <c r="EE19" s="600"/>
      <c r="EF19" s="598">
        <f t="shared" ref="EF19" si="3">EF20+EF26</f>
        <v>74200298</v>
      </c>
      <c r="EG19" s="599"/>
      <c r="EH19" s="599"/>
      <c r="EI19" s="599"/>
      <c r="EJ19" s="599"/>
      <c r="EK19" s="599"/>
      <c r="EL19" s="599"/>
      <c r="EM19" s="599"/>
      <c r="EN19" s="599"/>
      <c r="EO19" s="599"/>
      <c r="EP19" s="599"/>
      <c r="EQ19" s="599"/>
      <c r="ER19" s="600"/>
      <c r="ES19" s="539"/>
      <c r="ET19" s="540"/>
      <c r="EU19" s="540"/>
      <c r="EV19" s="540"/>
      <c r="EW19" s="540"/>
      <c r="EX19" s="540"/>
      <c r="EY19" s="540"/>
      <c r="EZ19" s="540"/>
      <c r="FA19" s="540"/>
      <c r="FB19" s="540"/>
      <c r="FC19" s="540"/>
      <c r="FD19" s="540"/>
      <c r="FE19" s="541"/>
    </row>
    <row r="20" spans="1:165" ht="33.75" customHeight="1" x14ac:dyDescent="0.2">
      <c r="A20" s="613" t="s">
        <v>127</v>
      </c>
      <c r="B20" s="614"/>
      <c r="C20" s="614"/>
      <c r="D20" s="614"/>
      <c r="E20" s="614"/>
      <c r="F20" s="614"/>
      <c r="G20" s="614"/>
      <c r="H20" s="614"/>
      <c r="I20" s="614"/>
      <c r="J20" s="614"/>
      <c r="K20" s="614"/>
      <c r="L20" s="614"/>
      <c r="M20" s="614"/>
      <c r="N20" s="614"/>
      <c r="O20" s="614"/>
      <c r="P20" s="614"/>
      <c r="Q20" s="614"/>
      <c r="R20" s="614"/>
      <c r="S20" s="614"/>
      <c r="T20" s="614"/>
      <c r="U20" s="614"/>
      <c r="V20" s="614"/>
      <c r="W20" s="614"/>
      <c r="X20" s="614"/>
      <c r="Y20" s="614"/>
      <c r="Z20" s="614"/>
      <c r="AA20" s="614"/>
      <c r="AB20" s="614"/>
      <c r="AC20" s="614"/>
      <c r="AD20" s="614"/>
      <c r="AE20" s="614"/>
      <c r="AF20" s="614"/>
      <c r="AG20" s="614"/>
      <c r="AH20" s="614"/>
      <c r="AI20" s="614"/>
      <c r="AJ20" s="614"/>
      <c r="AK20" s="614"/>
      <c r="AL20" s="614"/>
      <c r="AM20" s="614"/>
      <c r="AN20" s="614"/>
      <c r="AO20" s="614"/>
      <c r="AP20" s="614"/>
      <c r="AQ20" s="614"/>
      <c r="AR20" s="614"/>
      <c r="AS20" s="614"/>
      <c r="AT20" s="614"/>
      <c r="AU20" s="614"/>
      <c r="AV20" s="614"/>
      <c r="AW20" s="614"/>
      <c r="AX20" s="614"/>
      <c r="AY20" s="614"/>
      <c r="AZ20" s="614"/>
      <c r="BA20" s="614"/>
      <c r="BB20" s="614"/>
      <c r="BC20" s="614"/>
      <c r="BD20" s="614"/>
      <c r="BE20" s="614"/>
      <c r="BF20" s="614"/>
      <c r="BG20" s="614"/>
      <c r="BH20" s="614"/>
      <c r="BI20" s="614"/>
      <c r="BJ20" s="614"/>
      <c r="BK20" s="614"/>
      <c r="BL20" s="614"/>
      <c r="BM20" s="614"/>
      <c r="BN20" s="614"/>
      <c r="BO20" s="614"/>
      <c r="BP20" s="614"/>
      <c r="BQ20" s="614"/>
      <c r="BR20" s="614"/>
      <c r="BS20" s="614"/>
      <c r="BT20" s="614"/>
      <c r="BU20" s="614"/>
      <c r="BV20" s="614"/>
      <c r="BW20" s="614"/>
      <c r="BX20" s="615" t="s">
        <v>128</v>
      </c>
      <c r="BY20" s="616"/>
      <c r="BZ20" s="616"/>
      <c r="CA20" s="616"/>
      <c r="CB20" s="616"/>
      <c r="CC20" s="616"/>
      <c r="CD20" s="616"/>
      <c r="CE20" s="617"/>
      <c r="CF20" s="618" t="s">
        <v>126</v>
      </c>
      <c r="CG20" s="616"/>
      <c r="CH20" s="616"/>
      <c r="CI20" s="616"/>
      <c r="CJ20" s="616"/>
      <c r="CK20" s="616"/>
      <c r="CL20" s="616"/>
      <c r="CM20" s="616"/>
      <c r="CN20" s="616"/>
      <c r="CO20" s="616"/>
      <c r="CP20" s="616"/>
      <c r="CQ20" s="616"/>
      <c r="CR20" s="617"/>
      <c r="CS20" s="619" t="s">
        <v>364</v>
      </c>
      <c r="CT20" s="619"/>
      <c r="CU20" s="619"/>
      <c r="CV20" s="619"/>
      <c r="CW20" s="619"/>
      <c r="CX20" s="619"/>
      <c r="CY20" s="619"/>
      <c r="CZ20" s="619"/>
      <c r="DA20" s="619"/>
      <c r="DB20" s="619"/>
      <c r="DC20" s="619"/>
      <c r="DD20" s="619"/>
      <c r="DE20" s="619"/>
      <c r="DF20" s="620">
        <f>DF21+DF22+DF23+DF24+DF25</f>
        <v>59401199.75</v>
      </c>
      <c r="DG20" s="621"/>
      <c r="DH20" s="621"/>
      <c r="DI20" s="621"/>
      <c r="DJ20" s="621"/>
      <c r="DK20" s="621"/>
      <c r="DL20" s="621"/>
      <c r="DM20" s="621"/>
      <c r="DN20" s="621"/>
      <c r="DO20" s="621"/>
      <c r="DP20" s="621"/>
      <c r="DQ20" s="621"/>
      <c r="DR20" s="622"/>
      <c r="DS20" s="623">
        <f>DS21+DS22+DS23+DS24</f>
        <v>65189516</v>
      </c>
      <c r="DT20" s="624"/>
      <c r="DU20" s="624"/>
      <c r="DV20" s="624"/>
      <c r="DW20" s="624"/>
      <c r="DX20" s="624"/>
      <c r="DY20" s="624"/>
      <c r="DZ20" s="624"/>
      <c r="EA20" s="624"/>
      <c r="EB20" s="624"/>
      <c r="EC20" s="624"/>
      <c r="ED20" s="624"/>
      <c r="EE20" s="625"/>
      <c r="EF20" s="623">
        <f>EF21+EF22+EF23+EF24</f>
        <v>66129298</v>
      </c>
      <c r="EG20" s="624"/>
      <c r="EH20" s="624"/>
      <c r="EI20" s="624"/>
      <c r="EJ20" s="624"/>
      <c r="EK20" s="624"/>
      <c r="EL20" s="624"/>
      <c r="EM20" s="624"/>
      <c r="EN20" s="624"/>
      <c r="EO20" s="624"/>
      <c r="EP20" s="624"/>
      <c r="EQ20" s="624"/>
      <c r="ER20" s="625"/>
      <c r="ES20" s="626"/>
      <c r="ET20" s="627"/>
      <c r="EU20" s="627"/>
      <c r="EV20" s="627"/>
      <c r="EW20" s="627"/>
      <c r="EX20" s="627"/>
      <c r="EY20" s="627"/>
      <c r="EZ20" s="627"/>
      <c r="FA20" s="627"/>
      <c r="FB20" s="627"/>
      <c r="FC20" s="627"/>
      <c r="FD20" s="627"/>
      <c r="FE20" s="628"/>
    </row>
    <row r="21" spans="1:165" ht="33.75" customHeight="1" x14ac:dyDescent="0.2">
      <c r="A21" s="613" t="s">
        <v>129</v>
      </c>
      <c r="B21" s="614"/>
      <c r="C21" s="614"/>
      <c r="D21" s="614"/>
      <c r="E21" s="614"/>
      <c r="F21" s="614"/>
      <c r="G21" s="614"/>
      <c r="H21" s="614"/>
      <c r="I21" s="614"/>
      <c r="J21" s="614"/>
      <c r="K21" s="614"/>
      <c r="L21" s="614"/>
      <c r="M21" s="614"/>
      <c r="N21" s="614"/>
      <c r="O21" s="614"/>
      <c r="P21" s="614"/>
      <c r="Q21" s="614"/>
      <c r="R21" s="614"/>
      <c r="S21" s="614"/>
      <c r="T21" s="614"/>
      <c r="U21" s="614"/>
      <c r="V21" s="614"/>
      <c r="W21" s="614"/>
      <c r="X21" s="614"/>
      <c r="Y21" s="614"/>
      <c r="Z21" s="614"/>
      <c r="AA21" s="614"/>
      <c r="AB21" s="614"/>
      <c r="AC21" s="614"/>
      <c r="AD21" s="614"/>
      <c r="AE21" s="614"/>
      <c r="AF21" s="614"/>
      <c r="AG21" s="614"/>
      <c r="AH21" s="614"/>
      <c r="AI21" s="614"/>
      <c r="AJ21" s="614"/>
      <c r="AK21" s="614"/>
      <c r="AL21" s="614"/>
      <c r="AM21" s="614"/>
      <c r="AN21" s="614"/>
      <c r="AO21" s="614"/>
      <c r="AP21" s="614"/>
      <c r="AQ21" s="614"/>
      <c r="AR21" s="614"/>
      <c r="AS21" s="614"/>
      <c r="AT21" s="614"/>
      <c r="AU21" s="614"/>
      <c r="AV21" s="614"/>
      <c r="AW21" s="614"/>
      <c r="AX21" s="614"/>
      <c r="AY21" s="614"/>
      <c r="AZ21" s="614"/>
      <c r="BA21" s="614"/>
      <c r="BB21" s="614"/>
      <c r="BC21" s="614"/>
      <c r="BD21" s="614"/>
      <c r="BE21" s="614"/>
      <c r="BF21" s="614"/>
      <c r="BG21" s="614"/>
      <c r="BH21" s="614"/>
      <c r="BI21" s="614"/>
      <c r="BJ21" s="614"/>
      <c r="BK21" s="614"/>
      <c r="BL21" s="614"/>
      <c r="BM21" s="614"/>
      <c r="BN21" s="614"/>
      <c r="BO21" s="614"/>
      <c r="BP21" s="614"/>
      <c r="BQ21" s="614"/>
      <c r="BR21" s="614"/>
      <c r="BS21" s="614"/>
      <c r="BT21" s="614"/>
      <c r="BU21" s="614"/>
      <c r="BV21" s="614"/>
      <c r="BW21" s="614"/>
      <c r="BX21" s="632" t="s">
        <v>130</v>
      </c>
      <c r="BY21" s="633"/>
      <c r="BZ21" s="633"/>
      <c r="CA21" s="633"/>
      <c r="CB21" s="633"/>
      <c r="CC21" s="633"/>
      <c r="CD21" s="633"/>
      <c r="CE21" s="634"/>
      <c r="CF21" s="635" t="s">
        <v>126</v>
      </c>
      <c r="CG21" s="633"/>
      <c r="CH21" s="633"/>
      <c r="CI21" s="633"/>
      <c r="CJ21" s="633"/>
      <c r="CK21" s="633"/>
      <c r="CL21" s="633"/>
      <c r="CM21" s="633"/>
      <c r="CN21" s="633"/>
      <c r="CO21" s="633"/>
      <c r="CP21" s="633"/>
      <c r="CQ21" s="633"/>
      <c r="CR21" s="634"/>
      <c r="CS21" s="619" t="s">
        <v>364</v>
      </c>
      <c r="CT21" s="619"/>
      <c r="CU21" s="619"/>
      <c r="CV21" s="619"/>
      <c r="CW21" s="619"/>
      <c r="CX21" s="619"/>
      <c r="CY21" s="619"/>
      <c r="CZ21" s="619"/>
      <c r="DA21" s="619"/>
      <c r="DB21" s="619"/>
      <c r="DC21" s="619"/>
      <c r="DD21" s="619"/>
      <c r="DE21" s="619"/>
      <c r="DF21" s="629">
        <f>'КФО 4 город'!DF17:DR17</f>
        <v>7882647</v>
      </c>
      <c r="DG21" s="630"/>
      <c r="DH21" s="630"/>
      <c r="DI21" s="630"/>
      <c r="DJ21" s="630"/>
      <c r="DK21" s="630"/>
      <c r="DL21" s="630"/>
      <c r="DM21" s="630"/>
      <c r="DN21" s="630"/>
      <c r="DO21" s="630"/>
      <c r="DP21" s="630"/>
      <c r="DQ21" s="630"/>
      <c r="DR21" s="631"/>
      <c r="DS21" s="629">
        <f>'КФО 4 город'!DS17:EE17</f>
        <v>8613239</v>
      </c>
      <c r="DT21" s="630"/>
      <c r="DU21" s="630"/>
      <c r="DV21" s="630"/>
      <c r="DW21" s="630"/>
      <c r="DX21" s="630"/>
      <c r="DY21" s="630"/>
      <c r="DZ21" s="630"/>
      <c r="EA21" s="630"/>
      <c r="EB21" s="630"/>
      <c r="EC21" s="630"/>
      <c r="ED21" s="630"/>
      <c r="EE21" s="631"/>
      <c r="EF21" s="629">
        <f>'КФО 4 город'!EF17:ER17</f>
        <v>8945421</v>
      </c>
      <c r="EG21" s="630"/>
      <c r="EH21" s="630"/>
      <c r="EI21" s="630"/>
      <c r="EJ21" s="630"/>
      <c r="EK21" s="630"/>
      <c r="EL21" s="630"/>
      <c r="EM21" s="630"/>
      <c r="EN21" s="630"/>
      <c r="EO21" s="630"/>
      <c r="EP21" s="630"/>
      <c r="EQ21" s="630"/>
      <c r="ER21" s="631"/>
      <c r="ES21" s="626"/>
      <c r="ET21" s="627"/>
      <c r="EU21" s="627"/>
      <c r="EV21" s="627"/>
      <c r="EW21" s="627"/>
      <c r="EX21" s="627"/>
      <c r="EY21" s="627"/>
      <c r="EZ21" s="627"/>
      <c r="FA21" s="627"/>
      <c r="FB21" s="627"/>
      <c r="FC21" s="627"/>
      <c r="FD21" s="627"/>
      <c r="FE21" s="628"/>
    </row>
    <row r="22" spans="1:165" ht="24.75" customHeight="1" x14ac:dyDescent="0.2">
      <c r="A22" s="613" t="s">
        <v>131</v>
      </c>
      <c r="B22" s="614"/>
      <c r="C22" s="614"/>
      <c r="D22" s="614"/>
      <c r="E22" s="614"/>
      <c r="F22" s="614"/>
      <c r="G22" s="614"/>
      <c r="H22" s="614"/>
      <c r="I22" s="614"/>
      <c r="J22" s="614"/>
      <c r="K22" s="614"/>
      <c r="L22" s="614"/>
      <c r="M22" s="614"/>
      <c r="N22" s="614"/>
      <c r="O22" s="614"/>
      <c r="P22" s="614"/>
      <c r="Q22" s="614"/>
      <c r="R22" s="614"/>
      <c r="S22" s="614"/>
      <c r="T22" s="614"/>
      <c r="U22" s="614"/>
      <c r="V22" s="614"/>
      <c r="W22" s="614"/>
      <c r="X22" s="614"/>
      <c r="Y22" s="614"/>
      <c r="Z22" s="614"/>
      <c r="AA22" s="614"/>
      <c r="AB22" s="614"/>
      <c r="AC22" s="614"/>
      <c r="AD22" s="614"/>
      <c r="AE22" s="614"/>
      <c r="AF22" s="614"/>
      <c r="AG22" s="614"/>
      <c r="AH22" s="614"/>
      <c r="AI22" s="614"/>
      <c r="AJ22" s="614"/>
      <c r="AK22" s="614"/>
      <c r="AL22" s="614"/>
      <c r="AM22" s="614"/>
      <c r="AN22" s="614"/>
      <c r="AO22" s="614"/>
      <c r="AP22" s="614"/>
      <c r="AQ22" s="614"/>
      <c r="AR22" s="614"/>
      <c r="AS22" s="614"/>
      <c r="AT22" s="614"/>
      <c r="AU22" s="614"/>
      <c r="AV22" s="614"/>
      <c r="AW22" s="614"/>
      <c r="AX22" s="614"/>
      <c r="AY22" s="614"/>
      <c r="AZ22" s="614"/>
      <c r="BA22" s="614"/>
      <c r="BB22" s="614"/>
      <c r="BC22" s="614"/>
      <c r="BD22" s="614"/>
      <c r="BE22" s="614"/>
      <c r="BF22" s="614"/>
      <c r="BG22" s="614"/>
      <c r="BH22" s="614"/>
      <c r="BI22" s="614"/>
      <c r="BJ22" s="614"/>
      <c r="BK22" s="614"/>
      <c r="BL22" s="614"/>
      <c r="BM22" s="614"/>
      <c r="BN22" s="614"/>
      <c r="BO22" s="614"/>
      <c r="BP22" s="614"/>
      <c r="BQ22" s="614"/>
      <c r="BR22" s="614"/>
      <c r="BS22" s="614"/>
      <c r="BT22" s="614"/>
      <c r="BU22" s="614"/>
      <c r="BV22" s="614"/>
      <c r="BW22" s="614"/>
      <c r="BX22" s="632" t="s">
        <v>132</v>
      </c>
      <c r="BY22" s="633"/>
      <c r="BZ22" s="633"/>
      <c r="CA22" s="633"/>
      <c r="CB22" s="633"/>
      <c r="CC22" s="633"/>
      <c r="CD22" s="633"/>
      <c r="CE22" s="634"/>
      <c r="CF22" s="635" t="s">
        <v>126</v>
      </c>
      <c r="CG22" s="633"/>
      <c r="CH22" s="633"/>
      <c r="CI22" s="633"/>
      <c r="CJ22" s="633"/>
      <c r="CK22" s="633"/>
      <c r="CL22" s="633"/>
      <c r="CM22" s="633"/>
      <c r="CN22" s="633"/>
      <c r="CO22" s="633"/>
      <c r="CP22" s="633"/>
      <c r="CQ22" s="633"/>
      <c r="CR22" s="634"/>
      <c r="CS22" s="619" t="s">
        <v>364</v>
      </c>
      <c r="CT22" s="619"/>
      <c r="CU22" s="619"/>
      <c r="CV22" s="619"/>
      <c r="CW22" s="619"/>
      <c r="CX22" s="619"/>
      <c r="CY22" s="619"/>
      <c r="CZ22" s="619"/>
      <c r="DA22" s="619"/>
      <c r="DB22" s="619"/>
      <c r="DC22" s="619"/>
      <c r="DD22" s="619"/>
      <c r="DE22" s="619"/>
      <c r="DF22" s="629">
        <f>'КФО 4 область'!DF18:DR18</f>
        <v>39874087</v>
      </c>
      <c r="DG22" s="630"/>
      <c r="DH22" s="630"/>
      <c r="DI22" s="630"/>
      <c r="DJ22" s="630"/>
      <c r="DK22" s="630"/>
      <c r="DL22" s="630"/>
      <c r="DM22" s="630"/>
      <c r="DN22" s="630"/>
      <c r="DO22" s="630"/>
      <c r="DP22" s="630"/>
      <c r="DQ22" s="630"/>
      <c r="DR22" s="631"/>
      <c r="DS22" s="629">
        <f>'КФО 4 область'!DS18:EE18</f>
        <v>43292852</v>
      </c>
      <c r="DT22" s="630"/>
      <c r="DU22" s="630"/>
      <c r="DV22" s="630"/>
      <c r="DW22" s="630"/>
      <c r="DX22" s="630"/>
      <c r="DY22" s="630"/>
      <c r="DZ22" s="630"/>
      <c r="EA22" s="630"/>
      <c r="EB22" s="630"/>
      <c r="EC22" s="630"/>
      <c r="ED22" s="630"/>
      <c r="EE22" s="631"/>
      <c r="EF22" s="629">
        <f>'КФО 4 область'!EF18:ER18</f>
        <v>43751177</v>
      </c>
      <c r="EG22" s="630"/>
      <c r="EH22" s="630"/>
      <c r="EI22" s="630"/>
      <c r="EJ22" s="630"/>
      <c r="EK22" s="630"/>
      <c r="EL22" s="630"/>
      <c r="EM22" s="630"/>
      <c r="EN22" s="630"/>
      <c r="EO22" s="630"/>
      <c r="EP22" s="630"/>
      <c r="EQ22" s="630"/>
      <c r="ER22" s="631"/>
      <c r="ES22" s="626"/>
      <c r="ET22" s="627"/>
      <c r="EU22" s="627"/>
      <c r="EV22" s="627"/>
      <c r="EW22" s="627"/>
      <c r="EX22" s="627"/>
      <c r="EY22" s="627"/>
      <c r="EZ22" s="627"/>
      <c r="FA22" s="627"/>
      <c r="FB22" s="627"/>
      <c r="FC22" s="627"/>
      <c r="FD22" s="627"/>
      <c r="FE22" s="628"/>
    </row>
    <row r="23" spans="1:165" ht="26.25" customHeight="1" x14ac:dyDescent="0.2">
      <c r="A23" s="613" t="s">
        <v>133</v>
      </c>
      <c r="B23" s="614"/>
      <c r="C23" s="614"/>
      <c r="D23" s="614"/>
      <c r="E23" s="614"/>
      <c r="F23" s="614"/>
      <c r="G23" s="614"/>
      <c r="H23" s="614"/>
      <c r="I23" s="614"/>
      <c r="J23" s="614"/>
      <c r="K23" s="614"/>
      <c r="L23" s="614"/>
      <c r="M23" s="614"/>
      <c r="N23" s="614"/>
      <c r="O23" s="614"/>
      <c r="P23" s="614"/>
      <c r="Q23" s="614"/>
      <c r="R23" s="614"/>
      <c r="S23" s="614"/>
      <c r="T23" s="614"/>
      <c r="U23" s="614"/>
      <c r="V23" s="614"/>
      <c r="W23" s="614"/>
      <c r="X23" s="614"/>
      <c r="Y23" s="614"/>
      <c r="Z23" s="614"/>
      <c r="AA23" s="614"/>
      <c r="AB23" s="614"/>
      <c r="AC23" s="614"/>
      <c r="AD23" s="614"/>
      <c r="AE23" s="614"/>
      <c r="AF23" s="614"/>
      <c r="AG23" s="614"/>
      <c r="AH23" s="614"/>
      <c r="AI23" s="614"/>
      <c r="AJ23" s="614"/>
      <c r="AK23" s="614"/>
      <c r="AL23" s="614"/>
      <c r="AM23" s="614"/>
      <c r="AN23" s="614"/>
      <c r="AO23" s="614"/>
      <c r="AP23" s="614"/>
      <c r="AQ23" s="614"/>
      <c r="AR23" s="614"/>
      <c r="AS23" s="614"/>
      <c r="AT23" s="614"/>
      <c r="AU23" s="614"/>
      <c r="AV23" s="614"/>
      <c r="AW23" s="614"/>
      <c r="AX23" s="614"/>
      <c r="AY23" s="614"/>
      <c r="AZ23" s="614"/>
      <c r="BA23" s="614"/>
      <c r="BB23" s="614"/>
      <c r="BC23" s="614"/>
      <c r="BD23" s="614"/>
      <c r="BE23" s="614"/>
      <c r="BF23" s="614"/>
      <c r="BG23" s="614"/>
      <c r="BH23" s="614"/>
      <c r="BI23" s="614"/>
      <c r="BJ23" s="614"/>
      <c r="BK23" s="614"/>
      <c r="BL23" s="614"/>
      <c r="BM23" s="614"/>
      <c r="BN23" s="614"/>
      <c r="BO23" s="614"/>
      <c r="BP23" s="614"/>
      <c r="BQ23" s="614"/>
      <c r="BR23" s="614"/>
      <c r="BS23" s="614"/>
      <c r="BT23" s="614"/>
      <c r="BU23" s="614"/>
      <c r="BV23" s="614"/>
      <c r="BW23" s="614"/>
      <c r="BX23" s="632" t="s">
        <v>134</v>
      </c>
      <c r="BY23" s="633"/>
      <c r="BZ23" s="633"/>
      <c r="CA23" s="633"/>
      <c r="CB23" s="633"/>
      <c r="CC23" s="633"/>
      <c r="CD23" s="633"/>
      <c r="CE23" s="634"/>
      <c r="CF23" s="635" t="s">
        <v>126</v>
      </c>
      <c r="CG23" s="633"/>
      <c r="CH23" s="633"/>
      <c r="CI23" s="633"/>
      <c r="CJ23" s="633"/>
      <c r="CK23" s="633"/>
      <c r="CL23" s="633"/>
      <c r="CM23" s="633"/>
      <c r="CN23" s="633"/>
      <c r="CO23" s="633"/>
      <c r="CP23" s="633"/>
      <c r="CQ23" s="633"/>
      <c r="CR23" s="634"/>
      <c r="CS23" s="619" t="s">
        <v>364</v>
      </c>
      <c r="CT23" s="619"/>
      <c r="CU23" s="619"/>
      <c r="CV23" s="619"/>
      <c r="CW23" s="619"/>
      <c r="CX23" s="619"/>
      <c r="CY23" s="619"/>
      <c r="CZ23" s="619"/>
      <c r="DA23" s="619"/>
      <c r="DB23" s="619"/>
      <c r="DC23" s="619"/>
      <c r="DD23" s="619"/>
      <c r="DE23" s="619"/>
      <c r="DF23" s="629">
        <f>'КФО 4 область'!DF19:DR19</f>
        <v>10604476</v>
      </c>
      <c r="DG23" s="630"/>
      <c r="DH23" s="630"/>
      <c r="DI23" s="630"/>
      <c r="DJ23" s="630"/>
      <c r="DK23" s="630"/>
      <c r="DL23" s="630"/>
      <c r="DM23" s="630"/>
      <c r="DN23" s="630"/>
      <c r="DO23" s="630"/>
      <c r="DP23" s="630"/>
      <c r="DQ23" s="630"/>
      <c r="DR23" s="631"/>
      <c r="DS23" s="629">
        <f>'КФО 4 область'!DS19:EE19</f>
        <v>11669474</v>
      </c>
      <c r="DT23" s="630"/>
      <c r="DU23" s="630"/>
      <c r="DV23" s="630"/>
      <c r="DW23" s="630"/>
      <c r="DX23" s="630"/>
      <c r="DY23" s="630"/>
      <c r="DZ23" s="630"/>
      <c r="EA23" s="630"/>
      <c r="EB23" s="630"/>
      <c r="EC23" s="630"/>
      <c r="ED23" s="630"/>
      <c r="EE23" s="631"/>
      <c r="EF23" s="629">
        <f>'КФО 4 область'!EF19:ER19</f>
        <v>11793014</v>
      </c>
      <c r="EG23" s="630"/>
      <c r="EH23" s="630"/>
      <c r="EI23" s="630"/>
      <c r="EJ23" s="630"/>
      <c r="EK23" s="630"/>
      <c r="EL23" s="630"/>
      <c r="EM23" s="630"/>
      <c r="EN23" s="630"/>
      <c r="EO23" s="630"/>
      <c r="EP23" s="630"/>
      <c r="EQ23" s="630"/>
      <c r="ER23" s="631"/>
      <c r="ES23" s="86"/>
      <c r="ET23" s="87"/>
      <c r="EU23" s="87"/>
      <c r="EV23" s="87"/>
      <c r="EW23" s="87"/>
      <c r="EX23" s="87"/>
      <c r="EY23" s="87"/>
      <c r="EZ23" s="87"/>
      <c r="FA23" s="87"/>
      <c r="FB23" s="87"/>
      <c r="FC23" s="87"/>
      <c r="FD23" s="87"/>
      <c r="FE23" s="88"/>
    </row>
    <row r="24" spans="1:165" ht="27" customHeight="1" x14ac:dyDescent="0.2">
      <c r="A24" s="613" t="s">
        <v>135</v>
      </c>
      <c r="B24" s="614"/>
      <c r="C24" s="614"/>
      <c r="D24" s="614"/>
      <c r="E24" s="614"/>
      <c r="F24" s="614"/>
      <c r="G24" s="614"/>
      <c r="H24" s="614"/>
      <c r="I24" s="614"/>
      <c r="J24" s="614"/>
      <c r="K24" s="614"/>
      <c r="L24" s="614"/>
      <c r="M24" s="614"/>
      <c r="N24" s="614"/>
      <c r="O24" s="614"/>
      <c r="P24" s="614"/>
      <c r="Q24" s="614"/>
      <c r="R24" s="614"/>
      <c r="S24" s="614"/>
      <c r="T24" s="614"/>
      <c r="U24" s="614"/>
      <c r="V24" s="614"/>
      <c r="W24" s="614"/>
      <c r="X24" s="614"/>
      <c r="Y24" s="614"/>
      <c r="Z24" s="614"/>
      <c r="AA24" s="614"/>
      <c r="AB24" s="614"/>
      <c r="AC24" s="614"/>
      <c r="AD24" s="614"/>
      <c r="AE24" s="614"/>
      <c r="AF24" s="614"/>
      <c r="AG24" s="614"/>
      <c r="AH24" s="614"/>
      <c r="AI24" s="614"/>
      <c r="AJ24" s="614"/>
      <c r="AK24" s="614"/>
      <c r="AL24" s="614"/>
      <c r="AM24" s="614"/>
      <c r="AN24" s="614"/>
      <c r="AO24" s="614"/>
      <c r="AP24" s="614"/>
      <c r="AQ24" s="614"/>
      <c r="AR24" s="614"/>
      <c r="AS24" s="614"/>
      <c r="AT24" s="614"/>
      <c r="AU24" s="614"/>
      <c r="AV24" s="614"/>
      <c r="AW24" s="614"/>
      <c r="AX24" s="614"/>
      <c r="AY24" s="614"/>
      <c r="AZ24" s="614"/>
      <c r="BA24" s="614"/>
      <c r="BB24" s="614"/>
      <c r="BC24" s="614"/>
      <c r="BD24" s="614"/>
      <c r="BE24" s="614"/>
      <c r="BF24" s="614"/>
      <c r="BG24" s="614"/>
      <c r="BH24" s="614"/>
      <c r="BI24" s="614"/>
      <c r="BJ24" s="614"/>
      <c r="BK24" s="614"/>
      <c r="BL24" s="614"/>
      <c r="BM24" s="614"/>
      <c r="BN24" s="614"/>
      <c r="BO24" s="614"/>
      <c r="BP24" s="614"/>
      <c r="BQ24" s="614"/>
      <c r="BR24" s="614"/>
      <c r="BS24" s="614"/>
      <c r="BT24" s="614"/>
      <c r="BU24" s="614"/>
      <c r="BV24" s="614"/>
      <c r="BW24" s="614"/>
      <c r="BX24" s="632" t="s">
        <v>136</v>
      </c>
      <c r="BY24" s="633"/>
      <c r="BZ24" s="633"/>
      <c r="CA24" s="633"/>
      <c r="CB24" s="633"/>
      <c r="CC24" s="633"/>
      <c r="CD24" s="633"/>
      <c r="CE24" s="634"/>
      <c r="CF24" s="635" t="s">
        <v>126</v>
      </c>
      <c r="CG24" s="633"/>
      <c r="CH24" s="633"/>
      <c r="CI24" s="633"/>
      <c r="CJ24" s="633"/>
      <c r="CK24" s="633"/>
      <c r="CL24" s="633"/>
      <c r="CM24" s="633"/>
      <c r="CN24" s="633"/>
      <c r="CO24" s="633"/>
      <c r="CP24" s="633"/>
      <c r="CQ24" s="633"/>
      <c r="CR24" s="634"/>
      <c r="CS24" s="619" t="s">
        <v>364</v>
      </c>
      <c r="CT24" s="619"/>
      <c r="CU24" s="619"/>
      <c r="CV24" s="619"/>
      <c r="CW24" s="619"/>
      <c r="CX24" s="619"/>
      <c r="CY24" s="619"/>
      <c r="CZ24" s="619"/>
      <c r="DA24" s="619"/>
      <c r="DB24" s="619"/>
      <c r="DC24" s="619"/>
      <c r="DD24" s="619"/>
      <c r="DE24" s="619"/>
      <c r="DF24" s="629">
        <f>'КФО 4 область'!DF20:DR20</f>
        <v>403489</v>
      </c>
      <c r="DG24" s="630"/>
      <c r="DH24" s="630"/>
      <c r="DI24" s="630"/>
      <c r="DJ24" s="630"/>
      <c r="DK24" s="630"/>
      <c r="DL24" s="630"/>
      <c r="DM24" s="630"/>
      <c r="DN24" s="630"/>
      <c r="DO24" s="630"/>
      <c r="DP24" s="630"/>
      <c r="DQ24" s="630"/>
      <c r="DR24" s="631"/>
      <c r="DS24" s="629">
        <f>'КФО 4 область'!DS20:EE20</f>
        <v>1613951</v>
      </c>
      <c r="DT24" s="630"/>
      <c r="DU24" s="630"/>
      <c r="DV24" s="630"/>
      <c r="DW24" s="630"/>
      <c r="DX24" s="630"/>
      <c r="DY24" s="630"/>
      <c r="DZ24" s="630"/>
      <c r="EA24" s="630"/>
      <c r="EB24" s="630"/>
      <c r="EC24" s="630"/>
      <c r="ED24" s="630"/>
      <c r="EE24" s="631"/>
      <c r="EF24" s="629">
        <f>'КФО 4 область'!EF20:ER20</f>
        <v>1639686</v>
      </c>
      <c r="EG24" s="630"/>
      <c r="EH24" s="630"/>
      <c r="EI24" s="630"/>
      <c r="EJ24" s="630"/>
      <c r="EK24" s="630"/>
      <c r="EL24" s="630"/>
      <c r="EM24" s="630"/>
      <c r="EN24" s="630"/>
      <c r="EO24" s="630"/>
      <c r="EP24" s="630"/>
      <c r="EQ24" s="630"/>
      <c r="ER24" s="631"/>
      <c r="ES24" s="86"/>
      <c r="ET24" s="87"/>
      <c r="EU24" s="87"/>
      <c r="EV24" s="87"/>
      <c r="EW24" s="87"/>
      <c r="EX24" s="87"/>
      <c r="EY24" s="87"/>
      <c r="EZ24" s="87"/>
      <c r="FA24" s="87"/>
      <c r="FB24" s="87"/>
      <c r="FC24" s="87"/>
      <c r="FD24" s="87"/>
      <c r="FE24" s="88"/>
    </row>
    <row r="25" spans="1:165" ht="26.25" customHeight="1" x14ac:dyDescent="0.2">
      <c r="A25" s="613" t="s">
        <v>376</v>
      </c>
      <c r="B25" s="613"/>
      <c r="C25" s="613"/>
      <c r="D25" s="613"/>
      <c r="E25" s="613"/>
      <c r="F25" s="613"/>
      <c r="G25" s="613"/>
      <c r="H25" s="613"/>
      <c r="I25" s="613"/>
      <c r="J25" s="613"/>
      <c r="K25" s="613"/>
      <c r="L25" s="613"/>
      <c r="M25" s="613"/>
      <c r="N25" s="613"/>
      <c r="O25" s="613"/>
      <c r="P25" s="613"/>
      <c r="Q25" s="613"/>
      <c r="R25" s="613"/>
      <c r="S25" s="613"/>
      <c r="T25" s="613"/>
      <c r="U25" s="613"/>
      <c r="V25" s="613"/>
      <c r="W25" s="613"/>
      <c r="X25" s="613"/>
      <c r="Y25" s="613"/>
      <c r="Z25" s="613"/>
      <c r="AA25" s="613"/>
      <c r="AB25" s="613"/>
      <c r="AC25" s="613"/>
      <c r="AD25" s="613"/>
      <c r="AE25" s="613"/>
      <c r="AF25" s="613"/>
      <c r="AG25" s="613"/>
      <c r="AH25" s="613"/>
      <c r="AI25" s="613"/>
      <c r="AJ25" s="613"/>
      <c r="AK25" s="613"/>
      <c r="AL25" s="613"/>
      <c r="AM25" s="613"/>
      <c r="AN25" s="613"/>
      <c r="AO25" s="613"/>
      <c r="AP25" s="613"/>
      <c r="AQ25" s="613"/>
      <c r="AR25" s="613"/>
      <c r="AS25" s="613"/>
      <c r="AT25" s="613"/>
      <c r="AU25" s="613"/>
      <c r="AV25" s="613"/>
      <c r="AW25" s="613"/>
      <c r="AX25" s="613"/>
      <c r="AY25" s="613"/>
      <c r="AZ25" s="613"/>
      <c r="BA25" s="613"/>
      <c r="BB25" s="613"/>
      <c r="BC25" s="613"/>
      <c r="BD25" s="613"/>
      <c r="BE25" s="613"/>
      <c r="BF25" s="613"/>
      <c r="BG25" s="613"/>
      <c r="BH25" s="613"/>
      <c r="BI25" s="613"/>
      <c r="BJ25" s="613"/>
      <c r="BK25" s="613"/>
      <c r="BL25" s="613"/>
      <c r="BM25" s="613"/>
      <c r="BN25" s="613"/>
      <c r="BO25" s="613"/>
      <c r="BP25" s="613"/>
      <c r="BQ25" s="613"/>
      <c r="BR25" s="613"/>
      <c r="BS25" s="613"/>
      <c r="BT25" s="613"/>
      <c r="BU25" s="613"/>
      <c r="BV25" s="613"/>
      <c r="BW25" s="642"/>
      <c r="BX25" s="632" t="s">
        <v>377</v>
      </c>
      <c r="BY25" s="633"/>
      <c r="BZ25" s="633"/>
      <c r="CA25" s="633"/>
      <c r="CB25" s="633"/>
      <c r="CC25" s="633"/>
      <c r="CD25" s="633"/>
      <c r="CE25" s="634"/>
      <c r="CF25" s="635" t="s">
        <v>126</v>
      </c>
      <c r="CG25" s="633"/>
      <c r="CH25" s="633"/>
      <c r="CI25" s="633"/>
      <c r="CJ25" s="633"/>
      <c r="CK25" s="633"/>
      <c r="CL25" s="633"/>
      <c r="CM25" s="633"/>
      <c r="CN25" s="633"/>
      <c r="CO25" s="633"/>
      <c r="CP25" s="633"/>
      <c r="CQ25" s="633"/>
      <c r="CR25" s="634"/>
      <c r="CS25" s="643" t="s">
        <v>364</v>
      </c>
      <c r="CT25" s="644"/>
      <c r="CU25" s="644"/>
      <c r="CV25" s="644"/>
      <c r="CW25" s="644"/>
      <c r="CX25" s="644"/>
      <c r="CY25" s="644"/>
      <c r="CZ25" s="644"/>
      <c r="DA25" s="644"/>
      <c r="DB25" s="644"/>
      <c r="DC25" s="644"/>
      <c r="DD25" s="644"/>
      <c r="DE25" s="645"/>
      <c r="DF25" s="629">
        <f>'КФО 4 область'!DF21:DR21+'КФО 4 город'!DF18:DR18</f>
        <v>636500.75</v>
      </c>
      <c r="DG25" s="630"/>
      <c r="DH25" s="630"/>
      <c r="DI25" s="630"/>
      <c r="DJ25" s="630"/>
      <c r="DK25" s="630"/>
      <c r="DL25" s="630"/>
      <c r="DM25" s="630"/>
      <c r="DN25" s="630"/>
      <c r="DO25" s="630"/>
      <c r="DP25" s="630"/>
      <c r="DQ25" s="630"/>
      <c r="DR25" s="631"/>
      <c r="DS25" s="629"/>
      <c r="DT25" s="630"/>
      <c r="DU25" s="630"/>
      <c r="DV25" s="630"/>
      <c r="DW25" s="630"/>
      <c r="DX25" s="630"/>
      <c r="DY25" s="630"/>
      <c r="DZ25" s="630"/>
      <c r="EA25" s="630"/>
      <c r="EB25" s="630"/>
      <c r="EC25" s="630"/>
      <c r="ED25" s="630"/>
      <c r="EE25" s="631"/>
      <c r="EF25" s="629"/>
      <c r="EG25" s="630"/>
      <c r="EH25" s="630"/>
      <c r="EI25" s="630"/>
      <c r="EJ25" s="630"/>
      <c r="EK25" s="630"/>
      <c r="EL25" s="630"/>
      <c r="EM25" s="630"/>
      <c r="EN25" s="630"/>
      <c r="EO25" s="630"/>
      <c r="EP25" s="630"/>
      <c r="EQ25" s="630"/>
      <c r="ER25" s="631"/>
      <c r="ES25" s="626"/>
      <c r="ET25" s="627"/>
      <c r="EU25" s="627"/>
      <c r="EV25" s="627"/>
      <c r="EW25" s="627"/>
      <c r="EX25" s="627"/>
      <c r="EY25" s="627"/>
      <c r="EZ25" s="627"/>
      <c r="FA25" s="627"/>
      <c r="FB25" s="627"/>
      <c r="FC25" s="627"/>
      <c r="FD25" s="627"/>
      <c r="FE25" s="628"/>
    </row>
    <row r="26" spans="1:165" ht="25.5" customHeight="1" x14ac:dyDescent="0.2">
      <c r="A26" s="613" t="s">
        <v>8</v>
      </c>
      <c r="B26" s="613"/>
      <c r="C26" s="613"/>
      <c r="D26" s="613"/>
      <c r="E26" s="613"/>
      <c r="F26" s="613"/>
      <c r="G26" s="613"/>
      <c r="H26" s="613"/>
      <c r="I26" s="613"/>
      <c r="J26" s="613"/>
      <c r="K26" s="613"/>
      <c r="L26" s="613"/>
      <c r="M26" s="613"/>
      <c r="N26" s="613"/>
      <c r="O26" s="613"/>
      <c r="P26" s="613"/>
      <c r="Q26" s="613"/>
      <c r="R26" s="613"/>
      <c r="S26" s="613"/>
      <c r="T26" s="613"/>
      <c r="U26" s="613"/>
      <c r="V26" s="613"/>
      <c r="W26" s="613"/>
      <c r="X26" s="613"/>
      <c r="Y26" s="613"/>
      <c r="Z26" s="613"/>
      <c r="AA26" s="613"/>
      <c r="AB26" s="613"/>
      <c r="AC26" s="613"/>
      <c r="AD26" s="613"/>
      <c r="AE26" s="613"/>
      <c r="AF26" s="613"/>
      <c r="AG26" s="613"/>
      <c r="AH26" s="613"/>
      <c r="AI26" s="613"/>
      <c r="AJ26" s="613"/>
      <c r="AK26" s="613"/>
      <c r="AL26" s="613"/>
      <c r="AM26" s="613"/>
      <c r="AN26" s="613"/>
      <c r="AO26" s="613"/>
      <c r="AP26" s="613"/>
      <c r="AQ26" s="613"/>
      <c r="AR26" s="613"/>
      <c r="AS26" s="613"/>
      <c r="AT26" s="613"/>
      <c r="AU26" s="613"/>
      <c r="AV26" s="613"/>
      <c r="AW26" s="613"/>
      <c r="AX26" s="613"/>
      <c r="AY26" s="613"/>
      <c r="AZ26" s="613"/>
      <c r="BA26" s="613"/>
      <c r="BB26" s="613"/>
      <c r="BC26" s="613"/>
      <c r="BD26" s="613"/>
      <c r="BE26" s="613"/>
      <c r="BF26" s="613"/>
      <c r="BG26" s="613"/>
      <c r="BH26" s="613"/>
      <c r="BI26" s="613"/>
      <c r="BJ26" s="613"/>
      <c r="BK26" s="613"/>
      <c r="BL26" s="613"/>
      <c r="BM26" s="613"/>
      <c r="BN26" s="613"/>
      <c r="BO26" s="613"/>
      <c r="BP26" s="613"/>
      <c r="BQ26" s="613"/>
      <c r="BR26" s="613"/>
      <c r="BS26" s="613"/>
      <c r="BT26" s="613"/>
      <c r="BU26" s="613"/>
      <c r="BV26" s="613"/>
      <c r="BW26" s="613"/>
      <c r="BX26" s="632" t="s">
        <v>137</v>
      </c>
      <c r="BY26" s="633"/>
      <c r="BZ26" s="633"/>
      <c r="CA26" s="633"/>
      <c r="CB26" s="633"/>
      <c r="CC26" s="633"/>
      <c r="CD26" s="633"/>
      <c r="CE26" s="634"/>
      <c r="CF26" s="635" t="s">
        <v>126</v>
      </c>
      <c r="CG26" s="633"/>
      <c r="CH26" s="633"/>
      <c r="CI26" s="633"/>
      <c r="CJ26" s="633"/>
      <c r="CK26" s="633"/>
      <c r="CL26" s="633"/>
      <c r="CM26" s="633"/>
      <c r="CN26" s="633"/>
      <c r="CO26" s="633"/>
      <c r="CP26" s="633"/>
      <c r="CQ26" s="633"/>
      <c r="CR26" s="634"/>
      <c r="CS26" s="636"/>
      <c r="CT26" s="637"/>
      <c r="CU26" s="637"/>
      <c r="CV26" s="637"/>
      <c r="CW26" s="637"/>
      <c r="CX26" s="637"/>
      <c r="CY26" s="637"/>
      <c r="CZ26" s="637"/>
      <c r="DA26" s="637"/>
      <c r="DB26" s="637"/>
      <c r="DC26" s="637"/>
      <c r="DD26" s="637"/>
      <c r="DE26" s="638"/>
      <c r="DF26" s="639">
        <f>DF27+DF28</f>
        <v>13447381.539999999</v>
      </c>
      <c r="DG26" s="640"/>
      <c r="DH26" s="640"/>
      <c r="DI26" s="640"/>
      <c r="DJ26" s="640"/>
      <c r="DK26" s="640"/>
      <c r="DL26" s="640"/>
      <c r="DM26" s="640"/>
      <c r="DN26" s="640"/>
      <c r="DO26" s="640"/>
      <c r="DP26" s="640"/>
      <c r="DQ26" s="640"/>
      <c r="DR26" s="641"/>
      <c r="DS26" s="639">
        <f t="shared" ref="DS26" si="4">DS27+DS28</f>
        <v>8071000</v>
      </c>
      <c r="DT26" s="640"/>
      <c r="DU26" s="640"/>
      <c r="DV26" s="640"/>
      <c r="DW26" s="640"/>
      <c r="DX26" s="640"/>
      <c r="DY26" s="640"/>
      <c r="DZ26" s="640"/>
      <c r="EA26" s="640"/>
      <c r="EB26" s="640"/>
      <c r="EC26" s="640"/>
      <c r="ED26" s="640"/>
      <c r="EE26" s="641"/>
      <c r="EF26" s="639">
        <f t="shared" ref="EF26" si="5">EF27+EF28</f>
        <v>8071000</v>
      </c>
      <c r="EG26" s="640"/>
      <c r="EH26" s="640"/>
      <c r="EI26" s="640"/>
      <c r="EJ26" s="640"/>
      <c r="EK26" s="640"/>
      <c r="EL26" s="640"/>
      <c r="EM26" s="640"/>
      <c r="EN26" s="640"/>
      <c r="EO26" s="640"/>
      <c r="EP26" s="640"/>
      <c r="EQ26" s="640"/>
      <c r="ER26" s="641"/>
      <c r="ES26" s="626"/>
      <c r="ET26" s="627"/>
      <c r="EU26" s="627"/>
      <c r="EV26" s="627"/>
      <c r="EW26" s="627"/>
      <c r="EX26" s="627"/>
      <c r="EY26" s="627"/>
      <c r="EZ26" s="627"/>
      <c r="FA26" s="627"/>
      <c r="FB26" s="627"/>
      <c r="FC26" s="627"/>
      <c r="FD26" s="627"/>
      <c r="FE26" s="628"/>
    </row>
    <row r="27" spans="1:165" x14ac:dyDescent="0.2">
      <c r="A27" s="613" t="s">
        <v>138</v>
      </c>
      <c r="B27" s="613"/>
      <c r="C27" s="613"/>
      <c r="D27" s="613"/>
      <c r="E27" s="613"/>
      <c r="F27" s="613"/>
      <c r="G27" s="613"/>
      <c r="H27" s="613"/>
      <c r="I27" s="613"/>
      <c r="J27" s="613"/>
      <c r="K27" s="613"/>
      <c r="L27" s="613"/>
      <c r="M27" s="613"/>
      <c r="N27" s="613"/>
      <c r="O27" s="613"/>
      <c r="P27" s="613"/>
      <c r="Q27" s="613"/>
      <c r="R27" s="613"/>
      <c r="S27" s="613"/>
      <c r="T27" s="613"/>
      <c r="U27" s="613"/>
      <c r="V27" s="613"/>
      <c r="W27" s="613"/>
      <c r="X27" s="613"/>
      <c r="Y27" s="613"/>
      <c r="Z27" s="613"/>
      <c r="AA27" s="613"/>
      <c r="AB27" s="613"/>
      <c r="AC27" s="613"/>
      <c r="AD27" s="613"/>
      <c r="AE27" s="613"/>
      <c r="AF27" s="613"/>
      <c r="AG27" s="613"/>
      <c r="AH27" s="613"/>
      <c r="AI27" s="613"/>
      <c r="AJ27" s="613"/>
      <c r="AK27" s="613"/>
      <c r="AL27" s="613"/>
      <c r="AM27" s="613"/>
      <c r="AN27" s="613"/>
      <c r="AO27" s="613"/>
      <c r="AP27" s="613"/>
      <c r="AQ27" s="613"/>
      <c r="AR27" s="613"/>
      <c r="AS27" s="613"/>
      <c r="AT27" s="613"/>
      <c r="AU27" s="613"/>
      <c r="AV27" s="613"/>
      <c r="AW27" s="613"/>
      <c r="AX27" s="613"/>
      <c r="AY27" s="613"/>
      <c r="AZ27" s="613"/>
      <c r="BA27" s="613"/>
      <c r="BB27" s="613"/>
      <c r="BC27" s="613"/>
      <c r="BD27" s="613"/>
      <c r="BE27" s="613"/>
      <c r="BF27" s="613"/>
      <c r="BG27" s="613"/>
      <c r="BH27" s="613"/>
      <c r="BI27" s="613"/>
      <c r="BJ27" s="613"/>
      <c r="BK27" s="613"/>
      <c r="BL27" s="613"/>
      <c r="BM27" s="613"/>
      <c r="BN27" s="613"/>
      <c r="BO27" s="613"/>
      <c r="BP27" s="613"/>
      <c r="BQ27" s="613"/>
      <c r="BR27" s="613"/>
      <c r="BS27" s="613"/>
      <c r="BT27" s="613"/>
      <c r="BU27" s="613"/>
      <c r="BV27" s="613"/>
      <c r="BW27" s="613"/>
      <c r="BX27" s="632" t="s">
        <v>139</v>
      </c>
      <c r="BY27" s="633"/>
      <c r="BZ27" s="633"/>
      <c r="CA27" s="633"/>
      <c r="CB27" s="633"/>
      <c r="CC27" s="633"/>
      <c r="CD27" s="633"/>
      <c r="CE27" s="634"/>
      <c r="CF27" s="635" t="s">
        <v>126</v>
      </c>
      <c r="CG27" s="633"/>
      <c r="CH27" s="633"/>
      <c r="CI27" s="633"/>
      <c r="CJ27" s="633"/>
      <c r="CK27" s="633"/>
      <c r="CL27" s="633"/>
      <c r="CM27" s="633"/>
      <c r="CN27" s="633"/>
      <c r="CO27" s="633"/>
      <c r="CP27" s="633"/>
      <c r="CQ27" s="633"/>
      <c r="CR27" s="634"/>
      <c r="CS27" s="636"/>
      <c r="CT27" s="637"/>
      <c r="CU27" s="637"/>
      <c r="CV27" s="637"/>
      <c r="CW27" s="637"/>
      <c r="CX27" s="637"/>
      <c r="CY27" s="637"/>
      <c r="CZ27" s="637"/>
      <c r="DA27" s="637"/>
      <c r="DB27" s="637"/>
      <c r="DC27" s="637"/>
      <c r="DD27" s="637"/>
      <c r="DE27" s="638"/>
      <c r="DF27" s="636">
        <f>'КФО 2 ПОУ'!DF23:DR23</f>
        <v>13324550</v>
      </c>
      <c r="DG27" s="637"/>
      <c r="DH27" s="637"/>
      <c r="DI27" s="637"/>
      <c r="DJ27" s="637"/>
      <c r="DK27" s="637"/>
      <c r="DL27" s="637"/>
      <c r="DM27" s="637"/>
      <c r="DN27" s="637"/>
      <c r="DO27" s="637"/>
      <c r="DP27" s="637"/>
      <c r="DQ27" s="637"/>
      <c r="DR27" s="638"/>
      <c r="DS27" s="636">
        <f>'КФО 2 ПОУ'!DS23:EE23</f>
        <v>8071000</v>
      </c>
      <c r="DT27" s="637"/>
      <c r="DU27" s="637"/>
      <c r="DV27" s="637"/>
      <c r="DW27" s="637"/>
      <c r="DX27" s="637"/>
      <c r="DY27" s="637"/>
      <c r="DZ27" s="637"/>
      <c r="EA27" s="637"/>
      <c r="EB27" s="637"/>
      <c r="EC27" s="637"/>
      <c r="ED27" s="637"/>
      <c r="EE27" s="638"/>
      <c r="EF27" s="636">
        <f>'КФО 2 ПОУ'!EF23:ER23</f>
        <v>8071000</v>
      </c>
      <c r="EG27" s="637"/>
      <c r="EH27" s="637"/>
      <c r="EI27" s="637"/>
      <c r="EJ27" s="637"/>
      <c r="EK27" s="637"/>
      <c r="EL27" s="637"/>
      <c r="EM27" s="637"/>
      <c r="EN27" s="637"/>
      <c r="EO27" s="637"/>
      <c r="EP27" s="637"/>
      <c r="EQ27" s="637"/>
      <c r="ER27" s="638"/>
      <c r="ES27" s="86"/>
      <c r="ET27" s="87"/>
      <c r="EU27" s="87"/>
      <c r="EV27" s="87"/>
      <c r="EW27" s="87"/>
      <c r="EX27" s="87"/>
      <c r="EY27" s="87"/>
      <c r="EZ27" s="87"/>
      <c r="FA27" s="87"/>
      <c r="FB27" s="87"/>
      <c r="FC27" s="87"/>
      <c r="FD27" s="87"/>
      <c r="FE27" s="88"/>
    </row>
    <row r="28" spans="1:165" ht="26.25" customHeight="1" x14ac:dyDescent="0.2">
      <c r="A28" s="613" t="s">
        <v>396</v>
      </c>
      <c r="B28" s="613"/>
      <c r="C28" s="613"/>
      <c r="D28" s="613"/>
      <c r="E28" s="613"/>
      <c r="F28" s="613"/>
      <c r="G28" s="613"/>
      <c r="H28" s="613"/>
      <c r="I28" s="613"/>
      <c r="J28" s="613"/>
      <c r="K28" s="613"/>
      <c r="L28" s="613"/>
      <c r="M28" s="613"/>
      <c r="N28" s="613"/>
      <c r="O28" s="613"/>
      <c r="P28" s="613"/>
      <c r="Q28" s="613"/>
      <c r="R28" s="613"/>
      <c r="S28" s="613"/>
      <c r="T28" s="613"/>
      <c r="U28" s="613"/>
      <c r="V28" s="613"/>
      <c r="W28" s="613"/>
      <c r="X28" s="613"/>
      <c r="Y28" s="613"/>
      <c r="Z28" s="613"/>
      <c r="AA28" s="613"/>
      <c r="AB28" s="613"/>
      <c r="AC28" s="613"/>
      <c r="AD28" s="613"/>
      <c r="AE28" s="613"/>
      <c r="AF28" s="613"/>
      <c r="AG28" s="613"/>
      <c r="AH28" s="613"/>
      <c r="AI28" s="613"/>
      <c r="AJ28" s="613"/>
      <c r="AK28" s="613"/>
      <c r="AL28" s="613"/>
      <c r="AM28" s="613"/>
      <c r="AN28" s="613"/>
      <c r="AO28" s="613"/>
      <c r="AP28" s="613"/>
      <c r="AQ28" s="613"/>
      <c r="AR28" s="613"/>
      <c r="AS28" s="613"/>
      <c r="AT28" s="613"/>
      <c r="AU28" s="613"/>
      <c r="AV28" s="613"/>
      <c r="AW28" s="613"/>
      <c r="AX28" s="613"/>
      <c r="AY28" s="613"/>
      <c r="AZ28" s="613"/>
      <c r="BA28" s="613"/>
      <c r="BB28" s="613"/>
      <c r="BC28" s="613"/>
      <c r="BD28" s="613"/>
      <c r="BE28" s="613"/>
      <c r="BF28" s="613"/>
      <c r="BG28" s="613"/>
      <c r="BH28" s="613"/>
      <c r="BI28" s="613"/>
      <c r="BJ28" s="613"/>
      <c r="BK28" s="613"/>
      <c r="BL28" s="613"/>
      <c r="BM28" s="613"/>
      <c r="BN28" s="613"/>
      <c r="BO28" s="613"/>
      <c r="BP28" s="613"/>
      <c r="BQ28" s="613"/>
      <c r="BR28" s="613"/>
      <c r="BS28" s="613"/>
      <c r="BT28" s="613"/>
      <c r="BU28" s="613"/>
      <c r="BV28" s="613"/>
      <c r="BW28" s="613"/>
      <c r="BX28" s="632" t="s">
        <v>140</v>
      </c>
      <c r="BY28" s="633"/>
      <c r="BZ28" s="633"/>
      <c r="CA28" s="633"/>
      <c r="CB28" s="633"/>
      <c r="CC28" s="633"/>
      <c r="CD28" s="633"/>
      <c r="CE28" s="634"/>
      <c r="CF28" s="635" t="s">
        <v>126</v>
      </c>
      <c r="CG28" s="633"/>
      <c r="CH28" s="633"/>
      <c r="CI28" s="633"/>
      <c r="CJ28" s="633"/>
      <c r="CK28" s="633"/>
      <c r="CL28" s="633"/>
      <c r="CM28" s="633"/>
      <c r="CN28" s="633"/>
      <c r="CO28" s="633"/>
      <c r="CP28" s="633"/>
      <c r="CQ28" s="633"/>
      <c r="CR28" s="634"/>
      <c r="CS28" s="643" t="s">
        <v>364</v>
      </c>
      <c r="CT28" s="644"/>
      <c r="CU28" s="644"/>
      <c r="CV28" s="644"/>
      <c r="CW28" s="644"/>
      <c r="CX28" s="644"/>
      <c r="CY28" s="644"/>
      <c r="CZ28" s="644"/>
      <c r="DA28" s="644"/>
      <c r="DB28" s="644"/>
      <c r="DC28" s="644"/>
      <c r="DD28" s="644"/>
      <c r="DE28" s="645"/>
      <c r="DF28" s="636">
        <f>'КФО 2 аренда'!DF24:DR24</f>
        <v>122831.54</v>
      </c>
      <c r="DG28" s="637"/>
      <c r="DH28" s="637"/>
      <c r="DI28" s="637"/>
      <c r="DJ28" s="637"/>
      <c r="DK28" s="637"/>
      <c r="DL28" s="637"/>
      <c r="DM28" s="637"/>
      <c r="DN28" s="637"/>
      <c r="DO28" s="637"/>
      <c r="DP28" s="637"/>
      <c r="DQ28" s="637"/>
      <c r="DR28" s="638"/>
      <c r="DS28" s="636">
        <f>'КФО 2 ПОУ'!DS24:EE24</f>
        <v>0</v>
      </c>
      <c r="DT28" s="637"/>
      <c r="DU28" s="637"/>
      <c r="DV28" s="637"/>
      <c r="DW28" s="637"/>
      <c r="DX28" s="637"/>
      <c r="DY28" s="637"/>
      <c r="DZ28" s="637"/>
      <c r="EA28" s="637"/>
      <c r="EB28" s="637"/>
      <c r="EC28" s="637"/>
      <c r="ED28" s="637"/>
      <c r="EE28" s="638"/>
      <c r="EF28" s="636">
        <f>'КФО 2 ПОУ'!EF24:ER24</f>
        <v>0</v>
      </c>
      <c r="EG28" s="637"/>
      <c r="EH28" s="637"/>
      <c r="EI28" s="637"/>
      <c r="EJ28" s="637"/>
      <c r="EK28" s="637"/>
      <c r="EL28" s="637"/>
      <c r="EM28" s="637"/>
      <c r="EN28" s="637"/>
      <c r="EO28" s="637"/>
      <c r="EP28" s="637"/>
      <c r="EQ28" s="637"/>
      <c r="ER28" s="638"/>
      <c r="ES28" s="86"/>
      <c r="ET28" s="87"/>
      <c r="EU28" s="87"/>
      <c r="EV28" s="87"/>
      <c r="EW28" s="87"/>
      <c r="EX28" s="87"/>
      <c r="EY28" s="87"/>
      <c r="EZ28" s="87"/>
      <c r="FA28" s="87"/>
      <c r="FB28" s="87"/>
      <c r="FC28" s="87"/>
      <c r="FD28" s="87"/>
      <c r="FE28" s="88"/>
    </row>
    <row r="29" spans="1:165" x14ac:dyDescent="0.2">
      <c r="A29" s="659" t="s">
        <v>141</v>
      </c>
      <c r="B29" s="660"/>
      <c r="C29" s="660"/>
      <c r="D29" s="660"/>
      <c r="E29" s="660"/>
      <c r="F29" s="660"/>
      <c r="G29" s="660"/>
      <c r="H29" s="660"/>
      <c r="I29" s="660"/>
      <c r="J29" s="660"/>
      <c r="K29" s="660"/>
      <c r="L29" s="660"/>
      <c r="M29" s="660"/>
      <c r="N29" s="660"/>
      <c r="O29" s="660"/>
      <c r="P29" s="660"/>
      <c r="Q29" s="660"/>
      <c r="R29" s="660"/>
      <c r="S29" s="660"/>
      <c r="T29" s="660"/>
      <c r="U29" s="660"/>
      <c r="V29" s="660"/>
      <c r="W29" s="660"/>
      <c r="X29" s="660"/>
      <c r="Y29" s="660"/>
      <c r="Z29" s="660"/>
      <c r="AA29" s="660"/>
      <c r="AB29" s="660"/>
      <c r="AC29" s="660"/>
      <c r="AD29" s="660"/>
      <c r="AE29" s="660"/>
      <c r="AF29" s="660"/>
      <c r="AG29" s="660"/>
      <c r="AH29" s="660"/>
      <c r="AI29" s="660"/>
      <c r="AJ29" s="660"/>
      <c r="AK29" s="660"/>
      <c r="AL29" s="660"/>
      <c r="AM29" s="660"/>
      <c r="AN29" s="660"/>
      <c r="AO29" s="660"/>
      <c r="AP29" s="660"/>
      <c r="AQ29" s="660"/>
      <c r="AR29" s="660"/>
      <c r="AS29" s="660"/>
      <c r="AT29" s="660"/>
      <c r="AU29" s="660"/>
      <c r="AV29" s="660"/>
      <c r="AW29" s="660"/>
      <c r="AX29" s="660"/>
      <c r="AY29" s="660"/>
      <c r="AZ29" s="660"/>
      <c r="BA29" s="660"/>
      <c r="BB29" s="660"/>
      <c r="BC29" s="660"/>
      <c r="BD29" s="660"/>
      <c r="BE29" s="660"/>
      <c r="BF29" s="660"/>
      <c r="BG29" s="660"/>
      <c r="BH29" s="660"/>
      <c r="BI29" s="660"/>
      <c r="BJ29" s="660"/>
      <c r="BK29" s="660"/>
      <c r="BL29" s="660"/>
      <c r="BM29" s="660"/>
      <c r="BN29" s="660"/>
      <c r="BO29" s="660"/>
      <c r="BP29" s="660"/>
      <c r="BQ29" s="660"/>
      <c r="BR29" s="660"/>
      <c r="BS29" s="660"/>
      <c r="BT29" s="660"/>
      <c r="BU29" s="660"/>
      <c r="BV29" s="660"/>
      <c r="BW29" s="661"/>
      <c r="BX29" s="615" t="s">
        <v>142</v>
      </c>
      <c r="BY29" s="616"/>
      <c r="BZ29" s="616"/>
      <c r="CA29" s="616"/>
      <c r="CB29" s="616"/>
      <c r="CC29" s="616"/>
      <c r="CD29" s="616"/>
      <c r="CE29" s="617"/>
      <c r="CF29" s="618" t="s">
        <v>143</v>
      </c>
      <c r="CG29" s="616"/>
      <c r="CH29" s="616"/>
      <c r="CI29" s="616"/>
      <c r="CJ29" s="616"/>
      <c r="CK29" s="616"/>
      <c r="CL29" s="616"/>
      <c r="CM29" s="616"/>
      <c r="CN29" s="616"/>
      <c r="CO29" s="616"/>
      <c r="CP29" s="616"/>
      <c r="CQ29" s="616"/>
      <c r="CR29" s="617"/>
      <c r="CS29" s="646"/>
      <c r="CT29" s="647"/>
      <c r="CU29" s="647"/>
      <c r="CV29" s="647"/>
      <c r="CW29" s="647"/>
      <c r="CX29" s="647"/>
      <c r="CY29" s="647"/>
      <c r="CZ29" s="647"/>
      <c r="DA29" s="647"/>
      <c r="DB29" s="647"/>
      <c r="DC29" s="647"/>
      <c r="DD29" s="647"/>
      <c r="DE29" s="648"/>
      <c r="DF29" s="636"/>
      <c r="DG29" s="637"/>
      <c r="DH29" s="637"/>
      <c r="DI29" s="637"/>
      <c r="DJ29" s="637"/>
      <c r="DK29" s="637"/>
      <c r="DL29" s="637"/>
      <c r="DM29" s="637"/>
      <c r="DN29" s="637"/>
      <c r="DO29" s="637"/>
      <c r="DP29" s="637"/>
      <c r="DQ29" s="637"/>
      <c r="DR29" s="638"/>
      <c r="DS29" s="649"/>
      <c r="DT29" s="650"/>
      <c r="DU29" s="650"/>
      <c r="DV29" s="650"/>
      <c r="DW29" s="650"/>
      <c r="DX29" s="650"/>
      <c r="DY29" s="650"/>
      <c r="DZ29" s="650"/>
      <c r="EA29" s="650"/>
      <c r="EB29" s="650"/>
      <c r="EC29" s="650"/>
      <c r="ED29" s="650"/>
      <c r="EE29" s="651"/>
      <c r="EF29" s="649"/>
      <c r="EG29" s="650"/>
      <c r="EH29" s="650"/>
      <c r="EI29" s="650"/>
      <c r="EJ29" s="650"/>
      <c r="EK29" s="650"/>
      <c r="EL29" s="650"/>
      <c r="EM29" s="650"/>
      <c r="EN29" s="650"/>
      <c r="EO29" s="650"/>
      <c r="EP29" s="650"/>
      <c r="EQ29" s="650"/>
      <c r="ER29" s="651"/>
      <c r="ES29" s="626"/>
      <c r="ET29" s="627"/>
      <c r="EU29" s="627"/>
      <c r="EV29" s="627"/>
      <c r="EW29" s="627"/>
      <c r="EX29" s="627"/>
      <c r="EY29" s="627"/>
      <c r="EZ29" s="627"/>
      <c r="FA29" s="627"/>
      <c r="FB29" s="627"/>
      <c r="FC29" s="627"/>
      <c r="FD29" s="627"/>
      <c r="FE29" s="628"/>
    </row>
    <row r="30" spans="1:165" ht="11.1" customHeight="1" x14ac:dyDescent="0.2">
      <c r="A30" s="652" t="s">
        <v>6</v>
      </c>
      <c r="B30" s="652"/>
      <c r="C30" s="652"/>
      <c r="D30" s="652"/>
      <c r="E30" s="652"/>
      <c r="F30" s="652"/>
      <c r="G30" s="652"/>
      <c r="H30" s="652"/>
      <c r="I30" s="652"/>
      <c r="J30" s="652"/>
      <c r="K30" s="652"/>
      <c r="L30" s="652"/>
      <c r="M30" s="652"/>
      <c r="N30" s="652"/>
      <c r="O30" s="652"/>
      <c r="P30" s="652"/>
      <c r="Q30" s="652"/>
      <c r="R30" s="652"/>
      <c r="S30" s="652"/>
      <c r="T30" s="652"/>
      <c r="U30" s="652"/>
      <c r="V30" s="652"/>
      <c r="W30" s="652"/>
      <c r="X30" s="652"/>
      <c r="Y30" s="652"/>
      <c r="Z30" s="652"/>
      <c r="AA30" s="652"/>
      <c r="AB30" s="652"/>
      <c r="AC30" s="652"/>
      <c r="AD30" s="652"/>
      <c r="AE30" s="652"/>
      <c r="AF30" s="652"/>
      <c r="AG30" s="652"/>
      <c r="AH30" s="652"/>
      <c r="AI30" s="652"/>
      <c r="AJ30" s="652"/>
      <c r="AK30" s="652"/>
      <c r="AL30" s="652"/>
      <c r="AM30" s="652"/>
      <c r="AN30" s="652"/>
      <c r="AO30" s="652"/>
      <c r="AP30" s="652"/>
      <c r="AQ30" s="652"/>
      <c r="AR30" s="652"/>
      <c r="AS30" s="652"/>
      <c r="AT30" s="652"/>
      <c r="AU30" s="652"/>
      <c r="AV30" s="652"/>
      <c r="AW30" s="652"/>
      <c r="AX30" s="652"/>
      <c r="AY30" s="652"/>
      <c r="AZ30" s="652"/>
      <c r="BA30" s="652"/>
      <c r="BB30" s="652"/>
      <c r="BC30" s="652"/>
      <c r="BD30" s="652"/>
      <c r="BE30" s="652"/>
      <c r="BF30" s="652"/>
      <c r="BG30" s="652"/>
      <c r="BH30" s="652"/>
      <c r="BI30" s="652"/>
      <c r="BJ30" s="652"/>
      <c r="BK30" s="652"/>
      <c r="BL30" s="652"/>
      <c r="BM30" s="652"/>
      <c r="BN30" s="652"/>
      <c r="BO30" s="652"/>
      <c r="BP30" s="652"/>
      <c r="BQ30" s="652"/>
      <c r="BR30" s="652"/>
      <c r="BS30" s="652"/>
      <c r="BT30" s="652"/>
      <c r="BU30" s="652"/>
      <c r="BV30" s="652"/>
      <c r="BW30" s="652"/>
      <c r="BX30" s="542" t="s">
        <v>144</v>
      </c>
      <c r="BY30" s="543"/>
      <c r="BZ30" s="543"/>
      <c r="CA30" s="543"/>
      <c r="CB30" s="543"/>
      <c r="CC30" s="543"/>
      <c r="CD30" s="543"/>
      <c r="CE30" s="544"/>
      <c r="CF30" s="605" t="s">
        <v>143</v>
      </c>
      <c r="CG30" s="543"/>
      <c r="CH30" s="543"/>
      <c r="CI30" s="543"/>
      <c r="CJ30" s="543"/>
      <c r="CK30" s="543"/>
      <c r="CL30" s="543"/>
      <c r="CM30" s="543"/>
      <c r="CN30" s="543"/>
      <c r="CO30" s="543"/>
      <c r="CP30" s="543"/>
      <c r="CQ30" s="543"/>
      <c r="CR30" s="544"/>
      <c r="CS30" s="653"/>
      <c r="CT30" s="654"/>
      <c r="CU30" s="654"/>
      <c r="CV30" s="654"/>
      <c r="CW30" s="654"/>
      <c r="CX30" s="654"/>
      <c r="CY30" s="654"/>
      <c r="CZ30" s="654"/>
      <c r="DA30" s="654"/>
      <c r="DB30" s="654"/>
      <c r="DC30" s="654"/>
      <c r="DD30" s="654"/>
      <c r="DE30" s="655"/>
      <c r="DF30" s="656"/>
      <c r="DG30" s="657"/>
      <c r="DH30" s="657"/>
      <c r="DI30" s="657"/>
      <c r="DJ30" s="657"/>
      <c r="DK30" s="657"/>
      <c r="DL30" s="657"/>
      <c r="DM30" s="657"/>
      <c r="DN30" s="657"/>
      <c r="DO30" s="657"/>
      <c r="DP30" s="657"/>
      <c r="DQ30" s="657"/>
      <c r="DR30" s="658"/>
      <c r="DS30" s="653"/>
      <c r="DT30" s="654"/>
      <c r="DU30" s="654"/>
      <c r="DV30" s="654"/>
      <c r="DW30" s="654"/>
      <c r="DX30" s="654"/>
      <c r="DY30" s="654"/>
      <c r="DZ30" s="654"/>
      <c r="EA30" s="654"/>
      <c r="EB30" s="654"/>
      <c r="EC30" s="654"/>
      <c r="ED30" s="654"/>
      <c r="EE30" s="655"/>
      <c r="EF30" s="653"/>
      <c r="EG30" s="654"/>
      <c r="EH30" s="654"/>
      <c r="EI30" s="654"/>
      <c r="EJ30" s="654"/>
      <c r="EK30" s="654"/>
      <c r="EL30" s="654"/>
      <c r="EM30" s="654"/>
      <c r="EN30" s="654"/>
      <c r="EO30" s="654"/>
      <c r="EP30" s="654"/>
      <c r="EQ30" s="654"/>
      <c r="ER30" s="655"/>
      <c r="ES30" s="548"/>
      <c r="ET30" s="549"/>
      <c r="EU30" s="549"/>
      <c r="EV30" s="549"/>
      <c r="EW30" s="549"/>
      <c r="EX30" s="549"/>
      <c r="EY30" s="549"/>
      <c r="EZ30" s="549"/>
      <c r="FA30" s="549"/>
      <c r="FB30" s="549"/>
      <c r="FC30" s="549"/>
      <c r="FD30" s="549"/>
      <c r="FE30" s="550"/>
    </row>
    <row r="31" spans="1:165" x14ac:dyDescent="0.2">
      <c r="A31" s="659" t="s">
        <v>145</v>
      </c>
      <c r="B31" s="660"/>
      <c r="C31" s="660"/>
      <c r="D31" s="660"/>
      <c r="E31" s="660"/>
      <c r="F31" s="660"/>
      <c r="G31" s="660"/>
      <c r="H31" s="660"/>
      <c r="I31" s="660"/>
      <c r="J31" s="660"/>
      <c r="K31" s="660"/>
      <c r="L31" s="660"/>
      <c r="M31" s="660"/>
      <c r="N31" s="660"/>
      <c r="O31" s="660"/>
      <c r="P31" s="660"/>
      <c r="Q31" s="660"/>
      <c r="R31" s="660"/>
      <c r="S31" s="660"/>
      <c r="T31" s="660"/>
      <c r="U31" s="660"/>
      <c r="V31" s="660"/>
      <c r="W31" s="660"/>
      <c r="X31" s="660"/>
      <c r="Y31" s="660"/>
      <c r="Z31" s="660"/>
      <c r="AA31" s="660"/>
      <c r="AB31" s="660"/>
      <c r="AC31" s="660"/>
      <c r="AD31" s="660"/>
      <c r="AE31" s="660"/>
      <c r="AF31" s="660"/>
      <c r="AG31" s="660"/>
      <c r="AH31" s="660"/>
      <c r="AI31" s="660"/>
      <c r="AJ31" s="660"/>
      <c r="AK31" s="660"/>
      <c r="AL31" s="660"/>
      <c r="AM31" s="660"/>
      <c r="AN31" s="660"/>
      <c r="AO31" s="660"/>
      <c r="AP31" s="660"/>
      <c r="AQ31" s="660"/>
      <c r="AR31" s="660"/>
      <c r="AS31" s="660"/>
      <c r="AT31" s="660"/>
      <c r="AU31" s="660"/>
      <c r="AV31" s="660"/>
      <c r="AW31" s="660"/>
      <c r="AX31" s="660"/>
      <c r="AY31" s="660"/>
      <c r="AZ31" s="660"/>
      <c r="BA31" s="660"/>
      <c r="BB31" s="660"/>
      <c r="BC31" s="660"/>
      <c r="BD31" s="660"/>
      <c r="BE31" s="660"/>
      <c r="BF31" s="660"/>
      <c r="BG31" s="660"/>
      <c r="BH31" s="660"/>
      <c r="BI31" s="660"/>
      <c r="BJ31" s="660"/>
      <c r="BK31" s="660"/>
      <c r="BL31" s="660"/>
      <c r="BM31" s="660"/>
      <c r="BN31" s="660"/>
      <c r="BO31" s="660"/>
      <c r="BP31" s="660"/>
      <c r="BQ31" s="660"/>
      <c r="BR31" s="660"/>
      <c r="BS31" s="660"/>
      <c r="BT31" s="660"/>
      <c r="BU31" s="660"/>
      <c r="BV31" s="660"/>
      <c r="BW31" s="661"/>
      <c r="BX31" s="615" t="s">
        <v>146</v>
      </c>
      <c r="BY31" s="616"/>
      <c r="BZ31" s="616"/>
      <c r="CA31" s="616"/>
      <c r="CB31" s="616"/>
      <c r="CC31" s="616"/>
      <c r="CD31" s="616"/>
      <c r="CE31" s="617"/>
      <c r="CF31" s="618" t="s">
        <v>147</v>
      </c>
      <c r="CG31" s="616"/>
      <c r="CH31" s="616"/>
      <c r="CI31" s="616"/>
      <c r="CJ31" s="616"/>
      <c r="CK31" s="616"/>
      <c r="CL31" s="616"/>
      <c r="CM31" s="616"/>
      <c r="CN31" s="616"/>
      <c r="CO31" s="616"/>
      <c r="CP31" s="616"/>
      <c r="CQ31" s="616"/>
      <c r="CR31" s="617"/>
      <c r="CS31" s="619" t="s">
        <v>365</v>
      </c>
      <c r="CT31" s="619"/>
      <c r="CU31" s="619"/>
      <c r="CV31" s="619"/>
      <c r="CW31" s="619"/>
      <c r="CX31" s="619"/>
      <c r="CY31" s="619"/>
      <c r="CZ31" s="619"/>
      <c r="DA31" s="619"/>
      <c r="DB31" s="619"/>
      <c r="DC31" s="619"/>
      <c r="DD31" s="619"/>
      <c r="DE31" s="619"/>
      <c r="DF31" s="639">
        <f>DF32+DF34</f>
        <v>513160</v>
      </c>
      <c r="DG31" s="640"/>
      <c r="DH31" s="640"/>
      <c r="DI31" s="640"/>
      <c r="DJ31" s="640"/>
      <c r="DK31" s="640"/>
      <c r="DL31" s="640"/>
      <c r="DM31" s="640"/>
      <c r="DN31" s="640"/>
      <c r="DO31" s="640"/>
      <c r="DP31" s="640"/>
      <c r="DQ31" s="640"/>
      <c r="DR31" s="641"/>
      <c r="DS31" s="639">
        <f t="shared" ref="DS31" si="6">DS32</f>
        <v>0</v>
      </c>
      <c r="DT31" s="640"/>
      <c r="DU31" s="640"/>
      <c r="DV31" s="640"/>
      <c r="DW31" s="640"/>
      <c r="DX31" s="640"/>
      <c r="DY31" s="640"/>
      <c r="DZ31" s="640"/>
      <c r="EA31" s="640"/>
      <c r="EB31" s="640"/>
      <c r="EC31" s="640"/>
      <c r="ED31" s="640"/>
      <c r="EE31" s="641"/>
      <c r="EF31" s="639">
        <f t="shared" ref="EF31" si="7">EF32</f>
        <v>0</v>
      </c>
      <c r="EG31" s="640"/>
      <c r="EH31" s="640"/>
      <c r="EI31" s="640"/>
      <c r="EJ31" s="640"/>
      <c r="EK31" s="640"/>
      <c r="EL31" s="640"/>
      <c r="EM31" s="640"/>
      <c r="EN31" s="640"/>
      <c r="EO31" s="640"/>
      <c r="EP31" s="640"/>
      <c r="EQ31" s="640"/>
      <c r="ER31" s="641"/>
      <c r="ES31" s="626"/>
      <c r="ET31" s="627"/>
      <c r="EU31" s="627"/>
      <c r="EV31" s="627"/>
      <c r="EW31" s="627"/>
      <c r="EX31" s="627"/>
      <c r="EY31" s="627"/>
      <c r="EZ31" s="627"/>
      <c r="FA31" s="627"/>
      <c r="FB31" s="627"/>
      <c r="FC31" s="627"/>
      <c r="FD31" s="627"/>
      <c r="FE31" s="628"/>
    </row>
    <row r="32" spans="1:165" ht="11.1" customHeight="1" x14ac:dyDescent="0.2">
      <c r="A32" s="652" t="s">
        <v>6</v>
      </c>
      <c r="B32" s="652"/>
      <c r="C32" s="652"/>
      <c r="D32" s="652"/>
      <c r="E32" s="652"/>
      <c r="F32" s="652"/>
      <c r="G32" s="652"/>
      <c r="H32" s="652"/>
      <c r="I32" s="652"/>
      <c r="J32" s="652"/>
      <c r="K32" s="652"/>
      <c r="L32" s="652"/>
      <c r="M32" s="652"/>
      <c r="N32" s="652"/>
      <c r="O32" s="652"/>
      <c r="P32" s="652"/>
      <c r="Q32" s="652"/>
      <c r="R32" s="652"/>
      <c r="S32" s="652"/>
      <c r="T32" s="652"/>
      <c r="U32" s="652"/>
      <c r="V32" s="652"/>
      <c r="W32" s="652"/>
      <c r="X32" s="652"/>
      <c r="Y32" s="652"/>
      <c r="Z32" s="652"/>
      <c r="AA32" s="652"/>
      <c r="AB32" s="652"/>
      <c r="AC32" s="652"/>
      <c r="AD32" s="652"/>
      <c r="AE32" s="652"/>
      <c r="AF32" s="652"/>
      <c r="AG32" s="652"/>
      <c r="AH32" s="652"/>
      <c r="AI32" s="652"/>
      <c r="AJ32" s="652"/>
      <c r="AK32" s="652"/>
      <c r="AL32" s="652"/>
      <c r="AM32" s="652"/>
      <c r="AN32" s="652"/>
      <c r="AO32" s="652"/>
      <c r="AP32" s="652"/>
      <c r="AQ32" s="652"/>
      <c r="AR32" s="652"/>
      <c r="AS32" s="652"/>
      <c r="AT32" s="652"/>
      <c r="AU32" s="652"/>
      <c r="AV32" s="652"/>
      <c r="AW32" s="652"/>
      <c r="AX32" s="652"/>
      <c r="AY32" s="652"/>
      <c r="AZ32" s="652"/>
      <c r="BA32" s="652"/>
      <c r="BB32" s="652"/>
      <c r="BC32" s="652"/>
      <c r="BD32" s="652"/>
      <c r="BE32" s="652"/>
      <c r="BF32" s="652"/>
      <c r="BG32" s="652"/>
      <c r="BH32" s="652"/>
      <c r="BI32" s="652"/>
      <c r="BJ32" s="652"/>
      <c r="BK32" s="652"/>
      <c r="BL32" s="652"/>
      <c r="BM32" s="652"/>
      <c r="BN32" s="652"/>
      <c r="BO32" s="652"/>
      <c r="BP32" s="652"/>
      <c r="BQ32" s="652"/>
      <c r="BR32" s="652"/>
      <c r="BS32" s="652"/>
      <c r="BT32" s="652"/>
      <c r="BU32" s="652"/>
      <c r="BV32" s="652"/>
      <c r="BW32" s="652"/>
      <c r="BX32" s="542" t="s">
        <v>366</v>
      </c>
      <c r="BY32" s="543"/>
      <c r="BZ32" s="543"/>
      <c r="CA32" s="543"/>
      <c r="CB32" s="543"/>
      <c r="CC32" s="543"/>
      <c r="CD32" s="543"/>
      <c r="CE32" s="544"/>
      <c r="CF32" s="605"/>
      <c r="CG32" s="543"/>
      <c r="CH32" s="543"/>
      <c r="CI32" s="543"/>
      <c r="CJ32" s="543"/>
      <c r="CK32" s="543"/>
      <c r="CL32" s="543"/>
      <c r="CM32" s="543"/>
      <c r="CN32" s="543"/>
      <c r="CO32" s="543"/>
      <c r="CP32" s="543"/>
      <c r="CQ32" s="543"/>
      <c r="CR32" s="544"/>
      <c r="CS32" s="662" t="s">
        <v>365</v>
      </c>
      <c r="CT32" s="662"/>
      <c r="CU32" s="662"/>
      <c r="CV32" s="662"/>
      <c r="CW32" s="662"/>
      <c r="CX32" s="662"/>
      <c r="CY32" s="662"/>
      <c r="CZ32" s="662"/>
      <c r="DA32" s="662"/>
      <c r="DB32" s="662"/>
      <c r="DC32" s="662"/>
      <c r="DD32" s="662"/>
      <c r="DE32" s="662"/>
      <c r="DF32" s="580">
        <f>'КФО 2 пожертвования'!DF27:DR27</f>
        <v>513160</v>
      </c>
      <c r="DG32" s="581"/>
      <c r="DH32" s="581"/>
      <c r="DI32" s="581"/>
      <c r="DJ32" s="581"/>
      <c r="DK32" s="581"/>
      <c r="DL32" s="581"/>
      <c r="DM32" s="581"/>
      <c r="DN32" s="581"/>
      <c r="DO32" s="581"/>
      <c r="DP32" s="581"/>
      <c r="DQ32" s="581"/>
      <c r="DR32" s="582"/>
      <c r="DS32" s="580">
        <f>'КФО 2 пожертвования'!DS27:EE27</f>
        <v>0</v>
      </c>
      <c r="DT32" s="581"/>
      <c r="DU32" s="581"/>
      <c r="DV32" s="581"/>
      <c r="DW32" s="581"/>
      <c r="DX32" s="581"/>
      <c r="DY32" s="581"/>
      <c r="DZ32" s="581"/>
      <c r="EA32" s="581"/>
      <c r="EB32" s="581"/>
      <c r="EC32" s="581"/>
      <c r="ED32" s="581"/>
      <c r="EE32" s="582"/>
      <c r="EF32" s="580">
        <f>'КФО 2 пожертвования'!EF27:ER27</f>
        <v>0</v>
      </c>
      <c r="EG32" s="581"/>
      <c r="EH32" s="581"/>
      <c r="EI32" s="581"/>
      <c r="EJ32" s="581"/>
      <c r="EK32" s="581"/>
      <c r="EL32" s="581"/>
      <c r="EM32" s="581"/>
      <c r="EN32" s="581"/>
      <c r="EO32" s="581"/>
      <c r="EP32" s="581"/>
      <c r="EQ32" s="581"/>
      <c r="ER32" s="582"/>
      <c r="ES32" s="548"/>
      <c r="ET32" s="549"/>
      <c r="EU32" s="549"/>
      <c r="EV32" s="549"/>
      <c r="EW32" s="549"/>
      <c r="EX32" s="549"/>
      <c r="EY32" s="549"/>
      <c r="EZ32" s="549"/>
      <c r="FA32" s="549"/>
      <c r="FB32" s="549"/>
      <c r="FC32" s="549"/>
      <c r="FD32" s="549"/>
      <c r="FE32" s="550"/>
    </row>
    <row r="33" spans="1:172" ht="12" customHeight="1" x14ac:dyDescent="0.2">
      <c r="A33" s="660" t="s">
        <v>148</v>
      </c>
      <c r="B33" s="660"/>
      <c r="C33" s="660"/>
      <c r="D33" s="660"/>
      <c r="E33" s="660"/>
      <c r="F33" s="660"/>
      <c r="G33" s="660"/>
      <c r="H33" s="660"/>
      <c r="I33" s="660"/>
      <c r="J33" s="660"/>
      <c r="K33" s="660"/>
      <c r="L33" s="660"/>
      <c r="M33" s="660"/>
      <c r="N33" s="660"/>
      <c r="O33" s="660"/>
      <c r="P33" s="660"/>
      <c r="Q33" s="660"/>
      <c r="R33" s="660"/>
      <c r="S33" s="660"/>
      <c r="T33" s="660"/>
      <c r="U33" s="660"/>
      <c r="V33" s="660"/>
      <c r="W33" s="660"/>
      <c r="X33" s="660"/>
      <c r="Y33" s="660"/>
      <c r="Z33" s="660"/>
      <c r="AA33" s="660"/>
      <c r="AB33" s="660"/>
      <c r="AC33" s="660"/>
      <c r="AD33" s="660"/>
      <c r="AE33" s="660"/>
      <c r="AF33" s="660"/>
      <c r="AG33" s="660"/>
      <c r="AH33" s="660"/>
      <c r="AI33" s="660"/>
      <c r="AJ33" s="660"/>
      <c r="AK33" s="660"/>
      <c r="AL33" s="660"/>
      <c r="AM33" s="660"/>
      <c r="AN33" s="660"/>
      <c r="AO33" s="660"/>
      <c r="AP33" s="660"/>
      <c r="AQ33" s="660"/>
      <c r="AR33" s="660"/>
      <c r="AS33" s="660"/>
      <c r="AT33" s="660"/>
      <c r="AU33" s="660"/>
      <c r="AV33" s="660"/>
      <c r="AW33" s="660"/>
      <c r="AX33" s="660"/>
      <c r="AY33" s="660"/>
      <c r="AZ33" s="660"/>
      <c r="BA33" s="660"/>
      <c r="BB33" s="660"/>
      <c r="BC33" s="660"/>
      <c r="BD33" s="660"/>
      <c r="BE33" s="660"/>
      <c r="BF33" s="660"/>
      <c r="BG33" s="660"/>
      <c r="BH33" s="660"/>
      <c r="BI33" s="660"/>
      <c r="BJ33" s="660"/>
      <c r="BK33" s="660"/>
      <c r="BL33" s="660"/>
      <c r="BM33" s="660"/>
      <c r="BN33" s="660"/>
      <c r="BO33" s="660"/>
      <c r="BP33" s="660"/>
      <c r="BQ33" s="660"/>
      <c r="BR33" s="660"/>
      <c r="BS33" s="660"/>
      <c r="BT33" s="660"/>
      <c r="BU33" s="660"/>
      <c r="BV33" s="660"/>
      <c r="BW33" s="661"/>
      <c r="BX33" s="559"/>
      <c r="BY33" s="560"/>
      <c r="BZ33" s="560"/>
      <c r="CA33" s="560"/>
      <c r="CB33" s="560"/>
      <c r="CC33" s="560"/>
      <c r="CD33" s="560"/>
      <c r="CE33" s="561"/>
      <c r="CF33" s="562"/>
      <c r="CG33" s="560"/>
      <c r="CH33" s="560"/>
      <c r="CI33" s="560"/>
      <c r="CJ33" s="560"/>
      <c r="CK33" s="560"/>
      <c r="CL33" s="560"/>
      <c r="CM33" s="560"/>
      <c r="CN33" s="560"/>
      <c r="CO33" s="560"/>
      <c r="CP33" s="560"/>
      <c r="CQ33" s="560"/>
      <c r="CR33" s="561"/>
      <c r="CS33" s="662"/>
      <c r="CT33" s="662"/>
      <c r="CU33" s="662"/>
      <c r="CV33" s="662"/>
      <c r="CW33" s="662"/>
      <c r="CX33" s="662"/>
      <c r="CY33" s="662"/>
      <c r="CZ33" s="662"/>
      <c r="DA33" s="662"/>
      <c r="DB33" s="662"/>
      <c r="DC33" s="662"/>
      <c r="DD33" s="662"/>
      <c r="DE33" s="662"/>
      <c r="DF33" s="663"/>
      <c r="DG33" s="664"/>
      <c r="DH33" s="664"/>
      <c r="DI33" s="664"/>
      <c r="DJ33" s="664"/>
      <c r="DK33" s="664"/>
      <c r="DL33" s="664"/>
      <c r="DM33" s="664"/>
      <c r="DN33" s="664"/>
      <c r="DO33" s="664"/>
      <c r="DP33" s="664"/>
      <c r="DQ33" s="664"/>
      <c r="DR33" s="665"/>
      <c r="DS33" s="663"/>
      <c r="DT33" s="664"/>
      <c r="DU33" s="664"/>
      <c r="DV33" s="664"/>
      <c r="DW33" s="664"/>
      <c r="DX33" s="664"/>
      <c r="DY33" s="664"/>
      <c r="DZ33" s="664"/>
      <c r="EA33" s="664"/>
      <c r="EB33" s="664"/>
      <c r="EC33" s="664"/>
      <c r="ED33" s="664"/>
      <c r="EE33" s="665"/>
      <c r="EF33" s="663"/>
      <c r="EG33" s="664"/>
      <c r="EH33" s="664"/>
      <c r="EI33" s="664"/>
      <c r="EJ33" s="664"/>
      <c r="EK33" s="664"/>
      <c r="EL33" s="664"/>
      <c r="EM33" s="664"/>
      <c r="EN33" s="664"/>
      <c r="EO33" s="664"/>
      <c r="EP33" s="664"/>
      <c r="EQ33" s="664"/>
      <c r="ER33" s="665"/>
      <c r="ES33" s="569"/>
      <c r="ET33" s="570"/>
      <c r="EU33" s="570"/>
      <c r="EV33" s="570"/>
      <c r="EW33" s="570"/>
      <c r="EX33" s="570"/>
      <c r="EY33" s="570"/>
      <c r="EZ33" s="570"/>
      <c r="FA33" s="570"/>
      <c r="FB33" s="570"/>
      <c r="FC33" s="570"/>
      <c r="FD33" s="570"/>
      <c r="FE33" s="571"/>
    </row>
    <row r="34" spans="1:172" s="128" customFormat="1" ht="71.25" customHeight="1" x14ac:dyDescent="0.2">
      <c r="A34" s="613" t="s">
        <v>378</v>
      </c>
      <c r="B34" s="613"/>
      <c r="C34" s="613"/>
      <c r="D34" s="613"/>
      <c r="E34" s="613"/>
      <c r="F34" s="613"/>
      <c r="G34" s="613"/>
      <c r="H34" s="613"/>
      <c r="I34" s="613"/>
      <c r="J34" s="613"/>
      <c r="K34" s="613"/>
      <c r="L34" s="613"/>
      <c r="M34" s="613"/>
      <c r="N34" s="613"/>
      <c r="O34" s="613"/>
      <c r="P34" s="613"/>
      <c r="Q34" s="613"/>
      <c r="R34" s="613"/>
      <c r="S34" s="613"/>
      <c r="T34" s="613"/>
      <c r="U34" s="613"/>
      <c r="V34" s="613"/>
      <c r="W34" s="613"/>
      <c r="X34" s="613"/>
      <c r="Y34" s="613"/>
      <c r="Z34" s="613"/>
      <c r="AA34" s="613"/>
      <c r="AB34" s="613"/>
      <c r="AC34" s="613"/>
      <c r="AD34" s="613"/>
      <c r="AE34" s="613"/>
      <c r="AF34" s="613"/>
      <c r="AG34" s="613"/>
      <c r="AH34" s="613"/>
      <c r="AI34" s="613"/>
      <c r="AJ34" s="613"/>
      <c r="AK34" s="613"/>
      <c r="AL34" s="613"/>
      <c r="AM34" s="613"/>
      <c r="AN34" s="613"/>
      <c r="AO34" s="613"/>
      <c r="AP34" s="613"/>
      <c r="AQ34" s="613"/>
      <c r="AR34" s="613"/>
      <c r="AS34" s="613"/>
      <c r="AT34" s="613"/>
      <c r="AU34" s="613"/>
      <c r="AV34" s="613"/>
      <c r="AW34" s="613"/>
      <c r="AX34" s="613"/>
      <c r="AY34" s="613"/>
      <c r="AZ34" s="613"/>
      <c r="BA34" s="613"/>
      <c r="BB34" s="613"/>
      <c r="BC34" s="613"/>
      <c r="BD34" s="613"/>
      <c r="BE34" s="613"/>
      <c r="BF34" s="613"/>
      <c r="BG34" s="613"/>
      <c r="BH34" s="613"/>
      <c r="BI34" s="613"/>
      <c r="BJ34" s="613"/>
      <c r="BK34" s="613"/>
      <c r="BL34" s="613"/>
      <c r="BM34" s="613"/>
      <c r="BN34" s="613"/>
      <c r="BO34" s="613"/>
      <c r="BP34" s="613"/>
      <c r="BQ34" s="613"/>
      <c r="BR34" s="613"/>
      <c r="BS34" s="613"/>
      <c r="BT34" s="613"/>
      <c r="BU34" s="613"/>
      <c r="BV34" s="613"/>
      <c r="BW34" s="642"/>
      <c r="BX34" s="615" t="s">
        <v>405</v>
      </c>
      <c r="BY34" s="616"/>
      <c r="BZ34" s="616"/>
      <c r="CA34" s="616"/>
      <c r="CB34" s="616"/>
      <c r="CC34" s="616"/>
      <c r="CD34" s="616"/>
      <c r="CE34" s="617"/>
      <c r="CF34" s="618"/>
      <c r="CG34" s="616"/>
      <c r="CH34" s="616"/>
      <c r="CI34" s="616"/>
      <c r="CJ34" s="616"/>
      <c r="CK34" s="616"/>
      <c r="CL34" s="616"/>
      <c r="CM34" s="616"/>
      <c r="CN34" s="616"/>
      <c r="CO34" s="616"/>
      <c r="CP34" s="616"/>
      <c r="CQ34" s="123"/>
      <c r="CR34" s="124"/>
      <c r="CS34" s="643" t="s">
        <v>365</v>
      </c>
      <c r="CT34" s="644"/>
      <c r="CU34" s="644"/>
      <c r="CV34" s="644"/>
      <c r="CW34" s="644"/>
      <c r="CX34" s="644"/>
      <c r="CY34" s="644"/>
      <c r="CZ34" s="644"/>
      <c r="DA34" s="644"/>
      <c r="DB34" s="644"/>
      <c r="DC34" s="644"/>
      <c r="DD34" s="644"/>
      <c r="DE34" s="645"/>
      <c r="DF34" s="649"/>
      <c r="DG34" s="650"/>
      <c r="DH34" s="650"/>
      <c r="DI34" s="650"/>
      <c r="DJ34" s="650"/>
      <c r="DK34" s="650"/>
      <c r="DL34" s="650"/>
      <c r="DM34" s="650"/>
      <c r="DN34" s="650"/>
      <c r="DO34" s="650"/>
      <c r="DP34" s="650"/>
      <c r="DQ34" s="650"/>
      <c r="DR34" s="651"/>
      <c r="DS34" s="649"/>
      <c r="DT34" s="650"/>
      <c r="DU34" s="650"/>
      <c r="DV34" s="650"/>
      <c r="DW34" s="650"/>
      <c r="DX34" s="650"/>
      <c r="DY34" s="650"/>
      <c r="DZ34" s="650"/>
      <c r="EA34" s="650"/>
      <c r="EB34" s="650"/>
      <c r="EC34" s="650"/>
      <c r="ED34" s="650"/>
      <c r="EE34" s="651"/>
      <c r="EF34" s="649"/>
      <c r="EG34" s="650"/>
      <c r="EH34" s="650"/>
      <c r="EI34" s="650"/>
      <c r="EJ34" s="650"/>
      <c r="EK34" s="650"/>
      <c r="EL34" s="650"/>
      <c r="EM34" s="650"/>
      <c r="EN34" s="650"/>
      <c r="EO34" s="650"/>
      <c r="EP34" s="650"/>
      <c r="EQ34" s="650"/>
      <c r="ER34" s="651"/>
      <c r="ES34" s="125"/>
      <c r="ET34" s="126"/>
      <c r="EU34" s="126"/>
      <c r="EV34" s="126"/>
      <c r="EW34" s="126"/>
      <c r="EX34" s="126"/>
      <c r="EY34" s="126"/>
      <c r="EZ34" s="126"/>
      <c r="FA34" s="126"/>
      <c r="FB34" s="126"/>
      <c r="FC34" s="126"/>
      <c r="FD34" s="126"/>
      <c r="FE34" s="127"/>
      <c r="FG34" s="110"/>
    </row>
    <row r="35" spans="1:172" ht="11.25" customHeight="1" x14ac:dyDescent="0.2">
      <c r="A35" s="659" t="s">
        <v>149</v>
      </c>
      <c r="B35" s="660"/>
      <c r="C35" s="660"/>
      <c r="D35" s="660"/>
      <c r="E35" s="660"/>
      <c r="F35" s="660"/>
      <c r="G35" s="660"/>
      <c r="H35" s="660"/>
      <c r="I35" s="660"/>
      <c r="J35" s="660"/>
      <c r="K35" s="660"/>
      <c r="L35" s="660"/>
      <c r="M35" s="660"/>
      <c r="N35" s="660"/>
      <c r="O35" s="660"/>
      <c r="P35" s="660"/>
      <c r="Q35" s="660"/>
      <c r="R35" s="660"/>
      <c r="S35" s="660"/>
      <c r="T35" s="660"/>
      <c r="U35" s="660"/>
      <c r="V35" s="660"/>
      <c r="W35" s="660"/>
      <c r="X35" s="660"/>
      <c r="Y35" s="660"/>
      <c r="Z35" s="660"/>
      <c r="AA35" s="660"/>
      <c r="AB35" s="660"/>
      <c r="AC35" s="660"/>
      <c r="AD35" s="660"/>
      <c r="AE35" s="660"/>
      <c r="AF35" s="660"/>
      <c r="AG35" s="660"/>
      <c r="AH35" s="660"/>
      <c r="AI35" s="660"/>
      <c r="AJ35" s="660"/>
      <c r="AK35" s="660"/>
      <c r="AL35" s="660"/>
      <c r="AM35" s="660"/>
      <c r="AN35" s="660"/>
      <c r="AO35" s="660"/>
      <c r="AP35" s="660"/>
      <c r="AQ35" s="660"/>
      <c r="AR35" s="660"/>
      <c r="AS35" s="660"/>
      <c r="AT35" s="660"/>
      <c r="AU35" s="660"/>
      <c r="AV35" s="660"/>
      <c r="AW35" s="660"/>
      <c r="AX35" s="660"/>
      <c r="AY35" s="660"/>
      <c r="AZ35" s="660"/>
      <c r="BA35" s="660"/>
      <c r="BB35" s="660"/>
      <c r="BC35" s="660"/>
      <c r="BD35" s="660"/>
      <c r="BE35" s="660"/>
      <c r="BF35" s="660"/>
      <c r="BG35" s="660"/>
      <c r="BH35" s="660"/>
      <c r="BI35" s="660"/>
      <c r="BJ35" s="660"/>
      <c r="BK35" s="660"/>
      <c r="BL35" s="660"/>
      <c r="BM35" s="660"/>
      <c r="BN35" s="660"/>
      <c r="BO35" s="660"/>
      <c r="BP35" s="660"/>
      <c r="BQ35" s="660"/>
      <c r="BR35" s="660"/>
      <c r="BS35" s="660"/>
      <c r="BT35" s="660"/>
      <c r="BU35" s="660"/>
      <c r="BV35" s="660"/>
      <c r="BW35" s="661"/>
      <c r="BX35" s="615" t="s">
        <v>150</v>
      </c>
      <c r="BY35" s="616"/>
      <c r="BZ35" s="616"/>
      <c r="CA35" s="616"/>
      <c r="CB35" s="616"/>
      <c r="CC35" s="616"/>
      <c r="CD35" s="616"/>
      <c r="CE35" s="617"/>
      <c r="CF35" s="618" t="s">
        <v>147</v>
      </c>
      <c r="CG35" s="616"/>
      <c r="CH35" s="616"/>
      <c r="CI35" s="616"/>
      <c r="CJ35" s="616"/>
      <c r="CK35" s="616"/>
      <c r="CL35" s="616"/>
      <c r="CM35" s="616"/>
      <c r="CN35" s="616"/>
      <c r="CO35" s="616"/>
      <c r="CP35" s="616"/>
      <c r="CQ35" s="616"/>
      <c r="CR35" s="617"/>
      <c r="CS35" s="643" t="s">
        <v>365</v>
      </c>
      <c r="CT35" s="644"/>
      <c r="CU35" s="644"/>
      <c r="CV35" s="644"/>
      <c r="CW35" s="644"/>
      <c r="CX35" s="644"/>
      <c r="CY35" s="644"/>
      <c r="CZ35" s="644"/>
      <c r="DA35" s="644"/>
      <c r="DB35" s="644"/>
      <c r="DC35" s="644"/>
      <c r="DD35" s="644"/>
      <c r="DE35" s="645"/>
      <c r="DF35" s="639">
        <f>DF36</f>
        <v>14836549.880000001</v>
      </c>
      <c r="DG35" s="640"/>
      <c r="DH35" s="640"/>
      <c r="DI35" s="640"/>
      <c r="DJ35" s="640"/>
      <c r="DK35" s="640"/>
      <c r="DL35" s="640"/>
      <c r="DM35" s="640"/>
      <c r="DN35" s="640"/>
      <c r="DO35" s="640"/>
      <c r="DP35" s="640"/>
      <c r="DQ35" s="640"/>
      <c r="DR35" s="641"/>
      <c r="DS35" s="639">
        <f>SUM(DS36:EE38)</f>
        <v>0</v>
      </c>
      <c r="DT35" s="640"/>
      <c r="DU35" s="640"/>
      <c r="DV35" s="640"/>
      <c r="DW35" s="640"/>
      <c r="DX35" s="640"/>
      <c r="DY35" s="640"/>
      <c r="DZ35" s="640"/>
      <c r="EA35" s="640"/>
      <c r="EB35" s="640"/>
      <c r="EC35" s="640"/>
      <c r="ED35" s="640"/>
      <c r="EE35" s="641"/>
      <c r="EF35" s="639">
        <f>SUM(EF36:ER38)</f>
        <v>0</v>
      </c>
      <c r="EG35" s="640"/>
      <c r="EH35" s="640"/>
      <c r="EI35" s="640"/>
      <c r="EJ35" s="640"/>
      <c r="EK35" s="640"/>
      <c r="EL35" s="640"/>
      <c r="EM35" s="640"/>
      <c r="EN35" s="640"/>
      <c r="EO35" s="640"/>
      <c r="EP35" s="640"/>
      <c r="EQ35" s="640"/>
      <c r="ER35" s="641"/>
      <c r="ES35" s="626"/>
      <c r="ET35" s="627"/>
      <c r="EU35" s="627"/>
      <c r="EV35" s="627"/>
      <c r="EW35" s="627"/>
      <c r="EX35" s="627"/>
      <c r="EY35" s="627"/>
      <c r="EZ35" s="627"/>
      <c r="FA35" s="627"/>
      <c r="FB35" s="627"/>
      <c r="FC35" s="627"/>
      <c r="FD35" s="627"/>
      <c r="FE35" s="628"/>
      <c r="FI35" s="84"/>
    </row>
    <row r="36" spans="1:172" ht="11.1" customHeight="1" x14ac:dyDescent="0.2">
      <c r="A36" s="652" t="s">
        <v>6</v>
      </c>
      <c r="B36" s="652"/>
      <c r="C36" s="652"/>
      <c r="D36" s="652"/>
      <c r="E36" s="652"/>
      <c r="F36" s="652"/>
      <c r="G36" s="652"/>
      <c r="H36" s="652"/>
      <c r="I36" s="652"/>
      <c r="J36" s="652"/>
      <c r="K36" s="652"/>
      <c r="L36" s="652"/>
      <c r="M36" s="652"/>
      <c r="N36" s="652"/>
      <c r="O36" s="652"/>
      <c r="P36" s="652"/>
      <c r="Q36" s="652"/>
      <c r="R36" s="652"/>
      <c r="S36" s="652"/>
      <c r="T36" s="652"/>
      <c r="U36" s="652"/>
      <c r="V36" s="652"/>
      <c r="W36" s="652"/>
      <c r="X36" s="652"/>
      <c r="Y36" s="652"/>
      <c r="Z36" s="652"/>
      <c r="AA36" s="652"/>
      <c r="AB36" s="652"/>
      <c r="AC36" s="652"/>
      <c r="AD36" s="652"/>
      <c r="AE36" s="652"/>
      <c r="AF36" s="652"/>
      <c r="AG36" s="652"/>
      <c r="AH36" s="652"/>
      <c r="AI36" s="652"/>
      <c r="AJ36" s="652"/>
      <c r="AK36" s="652"/>
      <c r="AL36" s="652"/>
      <c r="AM36" s="652"/>
      <c r="AN36" s="652"/>
      <c r="AO36" s="652"/>
      <c r="AP36" s="652"/>
      <c r="AQ36" s="652"/>
      <c r="AR36" s="652"/>
      <c r="AS36" s="652"/>
      <c r="AT36" s="652"/>
      <c r="AU36" s="652"/>
      <c r="AV36" s="652"/>
      <c r="AW36" s="652"/>
      <c r="AX36" s="652"/>
      <c r="AY36" s="652"/>
      <c r="AZ36" s="652"/>
      <c r="BA36" s="652"/>
      <c r="BB36" s="652"/>
      <c r="BC36" s="652"/>
      <c r="BD36" s="652"/>
      <c r="BE36" s="652"/>
      <c r="BF36" s="652"/>
      <c r="BG36" s="652"/>
      <c r="BH36" s="652"/>
      <c r="BI36" s="652"/>
      <c r="BJ36" s="652"/>
      <c r="BK36" s="652"/>
      <c r="BL36" s="652"/>
      <c r="BM36" s="652"/>
      <c r="BN36" s="652"/>
      <c r="BO36" s="652"/>
      <c r="BP36" s="652"/>
      <c r="BQ36" s="652"/>
      <c r="BR36" s="652"/>
      <c r="BS36" s="652"/>
      <c r="BT36" s="652"/>
      <c r="BU36" s="652"/>
      <c r="BV36" s="652"/>
      <c r="BW36" s="652"/>
      <c r="BX36" s="542" t="s">
        <v>151</v>
      </c>
      <c r="BY36" s="543"/>
      <c r="BZ36" s="543"/>
      <c r="CA36" s="543"/>
      <c r="CB36" s="543"/>
      <c r="CC36" s="543"/>
      <c r="CD36" s="543"/>
      <c r="CE36" s="544"/>
      <c r="CF36" s="605" t="s">
        <v>147</v>
      </c>
      <c r="CG36" s="543"/>
      <c r="CH36" s="543"/>
      <c r="CI36" s="543"/>
      <c r="CJ36" s="543"/>
      <c r="CK36" s="543"/>
      <c r="CL36" s="543"/>
      <c r="CM36" s="543"/>
      <c r="CN36" s="543"/>
      <c r="CO36" s="543"/>
      <c r="CP36" s="543"/>
      <c r="CQ36" s="543"/>
      <c r="CR36" s="544"/>
      <c r="CS36" s="662" t="s">
        <v>365</v>
      </c>
      <c r="CT36" s="662"/>
      <c r="CU36" s="662"/>
      <c r="CV36" s="662"/>
      <c r="CW36" s="662"/>
      <c r="CX36" s="662"/>
      <c r="CY36" s="662"/>
      <c r="CZ36" s="662"/>
      <c r="DA36" s="662"/>
      <c r="DB36" s="662"/>
      <c r="DC36" s="662"/>
      <c r="DD36" s="662"/>
      <c r="DE36" s="662"/>
      <c r="DF36" s="656">
        <f>'КФО 5'!DF31:DR31</f>
        <v>14836549.880000001</v>
      </c>
      <c r="DG36" s="657"/>
      <c r="DH36" s="657"/>
      <c r="DI36" s="657"/>
      <c r="DJ36" s="657"/>
      <c r="DK36" s="657"/>
      <c r="DL36" s="657"/>
      <c r="DM36" s="657"/>
      <c r="DN36" s="657"/>
      <c r="DO36" s="657"/>
      <c r="DP36" s="657"/>
      <c r="DQ36" s="657"/>
      <c r="DR36" s="658"/>
      <c r="DS36" s="656">
        <v>0</v>
      </c>
      <c r="DT36" s="657"/>
      <c r="DU36" s="657"/>
      <c r="DV36" s="657"/>
      <c r="DW36" s="657"/>
      <c r="DX36" s="657"/>
      <c r="DY36" s="657"/>
      <c r="DZ36" s="657"/>
      <c r="EA36" s="657"/>
      <c r="EB36" s="657"/>
      <c r="EC36" s="657"/>
      <c r="ED36" s="657"/>
      <c r="EE36" s="658"/>
      <c r="EF36" s="656">
        <v>0</v>
      </c>
      <c r="EG36" s="657"/>
      <c r="EH36" s="657"/>
      <c r="EI36" s="657"/>
      <c r="EJ36" s="657"/>
      <c r="EK36" s="657"/>
      <c r="EL36" s="657"/>
      <c r="EM36" s="657"/>
      <c r="EN36" s="657"/>
      <c r="EO36" s="657"/>
      <c r="EP36" s="657"/>
      <c r="EQ36" s="657"/>
      <c r="ER36" s="658"/>
      <c r="ES36" s="548"/>
      <c r="ET36" s="549"/>
      <c r="EU36" s="549"/>
      <c r="EV36" s="549"/>
      <c r="EW36" s="549"/>
      <c r="EX36" s="549"/>
      <c r="EY36" s="549"/>
      <c r="EZ36" s="549"/>
      <c r="FA36" s="549"/>
      <c r="FB36" s="549"/>
      <c r="FC36" s="549"/>
      <c r="FD36" s="549"/>
      <c r="FE36" s="550"/>
    </row>
    <row r="37" spans="1:172" ht="12" customHeight="1" x14ac:dyDescent="0.2">
      <c r="A37" s="660" t="s">
        <v>398</v>
      </c>
      <c r="B37" s="660"/>
      <c r="C37" s="660"/>
      <c r="D37" s="660"/>
      <c r="E37" s="660"/>
      <c r="F37" s="660"/>
      <c r="G37" s="660"/>
      <c r="H37" s="660"/>
      <c r="I37" s="660"/>
      <c r="J37" s="660"/>
      <c r="K37" s="660"/>
      <c r="L37" s="660"/>
      <c r="M37" s="660"/>
      <c r="N37" s="660"/>
      <c r="O37" s="660"/>
      <c r="P37" s="660"/>
      <c r="Q37" s="660"/>
      <c r="R37" s="660"/>
      <c r="S37" s="660"/>
      <c r="T37" s="660"/>
      <c r="U37" s="660"/>
      <c r="V37" s="660"/>
      <c r="W37" s="660"/>
      <c r="X37" s="660"/>
      <c r="Y37" s="660"/>
      <c r="Z37" s="660"/>
      <c r="AA37" s="660"/>
      <c r="AB37" s="660"/>
      <c r="AC37" s="660"/>
      <c r="AD37" s="660"/>
      <c r="AE37" s="660"/>
      <c r="AF37" s="660"/>
      <c r="AG37" s="660"/>
      <c r="AH37" s="660"/>
      <c r="AI37" s="660"/>
      <c r="AJ37" s="660"/>
      <c r="AK37" s="660"/>
      <c r="AL37" s="660"/>
      <c r="AM37" s="660"/>
      <c r="AN37" s="660"/>
      <c r="AO37" s="660"/>
      <c r="AP37" s="660"/>
      <c r="AQ37" s="660"/>
      <c r="AR37" s="660"/>
      <c r="AS37" s="660"/>
      <c r="AT37" s="660"/>
      <c r="AU37" s="660"/>
      <c r="AV37" s="660"/>
      <c r="AW37" s="660"/>
      <c r="AX37" s="660"/>
      <c r="AY37" s="660"/>
      <c r="AZ37" s="660"/>
      <c r="BA37" s="660"/>
      <c r="BB37" s="660"/>
      <c r="BC37" s="660"/>
      <c r="BD37" s="660"/>
      <c r="BE37" s="660"/>
      <c r="BF37" s="660"/>
      <c r="BG37" s="660"/>
      <c r="BH37" s="660"/>
      <c r="BI37" s="660"/>
      <c r="BJ37" s="660"/>
      <c r="BK37" s="660"/>
      <c r="BL37" s="660"/>
      <c r="BM37" s="660"/>
      <c r="BN37" s="660"/>
      <c r="BO37" s="660"/>
      <c r="BP37" s="660"/>
      <c r="BQ37" s="660"/>
      <c r="BR37" s="660"/>
      <c r="BS37" s="660"/>
      <c r="BT37" s="660"/>
      <c r="BU37" s="660"/>
      <c r="BV37" s="660"/>
      <c r="BW37" s="661"/>
      <c r="BX37" s="559"/>
      <c r="BY37" s="560"/>
      <c r="BZ37" s="560"/>
      <c r="CA37" s="560"/>
      <c r="CB37" s="560"/>
      <c r="CC37" s="560"/>
      <c r="CD37" s="560"/>
      <c r="CE37" s="561"/>
      <c r="CF37" s="562"/>
      <c r="CG37" s="560"/>
      <c r="CH37" s="560"/>
      <c r="CI37" s="560"/>
      <c r="CJ37" s="560"/>
      <c r="CK37" s="560"/>
      <c r="CL37" s="560"/>
      <c r="CM37" s="560"/>
      <c r="CN37" s="560"/>
      <c r="CO37" s="560"/>
      <c r="CP37" s="560"/>
      <c r="CQ37" s="560"/>
      <c r="CR37" s="561"/>
      <c r="CS37" s="662"/>
      <c r="CT37" s="662"/>
      <c r="CU37" s="662"/>
      <c r="CV37" s="662"/>
      <c r="CW37" s="662"/>
      <c r="CX37" s="662"/>
      <c r="CY37" s="662"/>
      <c r="CZ37" s="662"/>
      <c r="DA37" s="662"/>
      <c r="DB37" s="662"/>
      <c r="DC37" s="662"/>
      <c r="DD37" s="662"/>
      <c r="DE37" s="662"/>
      <c r="DF37" s="666"/>
      <c r="DG37" s="667"/>
      <c r="DH37" s="667"/>
      <c r="DI37" s="667"/>
      <c r="DJ37" s="667"/>
      <c r="DK37" s="667"/>
      <c r="DL37" s="667"/>
      <c r="DM37" s="667"/>
      <c r="DN37" s="667"/>
      <c r="DO37" s="667"/>
      <c r="DP37" s="667"/>
      <c r="DQ37" s="667"/>
      <c r="DR37" s="668"/>
      <c r="DS37" s="666"/>
      <c r="DT37" s="667"/>
      <c r="DU37" s="667"/>
      <c r="DV37" s="667"/>
      <c r="DW37" s="667"/>
      <c r="DX37" s="667"/>
      <c r="DY37" s="667"/>
      <c r="DZ37" s="667"/>
      <c r="EA37" s="667"/>
      <c r="EB37" s="667"/>
      <c r="EC37" s="667"/>
      <c r="ED37" s="667"/>
      <c r="EE37" s="668"/>
      <c r="EF37" s="666"/>
      <c r="EG37" s="667"/>
      <c r="EH37" s="667"/>
      <c r="EI37" s="667"/>
      <c r="EJ37" s="667"/>
      <c r="EK37" s="667"/>
      <c r="EL37" s="667"/>
      <c r="EM37" s="667"/>
      <c r="EN37" s="667"/>
      <c r="EO37" s="667"/>
      <c r="EP37" s="667"/>
      <c r="EQ37" s="667"/>
      <c r="ER37" s="668"/>
      <c r="ES37" s="569"/>
      <c r="ET37" s="570"/>
      <c r="EU37" s="570"/>
      <c r="EV37" s="570"/>
      <c r="EW37" s="570"/>
      <c r="EX37" s="570"/>
      <c r="EY37" s="570"/>
      <c r="EZ37" s="570"/>
      <c r="FA37" s="570"/>
      <c r="FB37" s="570"/>
      <c r="FC37" s="570"/>
      <c r="FD37" s="570"/>
      <c r="FE37" s="571"/>
      <c r="FI37" s="107"/>
      <c r="FN37" s="106">
        <f>DF36</f>
        <v>14836549.880000001</v>
      </c>
      <c r="FP37" s="106" t="e">
        <f>FN37-FN38</f>
        <v>#REF!</v>
      </c>
    </row>
    <row r="38" spans="1:172" ht="11.1" customHeight="1" x14ac:dyDescent="0.2">
      <c r="A38" s="659" t="s">
        <v>7</v>
      </c>
      <c r="B38" s="660"/>
      <c r="C38" s="660"/>
      <c r="D38" s="660"/>
      <c r="E38" s="660"/>
      <c r="F38" s="660"/>
      <c r="G38" s="660"/>
      <c r="H38" s="660"/>
      <c r="I38" s="660"/>
      <c r="J38" s="660"/>
      <c r="K38" s="660"/>
      <c r="L38" s="660"/>
      <c r="M38" s="660"/>
      <c r="N38" s="660"/>
      <c r="O38" s="660"/>
      <c r="P38" s="660"/>
      <c r="Q38" s="660"/>
      <c r="R38" s="660"/>
      <c r="S38" s="660"/>
      <c r="T38" s="660"/>
      <c r="U38" s="660"/>
      <c r="V38" s="660"/>
      <c r="W38" s="660"/>
      <c r="X38" s="660"/>
      <c r="Y38" s="660"/>
      <c r="Z38" s="660"/>
      <c r="AA38" s="660"/>
      <c r="AB38" s="660"/>
      <c r="AC38" s="660"/>
      <c r="AD38" s="660"/>
      <c r="AE38" s="660"/>
      <c r="AF38" s="660"/>
      <c r="AG38" s="660"/>
      <c r="AH38" s="660"/>
      <c r="AI38" s="660"/>
      <c r="AJ38" s="660"/>
      <c r="AK38" s="660"/>
      <c r="AL38" s="660"/>
      <c r="AM38" s="660"/>
      <c r="AN38" s="660"/>
      <c r="AO38" s="660"/>
      <c r="AP38" s="660"/>
      <c r="AQ38" s="660"/>
      <c r="AR38" s="660"/>
      <c r="AS38" s="660"/>
      <c r="AT38" s="660"/>
      <c r="AU38" s="660"/>
      <c r="AV38" s="660"/>
      <c r="AW38" s="660"/>
      <c r="AX38" s="660"/>
      <c r="AY38" s="660"/>
      <c r="AZ38" s="660"/>
      <c r="BA38" s="660"/>
      <c r="BB38" s="660"/>
      <c r="BC38" s="660"/>
      <c r="BD38" s="660"/>
      <c r="BE38" s="660"/>
      <c r="BF38" s="660"/>
      <c r="BG38" s="660"/>
      <c r="BH38" s="660"/>
      <c r="BI38" s="660"/>
      <c r="BJ38" s="660"/>
      <c r="BK38" s="660"/>
      <c r="BL38" s="660"/>
      <c r="BM38" s="660"/>
      <c r="BN38" s="660"/>
      <c r="BO38" s="660"/>
      <c r="BP38" s="660"/>
      <c r="BQ38" s="660"/>
      <c r="BR38" s="660"/>
      <c r="BS38" s="660"/>
      <c r="BT38" s="660"/>
      <c r="BU38" s="660"/>
      <c r="BV38" s="660"/>
      <c r="BW38" s="661"/>
      <c r="BX38" s="615" t="s">
        <v>152</v>
      </c>
      <c r="BY38" s="616"/>
      <c r="BZ38" s="616"/>
      <c r="CA38" s="616"/>
      <c r="CB38" s="616"/>
      <c r="CC38" s="616"/>
      <c r="CD38" s="616"/>
      <c r="CE38" s="617"/>
      <c r="CF38" s="618" t="s">
        <v>147</v>
      </c>
      <c r="CG38" s="616"/>
      <c r="CH38" s="616"/>
      <c r="CI38" s="616"/>
      <c r="CJ38" s="616"/>
      <c r="CK38" s="616"/>
      <c r="CL38" s="616"/>
      <c r="CM38" s="616"/>
      <c r="CN38" s="616"/>
      <c r="CO38" s="616"/>
      <c r="CP38" s="616"/>
      <c r="CQ38" s="616"/>
      <c r="CR38" s="617"/>
      <c r="CS38" s="673" t="s">
        <v>365</v>
      </c>
      <c r="CT38" s="673"/>
      <c r="CU38" s="673"/>
      <c r="CV38" s="673"/>
      <c r="CW38" s="673"/>
      <c r="CX38" s="673"/>
      <c r="CY38" s="673"/>
      <c r="CZ38" s="673"/>
      <c r="DA38" s="673"/>
      <c r="DB38" s="673"/>
      <c r="DC38" s="673"/>
      <c r="DD38" s="673"/>
      <c r="DE38" s="673"/>
      <c r="DF38" s="669"/>
      <c r="DG38" s="670"/>
      <c r="DH38" s="670"/>
      <c r="DI38" s="670"/>
      <c r="DJ38" s="670"/>
      <c r="DK38" s="670"/>
      <c r="DL38" s="670"/>
      <c r="DM38" s="670"/>
      <c r="DN38" s="670"/>
      <c r="DO38" s="670"/>
      <c r="DP38" s="670"/>
      <c r="DQ38" s="670"/>
      <c r="DR38" s="671"/>
      <c r="DS38" s="669"/>
      <c r="DT38" s="670"/>
      <c r="DU38" s="670"/>
      <c r="DV38" s="670"/>
      <c r="DW38" s="670"/>
      <c r="DX38" s="670"/>
      <c r="DY38" s="670"/>
      <c r="DZ38" s="670"/>
      <c r="EA38" s="670"/>
      <c r="EB38" s="670"/>
      <c r="EC38" s="670"/>
      <c r="ED38" s="670"/>
      <c r="EE38" s="671"/>
      <c r="EF38" s="669"/>
      <c r="EG38" s="670"/>
      <c r="EH38" s="670"/>
      <c r="EI38" s="670"/>
      <c r="EJ38" s="670"/>
      <c r="EK38" s="670"/>
      <c r="EL38" s="670"/>
      <c r="EM38" s="670"/>
      <c r="EN38" s="670"/>
      <c r="EO38" s="670"/>
      <c r="EP38" s="670"/>
      <c r="EQ38" s="670"/>
      <c r="ER38" s="671"/>
      <c r="ES38" s="626"/>
      <c r="ET38" s="627"/>
      <c r="EU38" s="627"/>
      <c r="EV38" s="627"/>
      <c r="EW38" s="627"/>
      <c r="EX38" s="627"/>
      <c r="EY38" s="627"/>
      <c r="EZ38" s="627"/>
      <c r="FA38" s="627"/>
      <c r="FB38" s="627"/>
      <c r="FC38" s="627"/>
      <c r="FD38" s="627"/>
      <c r="FE38" s="628"/>
      <c r="FN38" s="106" t="e">
        <f>#REF!+#REF!</f>
        <v>#REF!</v>
      </c>
    </row>
    <row r="39" spans="1:172" ht="11.1" customHeight="1" x14ac:dyDescent="0.2">
      <c r="A39" s="659" t="s">
        <v>153</v>
      </c>
      <c r="B39" s="660"/>
      <c r="C39" s="660"/>
      <c r="D39" s="660"/>
      <c r="E39" s="660"/>
      <c r="F39" s="660"/>
      <c r="G39" s="660"/>
      <c r="H39" s="660"/>
      <c r="I39" s="660"/>
      <c r="J39" s="660"/>
      <c r="K39" s="660"/>
      <c r="L39" s="660"/>
      <c r="M39" s="660"/>
      <c r="N39" s="660"/>
      <c r="O39" s="660"/>
      <c r="P39" s="660"/>
      <c r="Q39" s="660"/>
      <c r="R39" s="660"/>
      <c r="S39" s="660"/>
      <c r="T39" s="660"/>
      <c r="U39" s="660"/>
      <c r="V39" s="660"/>
      <c r="W39" s="660"/>
      <c r="X39" s="660"/>
      <c r="Y39" s="660"/>
      <c r="Z39" s="660"/>
      <c r="AA39" s="660"/>
      <c r="AB39" s="660"/>
      <c r="AC39" s="660"/>
      <c r="AD39" s="660"/>
      <c r="AE39" s="660"/>
      <c r="AF39" s="660"/>
      <c r="AG39" s="660"/>
      <c r="AH39" s="660"/>
      <c r="AI39" s="660"/>
      <c r="AJ39" s="660"/>
      <c r="AK39" s="660"/>
      <c r="AL39" s="660"/>
      <c r="AM39" s="660"/>
      <c r="AN39" s="660"/>
      <c r="AO39" s="660"/>
      <c r="AP39" s="660"/>
      <c r="AQ39" s="660"/>
      <c r="AR39" s="660"/>
      <c r="AS39" s="660"/>
      <c r="AT39" s="660"/>
      <c r="AU39" s="660"/>
      <c r="AV39" s="660"/>
      <c r="AW39" s="660"/>
      <c r="AX39" s="660"/>
      <c r="AY39" s="660"/>
      <c r="AZ39" s="660"/>
      <c r="BA39" s="660"/>
      <c r="BB39" s="660"/>
      <c r="BC39" s="660"/>
      <c r="BD39" s="660"/>
      <c r="BE39" s="660"/>
      <c r="BF39" s="660"/>
      <c r="BG39" s="660"/>
      <c r="BH39" s="660"/>
      <c r="BI39" s="660"/>
      <c r="BJ39" s="660"/>
      <c r="BK39" s="660"/>
      <c r="BL39" s="660"/>
      <c r="BM39" s="660"/>
      <c r="BN39" s="660"/>
      <c r="BO39" s="660"/>
      <c r="BP39" s="660"/>
      <c r="BQ39" s="660"/>
      <c r="BR39" s="660"/>
      <c r="BS39" s="660"/>
      <c r="BT39" s="660"/>
      <c r="BU39" s="660"/>
      <c r="BV39" s="660"/>
      <c r="BW39" s="661"/>
      <c r="BX39" s="615" t="s">
        <v>154</v>
      </c>
      <c r="BY39" s="616"/>
      <c r="BZ39" s="616"/>
      <c r="CA39" s="616"/>
      <c r="CB39" s="616"/>
      <c r="CC39" s="616"/>
      <c r="CD39" s="616"/>
      <c r="CE39" s="617"/>
      <c r="CF39" s="618"/>
      <c r="CG39" s="616"/>
      <c r="CH39" s="616"/>
      <c r="CI39" s="616"/>
      <c r="CJ39" s="616"/>
      <c r="CK39" s="616"/>
      <c r="CL39" s="616"/>
      <c r="CM39" s="616"/>
      <c r="CN39" s="616"/>
      <c r="CO39" s="616"/>
      <c r="CP39" s="616"/>
      <c r="CQ39" s="616"/>
      <c r="CR39" s="617"/>
      <c r="CS39" s="672" t="s">
        <v>364</v>
      </c>
      <c r="CT39" s="672"/>
      <c r="CU39" s="672"/>
      <c r="CV39" s="672"/>
      <c r="CW39" s="672"/>
      <c r="CX39" s="672"/>
      <c r="CY39" s="672"/>
      <c r="CZ39" s="672"/>
      <c r="DA39" s="672"/>
      <c r="DB39" s="672"/>
      <c r="DC39" s="672"/>
      <c r="DD39" s="672"/>
      <c r="DE39" s="672"/>
      <c r="DF39" s="636">
        <f>DF41</f>
        <v>1723178.23</v>
      </c>
      <c r="DG39" s="637"/>
      <c r="DH39" s="637"/>
      <c r="DI39" s="637"/>
      <c r="DJ39" s="637"/>
      <c r="DK39" s="637"/>
      <c r="DL39" s="637"/>
      <c r="DM39" s="637"/>
      <c r="DN39" s="637"/>
      <c r="DO39" s="637"/>
      <c r="DP39" s="637"/>
      <c r="DQ39" s="637"/>
      <c r="DR39" s="638"/>
      <c r="DS39" s="646">
        <v>0</v>
      </c>
      <c r="DT39" s="647"/>
      <c r="DU39" s="647"/>
      <c r="DV39" s="647"/>
      <c r="DW39" s="647"/>
      <c r="DX39" s="647"/>
      <c r="DY39" s="647"/>
      <c r="DZ39" s="647"/>
      <c r="EA39" s="647"/>
      <c r="EB39" s="647"/>
      <c r="EC39" s="647"/>
      <c r="ED39" s="647"/>
      <c r="EE39" s="648"/>
      <c r="EF39" s="646">
        <v>0</v>
      </c>
      <c r="EG39" s="647"/>
      <c r="EH39" s="647"/>
      <c r="EI39" s="647"/>
      <c r="EJ39" s="647"/>
      <c r="EK39" s="647"/>
      <c r="EL39" s="647"/>
      <c r="EM39" s="647"/>
      <c r="EN39" s="647"/>
      <c r="EO39" s="647"/>
      <c r="EP39" s="647"/>
      <c r="EQ39" s="647"/>
      <c r="ER39" s="648"/>
      <c r="ES39" s="626"/>
      <c r="ET39" s="627"/>
      <c r="EU39" s="627"/>
      <c r="EV39" s="627"/>
      <c r="EW39" s="627"/>
      <c r="EX39" s="627"/>
      <c r="EY39" s="627"/>
      <c r="EZ39" s="627"/>
      <c r="FA39" s="627"/>
      <c r="FB39" s="627"/>
      <c r="FC39" s="627"/>
      <c r="FD39" s="627"/>
      <c r="FE39" s="628"/>
    </row>
    <row r="40" spans="1:172" ht="11.1" customHeight="1" x14ac:dyDescent="0.2">
      <c r="A40" s="652" t="s">
        <v>6</v>
      </c>
      <c r="B40" s="652"/>
      <c r="C40" s="652"/>
      <c r="D40" s="652"/>
      <c r="E40" s="652"/>
      <c r="F40" s="652"/>
      <c r="G40" s="652"/>
      <c r="H40" s="652"/>
      <c r="I40" s="652"/>
      <c r="J40" s="652"/>
      <c r="K40" s="652"/>
      <c r="L40" s="652"/>
      <c r="M40" s="652"/>
      <c r="N40" s="652"/>
      <c r="O40" s="652"/>
      <c r="P40" s="652"/>
      <c r="Q40" s="652"/>
      <c r="R40" s="652"/>
      <c r="S40" s="652"/>
      <c r="T40" s="652"/>
      <c r="U40" s="652"/>
      <c r="V40" s="652"/>
      <c r="W40" s="652"/>
      <c r="X40" s="652"/>
      <c r="Y40" s="652"/>
      <c r="Z40" s="652"/>
      <c r="AA40" s="652"/>
      <c r="AB40" s="652"/>
      <c r="AC40" s="652"/>
      <c r="AD40" s="652"/>
      <c r="AE40" s="652"/>
      <c r="AF40" s="652"/>
      <c r="AG40" s="652"/>
      <c r="AH40" s="652"/>
      <c r="AI40" s="652"/>
      <c r="AJ40" s="652"/>
      <c r="AK40" s="652"/>
      <c r="AL40" s="652"/>
      <c r="AM40" s="652"/>
      <c r="AN40" s="652"/>
      <c r="AO40" s="652"/>
      <c r="AP40" s="652"/>
      <c r="AQ40" s="652"/>
      <c r="AR40" s="652"/>
      <c r="AS40" s="652"/>
      <c r="AT40" s="652"/>
      <c r="AU40" s="652"/>
      <c r="AV40" s="652"/>
      <c r="AW40" s="652"/>
      <c r="AX40" s="652"/>
      <c r="AY40" s="652"/>
      <c r="AZ40" s="652"/>
      <c r="BA40" s="652"/>
      <c r="BB40" s="652"/>
      <c r="BC40" s="652"/>
      <c r="BD40" s="652"/>
      <c r="BE40" s="652"/>
      <c r="BF40" s="652"/>
      <c r="BG40" s="652"/>
      <c r="BH40" s="652"/>
      <c r="BI40" s="652"/>
      <c r="BJ40" s="652"/>
      <c r="BK40" s="652"/>
      <c r="BL40" s="652"/>
      <c r="BM40" s="652"/>
      <c r="BN40" s="652"/>
      <c r="BO40" s="652"/>
      <c r="BP40" s="652"/>
      <c r="BQ40" s="652"/>
      <c r="BR40" s="652"/>
      <c r="BS40" s="652"/>
      <c r="BT40" s="652"/>
      <c r="BU40" s="652"/>
      <c r="BV40" s="652"/>
      <c r="BW40" s="652"/>
      <c r="BX40" s="542"/>
      <c r="BY40" s="543"/>
      <c r="BZ40" s="543"/>
      <c r="CA40" s="543"/>
      <c r="CB40" s="543"/>
      <c r="CC40" s="543"/>
      <c r="CD40" s="543"/>
      <c r="CE40" s="544"/>
      <c r="CF40" s="605"/>
      <c r="CG40" s="543"/>
      <c r="CH40" s="543"/>
      <c r="CI40" s="543"/>
      <c r="CJ40" s="543"/>
      <c r="CK40" s="543"/>
      <c r="CL40" s="543"/>
      <c r="CM40" s="543"/>
      <c r="CN40" s="543"/>
      <c r="CO40" s="543"/>
      <c r="CP40" s="543"/>
      <c r="CQ40" s="543"/>
      <c r="CR40" s="544"/>
      <c r="CS40" s="674"/>
      <c r="CT40" s="675"/>
      <c r="CU40" s="675"/>
      <c r="CV40" s="675"/>
      <c r="CW40" s="675"/>
      <c r="CX40" s="675"/>
      <c r="CY40" s="675"/>
      <c r="CZ40" s="675"/>
      <c r="DA40" s="675"/>
      <c r="DB40" s="675"/>
      <c r="DC40" s="675"/>
      <c r="DD40" s="675"/>
      <c r="DE40" s="676"/>
      <c r="DF40" s="674"/>
      <c r="DG40" s="675"/>
      <c r="DH40" s="675"/>
      <c r="DI40" s="675"/>
      <c r="DJ40" s="675"/>
      <c r="DK40" s="675"/>
      <c r="DL40" s="675"/>
      <c r="DM40" s="675"/>
      <c r="DN40" s="675"/>
      <c r="DO40" s="675"/>
      <c r="DP40" s="675"/>
      <c r="DQ40" s="675"/>
      <c r="DR40" s="676"/>
      <c r="DS40" s="674"/>
      <c r="DT40" s="675"/>
      <c r="DU40" s="675"/>
      <c r="DV40" s="675"/>
      <c r="DW40" s="675"/>
      <c r="DX40" s="675"/>
      <c r="DY40" s="675"/>
      <c r="DZ40" s="675"/>
      <c r="EA40" s="675"/>
      <c r="EB40" s="675"/>
      <c r="EC40" s="675"/>
      <c r="ED40" s="675"/>
      <c r="EE40" s="676"/>
      <c r="EF40" s="674"/>
      <c r="EG40" s="675"/>
      <c r="EH40" s="675"/>
      <c r="EI40" s="675"/>
      <c r="EJ40" s="675"/>
      <c r="EK40" s="675"/>
      <c r="EL40" s="675"/>
      <c r="EM40" s="675"/>
      <c r="EN40" s="675"/>
      <c r="EO40" s="675"/>
      <c r="EP40" s="675"/>
      <c r="EQ40" s="675"/>
      <c r="ER40" s="676"/>
      <c r="ES40" s="548"/>
      <c r="ET40" s="549"/>
      <c r="EU40" s="549"/>
      <c r="EV40" s="549"/>
      <c r="EW40" s="549"/>
      <c r="EX40" s="549"/>
      <c r="EY40" s="549"/>
      <c r="EZ40" s="549"/>
      <c r="FA40" s="549"/>
      <c r="FB40" s="549"/>
      <c r="FC40" s="549"/>
      <c r="FD40" s="549"/>
      <c r="FE40" s="550"/>
    </row>
    <row r="41" spans="1:172" ht="12.75" customHeight="1" x14ac:dyDescent="0.2">
      <c r="A41" s="659" t="s">
        <v>155</v>
      </c>
      <c r="B41" s="660"/>
      <c r="C41" s="660"/>
      <c r="D41" s="660"/>
      <c r="E41" s="660"/>
      <c r="F41" s="660"/>
      <c r="G41" s="660"/>
      <c r="H41" s="660"/>
      <c r="I41" s="660"/>
      <c r="J41" s="660"/>
      <c r="K41" s="660"/>
      <c r="L41" s="660"/>
      <c r="M41" s="660"/>
      <c r="N41" s="660"/>
      <c r="O41" s="660"/>
      <c r="P41" s="660"/>
      <c r="Q41" s="660"/>
      <c r="R41" s="660"/>
      <c r="S41" s="660"/>
      <c r="T41" s="660"/>
      <c r="U41" s="660"/>
      <c r="V41" s="660"/>
      <c r="W41" s="660"/>
      <c r="X41" s="660"/>
      <c r="Y41" s="660"/>
      <c r="Z41" s="660"/>
      <c r="AA41" s="660"/>
      <c r="AB41" s="660"/>
      <c r="AC41" s="660"/>
      <c r="AD41" s="660"/>
      <c r="AE41" s="660"/>
      <c r="AF41" s="660"/>
      <c r="AG41" s="660"/>
      <c r="AH41" s="660"/>
      <c r="AI41" s="660"/>
      <c r="AJ41" s="660"/>
      <c r="AK41" s="660"/>
      <c r="AL41" s="660"/>
      <c r="AM41" s="660"/>
      <c r="AN41" s="660"/>
      <c r="AO41" s="660"/>
      <c r="AP41" s="660"/>
      <c r="AQ41" s="660"/>
      <c r="AR41" s="660"/>
      <c r="AS41" s="660"/>
      <c r="AT41" s="660"/>
      <c r="AU41" s="660"/>
      <c r="AV41" s="660"/>
      <c r="AW41" s="660"/>
      <c r="AX41" s="660"/>
      <c r="AY41" s="660"/>
      <c r="AZ41" s="660"/>
      <c r="BA41" s="660"/>
      <c r="BB41" s="660"/>
      <c r="BC41" s="660"/>
      <c r="BD41" s="660"/>
      <c r="BE41" s="660"/>
      <c r="BF41" s="660"/>
      <c r="BG41" s="660"/>
      <c r="BH41" s="660"/>
      <c r="BI41" s="660"/>
      <c r="BJ41" s="660"/>
      <c r="BK41" s="660"/>
      <c r="BL41" s="660"/>
      <c r="BM41" s="660"/>
      <c r="BN41" s="660"/>
      <c r="BO41" s="660"/>
      <c r="BP41" s="660"/>
      <c r="BQ41" s="660"/>
      <c r="BR41" s="660"/>
      <c r="BS41" s="660"/>
      <c r="BT41" s="660"/>
      <c r="BU41" s="660"/>
      <c r="BV41" s="660"/>
      <c r="BW41" s="661"/>
      <c r="BX41" s="615" t="s">
        <v>156</v>
      </c>
      <c r="BY41" s="616"/>
      <c r="BZ41" s="616"/>
      <c r="CA41" s="616"/>
      <c r="CB41" s="616"/>
      <c r="CC41" s="616"/>
      <c r="CD41" s="616"/>
      <c r="CE41" s="617"/>
      <c r="CF41" s="618" t="s">
        <v>115</v>
      </c>
      <c r="CG41" s="616"/>
      <c r="CH41" s="616"/>
      <c r="CI41" s="616"/>
      <c r="CJ41" s="616"/>
      <c r="CK41" s="616"/>
      <c r="CL41" s="616"/>
      <c r="CM41" s="616"/>
      <c r="CN41" s="616"/>
      <c r="CO41" s="616"/>
      <c r="CP41" s="616"/>
      <c r="CQ41" s="616"/>
      <c r="CR41" s="617"/>
      <c r="CS41" s="619"/>
      <c r="CT41" s="619"/>
      <c r="CU41" s="619"/>
      <c r="CV41" s="619"/>
      <c r="CW41" s="619"/>
      <c r="CX41" s="619"/>
      <c r="CY41" s="619"/>
      <c r="CZ41" s="619"/>
      <c r="DA41" s="619"/>
      <c r="DB41" s="619"/>
      <c r="DC41" s="619"/>
      <c r="DD41" s="619"/>
      <c r="DE41" s="619"/>
      <c r="DF41" s="639">
        <f>DF44+DF45+DF42+DF43</f>
        <v>1723178.23</v>
      </c>
      <c r="DG41" s="640"/>
      <c r="DH41" s="640"/>
      <c r="DI41" s="640"/>
      <c r="DJ41" s="640"/>
      <c r="DK41" s="640"/>
      <c r="DL41" s="640"/>
      <c r="DM41" s="640"/>
      <c r="DN41" s="640"/>
      <c r="DO41" s="640"/>
      <c r="DP41" s="640"/>
      <c r="DQ41" s="640"/>
      <c r="DR41" s="641"/>
      <c r="DS41" s="639">
        <f t="shared" ref="DS41" si="8">DS44+DS45</f>
        <v>0</v>
      </c>
      <c r="DT41" s="640"/>
      <c r="DU41" s="640"/>
      <c r="DV41" s="640"/>
      <c r="DW41" s="640"/>
      <c r="DX41" s="640"/>
      <c r="DY41" s="640"/>
      <c r="DZ41" s="640"/>
      <c r="EA41" s="640"/>
      <c r="EB41" s="640"/>
      <c r="EC41" s="640"/>
      <c r="ED41" s="640"/>
      <c r="EE41" s="641"/>
      <c r="EF41" s="639">
        <f t="shared" ref="EF41" si="9">EF44+EF45</f>
        <v>0</v>
      </c>
      <c r="EG41" s="640"/>
      <c r="EH41" s="640"/>
      <c r="EI41" s="640"/>
      <c r="EJ41" s="640"/>
      <c r="EK41" s="640"/>
      <c r="EL41" s="640"/>
      <c r="EM41" s="640"/>
      <c r="EN41" s="640"/>
      <c r="EO41" s="640"/>
      <c r="EP41" s="640"/>
      <c r="EQ41" s="640"/>
      <c r="ER41" s="641"/>
      <c r="ES41" s="677"/>
      <c r="ET41" s="678"/>
      <c r="EU41" s="678"/>
      <c r="EV41" s="678"/>
      <c r="EW41" s="678"/>
      <c r="EX41" s="678"/>
      <c r="EY41" s="678"/>
      <c r="EZ41" s="678"/>
      <c r="FA41" s="678"/>
      <c r="FB41" s="678"/>
      <c r="FC41" s="678"/>
      <c r="FD41" s="678"/>
      <c r="FE41" s="679"/>
    </row>
    <row r="42" spans="1:172" s="132" customFormat="1" ht="22.15" customHeight="1" x14ac:dyDescent="0.2">
      <c r="A42" s="683" t="s">
        <v>375</v>
      </c>
      <c r="B42" s="684"/>
      <c r="C42" s="684"/>
      <c r="D42" s="684"/>
      <c r="E42" s="684"/>
      <c r="F42" s="684"/>
      <c r="G42" s="684"/>
      <c r="H42" s="684"/>
      <c r="I42" s="684"/>
      <c r="J42" s="684"/>
      <c r="K42" s="684"/>
      <c r="L42" s="684"/>
      <c r="M42" s="684"/>
      <c r="N42" s="684"/>
      <c r="O42" s="684"/>
      <c r="P42" s="684"/>
      <c r="Q42" s="684"/>
      <c r="R42" s="684"/>
      <c r="S42" s="684"/>
      <c r="T42" s="684"/>
      <c r="U42" s="684"/>
      <c r="V42" s="684"/>
      <c r="W42" s="684"/>
      <c r="X42" s="684"/>
      <c r="Y42" s="684"/>
      <c r="Z42" s="684"/>
      <c r="AA42" s="684"/>
      <c r="AB42" s="684"/>
      <c r="AC42" s="684"/>
      <c r="AD42" s="684"/>
      <c r="AE42" s="684"/>
      <c r="AF42" s="684"/>
      <c r="AG42" s="684"/>
      <c r="AH42" s="684"/>
      <c r="AI42" s="684"/>
      <c r="AJ42" s="684"/>
      <c r="AK42" s="684"/>
      <c r="AL42" s="684"/>
      <c r="AM42" s="684"/>
      <c r="AN42" s="684"/>
      <c r="AO42" s="684"/>
      <c r="AP42" s="684"/>
      <c r="AQ42" s="684"/>
      <c r="AR42" s="684"/>
      <c r="AS42" s="684"/>
      <c r="AT42" s="684"/>
      <c r="AU42" s="684"/>
      <c r="AV42" s="684"/>
      <c r="AW42" s="684"/>
      <c r="AX42" s="684"/>
      <c r="AY42" s="684"/>
      <c r="AZ42" s="684"/>
      <c r="BA42" s="684"/>
      <c r="BB42" s="684"/>
      <c r="BC42" s="684"/>
      <c r="BD42" s="684"/>
      <c r="BE42" s="684"/>
      <c r="BF42" s="684"/>
      <c r="BG42" s="684"/>
      <c r="BH42" s="684"/>
      <c r="BI42" s="684"/>
      <c r="BJ42" s="684"/>
      <c r="BK42" s="684"/>
      <c r="BL42" s="684"/>
      <c r="BM42" s="684"/>
      <c r="BN42" s="684"/>
      <c r="BO42" s="684"/>
      <c r="BP42" s="684"/>
      <c r="BQ42" s="684"/>
      <c r="BR42" s="684"/>
      <c r="BS42" s="684"/>
      <c r="BT42" s="684"/>
      <c r="BU42" s="684"/>
      <c r="BV42" s="684"/>
      <c r="BW42" s="684"/>
      <c r="BX42" s="632" t="s">
        <v>157</v>
      </c>
      <c r="BY42" s="633"/>
      <c r="BZ42" s="633"/>
      <c r="CA42" s="633"/>
      <c r="CB42" s="633"/>
      <c r="CC42" s="633"/>
      <c r="CD42" s="633"/>
      <c r="CE42" s="634"/>
      <c r="CF42" s="635" t="s">
        <v>158</v>
      </c>
      <c r="CG42" s="633"/>
      <c r="CH42" s="633"/>
      <c r="CI42" s="633"/>
      <c r="CJ42" s="633"/>
      <c r="CK42" s="633"/>
      <c r="CL42" s="633"/>
      <c r="CM42" s="633"/>
      <c r="CN42" s="633"/>
      <c r="CO42" s="633"/>
      <c r="CP42" s="633"/>
      <c r="CQ42" s="633"/>
      <c r="CR42" s="634"/>
      <c r="CS42" s="672" t="s">
        <v>363</v>
      </c>
      <c r="CT42" s="672"/>
      <c r="CU42" s="672"/>
      <c r="CV42" s="672"/>
      <c r="CW42" s="672"/>
      <c r="CX42" s="672"/>
      <c r="CY42" s="672"/>
      <c r="CZ42" s="672"/>
      <c r="DA42" s="672"/>
      <c r="DB42" s="672"/>
      <c r="DC42" s="672"/>
      <c r="DD42" s="672"/>
      <c r="DE42" s="672"/>
      <c r="DF42" s="646">
        <f>'КФО 2 аренда'!DF38:DR38</f>
        <v>0</v>
      </c>
      <c r="DG42" s="647"/>
      <c r="DH42" s="647"/>
      <c r="DI42" s="647"/>
      <c r="DJ42" s="647"/>
      <c r="DK42" s="647"/>
      <c r="DL42" s="647"/>
      <c r="DM42" s="647"/>
      <c r="DN42" s="647"/>
      <c r="DO42" s="647"/>
      <c r="DP42" s="647"/>
      <c r="DQ42" s="647"/>
      <c r="DR42" s="648"/>
      <c r="DS42" s="646"/>
      <c r="DT42" s="647"/>
      <c r="DU42" s="647"/>
      <c r="DV42" s="647"/>
      <c r="DW42" s="647"/>
      <c r="DX42" s="647"/>
      <c r="DY42" s="647"/>
      <c r="DZ42" s="647"/>
      <c r="EA42" s="647"/>
      <c r="EB42" s="647"/>
      <c r="EC42" s="647"/>
      <c r="ED42" s="647"/>
      <c r="EE42" s="648"/>
      <c r="EF42" s="646"/>
      <c r="EG42" s="647"/>
      <c r="EH42" s="647"/>
      <c r="EI42" s="647"/>
      <c r="EJ42" s="647"/>
      <c r="EK42" s="647"/>
      <c r="EL42" s="647"/>
      <c r="EM42" s="647"/>
      <c r="EN42" s="647"/>
      <c r="EO42" s="647"/>
      <c r="EP42" s="647"/>
      <c r="EQ42" s="647"/>
      <c r="ER42" s="648"/>
      <c r="ES42" s="680" t="s">
        <v>115</v>
      </c>
      <c r="ET42" s="681"/>
      <c r="EU42" s="681"/>
      <c r="EV42" s="681"/>
      <c r="EW42" s="681"/>
      <c r="EX42" s="681"/>
      <c r="EY42" s="681"/>
      <c r="EZ42" s="681"/>
      <c r="FA42" s="681"/>
      <c r="FB42" s="681"/>
      <c r="FC42" s="681"/>
      <c r="FD42" s="681"/>
      <c r="FE42" s="682"/>
      <c r="FG42" s="110"/>
    </row>
    <row r="43" spans="1:172" s="185" customFormat="1" ht="22.15" customHeight="1" x14ac:dyDescent="0.2">
      <c r="A43" s="683" t="s">
        <v>375</v>
      </c>
      <c r="B43" s="684"/>
      <c r="C43" s="684"/>
      <c r="D43" s="684"/>
      <c r="E43" s="684"/>
      <c r="F43" s="684"/>
      <c r="G43" s="684"/>
      <c r="H43" s="684"/>
      <c r="I43" s="684"/>
      <c r="J43" s="684"/>
      <c r="K43" s="684"/>
      <c r="L43" s="684"/>
      <c r="M43" s="684"/>
      <c r="N43" s="684"/>
      <c r="O43" s="684"/>
      <c r="P43" s="684"/>
      <c r="Q43" s="684"/>
      <c r="R43" s="684"/>
      <c r="S43" s="684"/>
      <c r="T43" s="684"/>
      <c r="U43" s="684"/>
      <c r="V43" s="684"/>
      <c r="W43" s="684"/>
      <c r="X43" s="684"/>
      <c r="Y43" s="684"/>
      <c r="Z43" s="684"/>
      <c r="AA43" s="684"/>
      <c r="AB43" s="684"/>
      <c r="AC43" s="684"/>
      <c r="AD43" s="684"/>
      <c r="AE43" s="684"/>
      <c r="AF43" s="684"/>
      <c r="AG43" s="684"/>
      <c r="AH43" s="684"/>
      <c r="AI43" s="684"/>
      <c r="AJ43" s="684"/>
      <c r="AK43" s="684"/>
      <c r="AL43" s="684"/>
      <c r="AM43" s="684"/>
      <c r="AN43" s="684"/>
      <c r="AO43" s="684"/>
      <c r="AP43" s="684"/>
      <c r="AQ43" s="684"/>
      <c r="AR43" s="684"/>
      <c r="AS43" s="684"/>
      <c r="AT43" s="684"/>
      <c r="AU43" s="684"/>
      <c r="AV43" s="684"/>
      <c r="AW43" s="684"/>
      <c r="AX43" s="684"/>
      <c r="AY43" s="684"/>
      <c r="AZ43" s="684"/>
      <c r="BA43" s="684"/>
      <c r="BB43" s="684"/>
      <c r="BC43" s="684"/>
      <c r="BD43" s="684"/>
      <c r="BE43" s="684"/>
      <c r="BF43" s="684"/>
      <c r="BG43" s="684"/>
      <c r="BH43" s="684"/>
      <c r="BI43" s="684"/>
      <c r="BJ43" s="684"/>
      <c r="BK43" s="684"/>
      <c r="BL43" s="684"/>
      <c r="BM43" s="684"/>
      <c r="BN43" s="684"/>
      <c r="BO43" s="684"/>
      <c r="BP43" s="684"/>
      <c r="BQ43" s="684"/>
      <c r="BR43" s="684"/>
      <c r="BS43" s="684"/>
      <c r="BT43" s="684"/>
      <c r="BU43" s="684"/>
      <c r="BV43" s="684"/>
      <c r="BW43" s="684"/>
      <c r="BX43" s="632" t="s">
        <v>157</v>
      </c>
      <c r="BY43" s="633"/>
      <c r="BZ43" s="633"/>
      <c r="CA43" s="633"/>
      <c r="CB43" s="633"/>
      <c r="CC43" s="633"/>
      <c r="CD43" s="633"/>
      <c r="CE43" s="634"/>
      <c r="CF43" s="635" t="s">
        <v>158</v>
      </c>
      <c r="CG43" s="633"/>
      <c r="CH43" s="633"/>
      <c r="CI43" s="633"/>
      <c r="CJ43" s="633"/>
      <c r="CK43" s="633"/>
      <c r="CL43" s="633"/>
      <c r="CM43" s="633"/>
      <c r="CN43" s="633"/>
      <c r="CO43" s="633"/>
      <c r="CP43" s="633"/>
      <c r="CQ43" s="633"/>
      <c r="CR43" s="634"/>
      <c r="CS43" s="672" t="s">
        <v>364</v>
      </c>
      <c r="CT43" s="672"/>
      <c r="CU43" s="672"/>
      <c r="CV43" s="672"/>
      <c r="CW43" s="672"/>
      <c r="CX43" s="672"/>
      <c r="CY43" s="672"/>
      <c r="CZ43" s="672"/>
      <c r="DA43" s="672"/>
      <c r="DB43" s="672"/>
      <c r="DC43" s="672"/>
      <c r="DD43" s="672"/>
      <c r="DE43" s="672"/>
      <c r="DF43" s="646">
        <f>'КФО 2 ПОУ'!DF39:DR39+'КФО 2 ПОУ'!DF40:DR40+'КФО 2 аренда'!DF39:DR39+'КФО 4 область'!DF38:DR38</f>
        <v>1701352.23</v>
      </c>
      <c r="DG43" s="647"/>
      <c r="DH43" s="647"/>
      <c r="DI43" s="647"/>
      <c r="DJ43" s="647"/>
      <c r="DK43" s="647"/>
      <c r="DL43" s="647"/>
      <c r="DM43" s="647"/>
      <c r="DN43" s="647"/>
      <c r="DO43" s="647"/>
      <c r="DP43" s="647"/>
      <c r="DQ43" s="647"/>
      <c r="DR43" s="648"/>
      <c r="DS43" s="646"/>
      <c r="DT43" s="647"/>
      <c r="DU43" s="647"/>
      <c r="DV43" s="647"/>
      <c r="DW43" s="647"/>
      <c r="DX43" s="647"/>
      <c r="DY43" s="647"/>
      <c r="DZ43" s="647"/>
      <c r="EA43" s="647"/>
      <c r="EB43" s="647"/>
      <c r="EC43" s="647"/>
      <c r="ED43" s="647"/>
      <c r="EE43" s="648"/>
      <c r="EF43" s="646"/>
      <c r="EG43" s="647"/>
      <c r="EH43" s="647"/>
      <c r="EI43" s="647"/>
      <c r="EJ43" s="647"/>
      <c r="EK43" s="647"/>
      <c r="EL43" s="647"/>
      <c r="EM43" s="647"/>
      <c r="EN43" s="647"/>
      <c r="EO43" s="647"/>
      <c r="EP43" s="647"/>
      <c r="EQ43" s="647"/>
      <c r="ER43" s="648"/>
      <c r="ES43" s="680" t="s">
        <v>115</v>
      </c>
      <c r="ET43" s="681"/>
      <c r="EU43" s="681"/>
      <c r="EV43" s="681"/>
      <c r="EW43" s="681"/>
      <c r="EX43" s="681"/>
      <c r="EY43" s="681"/>
      <c r="EZ43" s="681"/>
      <c r="FA43" s="681"/>
      <c r="FB43" s="681"/>
      <c r="FC43" s="681"/>
      <c r="FD43" s="681"/>
      <c r="FE43" s="682"/>
      <c r="FG43" s="110"/>
    </row>
    <row r="44" spans="1:172" ht="22.15" customHeight="1" x14ac:dyDescent="0.2">
      <c r="A44" s="683" t="s">
        <v>375</v>
      </c>
      <c r="B44" s="684"/>
      <c r="C44" s="684"/>
      <c r="D44" s="684"/>
      <c r="E44" s="684"/>
      <c r="F44" s="684"/>
      <c r="G44" s="684"/>
      <c r="H44" s="684"/>
      <c r="I44" s="684"/>
      <c r="J44" s="684"/>
      <c r="K44" s="684"/>
      <c r="L44" s="684"/>
      <c r="M44" s="684"/>
      <c r="N44" s="684"/>
      <c r="O44" s="684"/>
      <c r="P44" s="684"/>
      <c r="Q44" s="684"/>
      <c r="R44" s="684"/>
      <c r="S44" s="684"/>
      <c r="T44" s="684"/>
      <c r="U44" s="684"/>
      <c r="V44" s="684"/>
      <c r="W44" s="684"/>
      <c r="X44" s="684"/>
      <c r="Y44" s="684"/>
      <c r="Z44" s="684"/>
      <c r="AA44" s="684"/>
      <c r="AB44" s="684"/>
      <c r="AC44" s="684"/>
      <c r="AD44" s="684"/>
      <c r="AE44" s="684"/>
      <c r="AF44" s="684"/>
      <c r="AG44" s="684"/>
      <c r="AH44" s="684"/>
      <c r="AI44" s="684"/>
      <c r="AJ44" s="684"/>
      <c r="AK44" s="684"/>
      <c r="AL44" s="684"/>
      <c r="AM44" s="684"/>
      <c r="AN44" s="684"/>
      <c r="AO44" s="684"/>
      <c r="AP44" s="684"/>
      <c r="AQ44" s="684"/>
      <c r="AR44" s="684"/>
      <c r="AS44" s="684"/>
      <c r="AT44" s="684"/>
      <c r="AU44" s="684"/>
      <c r="AV44" s="684"/>
      <c r="AW44" s="684"/>
      <c r="AX44" s="684"/>
      <c r="AY44" s="684"/>
      <c r="AZ44" s="684"/>
      <c r="BA44" s="684"/>
      <c r="BB44" s="684"/>
      <c r="BC44" s="684"/>
      <c r="BD44" s="684"/>
      <c r="BE44" s="684"/>
      <c r="BF44" s="684"/>
      <c r="BG44" s="684"/>
      <c r="BH44" s="684"/>
      <c r="BI44" s="684"/>
      <c r="BJ44" s="684"/>
      <c r="BK44" s="684"/>
      <c r="BL44" s="684"/>
      <c r="BM44" s="684"/>
      <c r="BN44" s="684"/>
      <c r="BO44" s="684"/>
      <c r="BP44" s="684"/>
      <c r="BQ44" s="684"/>
      <c r="BR44" s="684"/>
      <c r="BS44" s="684"/>
      <c r="BT44" s="684"/>
      <c r="BU44" s="684"/>
      <c r="BV44" s="684"/>
      <c r="BW44" s="684"/>
      <c r="BX44" s="632" t="s">
        <v>157</v>
      </c>
      <c r="BY44" s="633"/>
      <c r="BZ44" s="633"/>
      <c r="CA44" s="633"/>
      <c r="CB44" s="633"/>
      <c r="CC44" s="633"/>
      <c r="CD44" s="633"/>
      <c r="CE44" s="634"/>
      <c r="CF44" s="635" t="s">
        <v>158</v>
      </c>
      <c r="CG44" s="633"/>
      <c r="CH44" s="633"/>
      <c r="CI44" s="633"/>
      <c r="CJ44" s="633"/>
      <c r="CK44" s="633"/>
      <c r="CL44" s="633"/>
      <c r="CM44" s="633"/>
      <c r="CN44" s="633"/>
      <c r="CO44" s="633"/>
      <c r="CP44" s="633"/>
      <c r="CQ44" s="633"/>
      <c r="CR44" s="634"/>
      <c r="CS44" s="672" t="s">
        <v>365</v>
      </c>
      <c r="CT44" s="672"/>
      <c r="CU44" s="672"/>
      <c r="CV44" s="672"/>
      <c r="CW44" s="672"/>
      <c r="CX44" s="672"/>
      <c r="CY44" s="672"/>
      <c r="CZ44" s="672"/>
      <c r="DA44" s="672"/>
      <c r="DB44" s="672"/>
      <c r="DC44" s="672"/>
      <c r="DD44" s="672"/>
      <c r="DE44" s="672"/>
      <c r="DF44" s="646">
        <f>'КФО 5'!DF47:DR47</f>
        <v>0</v>
      </c>
      <c r="DG44" s="647"/>
      <c r="DH44" s="647"/>
      <c r="DI44" s="647"/>
      <c r="DJ44" s="647"/>
      <c r="DK44" s="647"/>
      <c r="DL44" s="647"/>
      <c r="DM44" s="647"/>
      <c r="DN44" s="647"/>
      <c r="DO44" s="647"/>
      <c r="DP44" s="647"/>
      <c r="DQ44" s="647"/>
      <c r="DR44" s="648"/>
      <c r="DS44" s="646"/>
      <c r="DT44" s="647"/>
      <c r="DU44" s="647"/>
      <c r="DV44" s="647"/>
      <c r="DW44" s="647"/>
      <c r="DX44" s="647"/>
      <c r="DY44" s="647"/>
      <c r="DZ44" s="647"/>
      <c r="EA44" s="647"/>
      <c r="EB44" s="647"/>
      <c r="EC44" s="647"/>
      <c r="ED44" s="647"/>
      <c r="EE44" s="648"/>
      <c r="EF44" s="646"/>
      <c r="EG44" s="647"/>
      <c r="EH44" s="647"/>
      <c r="EI44" s="647"/>
      <c r="EJ44" s="647"/>
      <c r="EK44" s="647"/>
      <c r="EL44" s="647"/>
      <c r="EM44" s="647"/>
      <c r="EN44" s="647"/>
      <c r="EO44" s="647"/>
      <c r="EP44" s="647"/>
      <c r="EQ44" s="647"/>
      <c r="ER44" s="648"/>
      <c r="ES44" s="680" t="s">
        <v>115</v>
      </c>
      <c r="ET44" s="681"/>
      <c r="EU44" s="681"/>
      <c r="EV44" s="681"/>
      <c r="EW44" s="681"/>
      <c r="EX44" s="681"/>
      <c r="EY44" s="681"/>
      <c r="EZ44" s="681"/>
      <c r="FA44" s="681"/>
      <c r="FB44" s="681"/>
      <c r="FC44" s="681"/>
      <c r="FD44" s="681"/>
      <c r="FE44" s="682"/>
      <c r="FI44" s="108"/>
    </row>
    <row r="45" spans="1:172" s="117" customFormat="1" x14ac:dyDescent="0.2">
      <c r="A45" s="683" t="s">
        <v>395</v>
      </c>
      <c r="B45" s="684"/>
      <c r="C45" s="684"/>
      <c r="D45" s="684"/>
      <c r="E45" s="684"/>
      <c r="F45" s="684"/>
      <c r="G45" s="684"/>
      <c r="H45" s="684"/>
      <c r="I45" s="684"/>
      <c r="J45" s="684"/>
      <c r="K45" s="684"/>
      <c r="L45" s="684"/>
      <c r="M45" s="684"/>
      <c r="N45" s="684"/>
      <c r="O45" s="684"/>
      <c r="P45" s="684"/>
      <c r="Q45" s="684"/>
      <c r="R45" s="684"/>
      <c r="S45" s="684"/>
      <c r="T45" s="684"/>
      <c r="U45" s="684"/>
      <c r="V45" s="684"/>
      <c r="W45" s="684"/>
      <c r="X45" s="684"/>
      <c r="Y45" s="684"/>
      <c r="Z45" s="684"/>
      <c r="AA45" s="684"/>
      <c r="AB45" s="684"/>
      <c r="AC45" s="684"/>
      <c r="AD45" s="684"/>
      <c r="AE45" s="684"/>
      <c r="AF45" s="684"/>
      <c r="AG45" s="684"/>
      <c r="AH45" s="684"/>
      <c r="AI45" s="684"/>
      <c r="AJ45" s="684"/>
      <c r="AK45" s="684"/>
      <c r="AL45" s="684"/>
      <c r="AM45" s="684"/>
      <c r="AN45" s="684"/>
      <c r="AO45" s="684"/>
      <c r="AP45" s="684"/>
      <c r="AQ45" s="684"/>
      <c r="AR45" s="684"/>
      <c r="AS45" s="684"/>
      <c r="AT45" s="684"/>
      <c r="AU45" s="684"/>
      <c r="AV45" s="684"/>
      <c r="AW45" s="684"/>
      <c r="AX45" s="684"/>
      <c r="AY45" s="684"/>
      <c r="AZ45" s="684"/>
      <c r="BA45" s="684"/>
      <c r="BB45" s="684"/>
      <c r="BC45" s="684"/>
      <c r="BD45" s="684"/>
      <c r="BE45" s="684"/>
      <c r="BF45" s="684"/>
      <c r="BG45" s="684"/>
      <c r="BH45" s="684"/>
      <c r="BI45" s="684"/>
      <c r="BJ45" s="684"/>
      <c r="BK45" s="684"/>
      <c r="BL45" s="684"/>
      <c r="BM45" s="684"/>
      <c r="BN45" s="684"/>
      <c r="BO45" s="684"/>
      <c r="BP45" s="684"/>
      <c r="BQ45" s="684"/>
      <c r="BR45" s="684"/>
      <c r="BS45" s="684"/>
      <c r="BT45" s="684"/>
      <c r="BU45" s="684"/>
      <c r="BV45" s="684"/>
      <c r="BW45" s="684"/>
      <c r="BX45" s="632" t="s">
        <v>394</v>
      </c>
      <c r="BY45" s="633"/>
      <c r="BZ45" s="633"/>
      <c r="CA45" s="633"/>
      <c r="CB45" s="633"/>
      <c r="CC45" s="633"/>
      <c r="CD45" s="633"/>
      <c r="CE45" s="634"/>
      <c r="CF45" s="635" t="s">
        <v>158</v>
      </c>
      <c r="CG45" s="633"/>
      <c r="CH45" s="633"/>
      <c r="CI45" s="633"/>
      <c r="CJ45" s="633"/>
      <c r="CK45" s="633"/>
      <c r="CL45" s="633"/>
      <c r="CM45" s="633"/>
      <c r="CN45" s="633"/>
      <c r="CO45" s="633"/>
      <c r="CP45" s="633"/>
      <c r="CQ45" s="633"/>
      <c r="CR45" s="634"/>
      <c r="CS45" s="672" t="s">
        <v>399</v>
      </c>
      <c r="CT45" s="672"/>
      <c r="CU45" s="672"/>
      <c r="CV45" s="672"/>
      <c r="CW45" s="672"/>
      <c r="CX45" s="672"/>
      <c r="CY45" s="672"/>
      <c r="CZ45" s="672"/>
      <c r="DA45" s="672"/>
      <c r="DB45" s="672"/>
      <c r="DC45" s="672"/>
      <c r="DD45" s="672"/>
      <c r="DE45" s="672"/>
      <c r="DF45" s="636">
        <f>'КФО 2 ПОУ'!DF41:DR41</f>
        <v>21826</v>
      </c>
      <c r="DG45" s="637"/>
      <c r="DH45" s="637"/>
      <c r="DI45" s="637"/>
      <c r="DJ45" s="637"/>
      <c r="DK45" s="637"/>
      <c r="DL45" s="637"/>
      <c r="DM45" s="637"/>
      <c r="DN45" s="637"/>
      <c r="DO45" s="637"/>
      <c r="DP45" s="637"/>
      <c r="DQ45" s="637"/>
      <c r="DR45" s="638"/>
      <c r="DS45" s="646">
        <v>0</v>
      </c>
      <c r="DT45" s="647"/>
      <c r="DU45" s="647"/>
      <c r="DV45" s="647"/>
      <c r="DW45" s="647"/>
      <c r="DX45" s="647"/>
      <c r="DY45" s="647"/>
      <c r="DZ45" s="647"/>
      <c r="EA45" s="647"/>
      <c r="EB45" s="647"/>
      <c r="EC45" s="647"/>
      <c r="ED45" s="647"/>
      <c r="EE45" s="648"/>
      <c r="EF45" s="646">
        <v>0</v>
      </c>
      <c r="EG45" s="647"/>
      <c r="EH45" s="647"/>
      <c r="EI45" s="647"/>
      <c r="EJ45" s="647"/>
      <c r="EK45" s="647"/>
      <c r="EL45" s="647"/>
      <c r="EM45" s="647"/>
      <c r="EN45" s="647"/>
      <c r="EO45" s="647"/>
      <c r="EP45" s="647"/>
      <c r="EQ45" s="647"/>
      <c r="ER45" s="648"/>
      <c r="ES45" s="680" t="s">
        <v>115</v>
      </c>
      <c r="ET45" s="681"/>
      <c r="EU45" s="681"/>
      <c r="EV45" s="681"/>
      <c r="EW45" s="681"/>
      <c r="EX45" s="681"/>
      <c r="EY45" s="681"/>
      <c r="EZ45" s="681"/>
      <c r="FA45" s="681"/>
      <c r="FB45" s="681"/>
      <c r="FC45" s="681"/>
      <c r="FD45" s="681"/>
      <c r="FE45" s="682"/>
      <c r="FG45" s="110"/>
    </row>
    <row r="46" spans="1:172" ht="11.1" customHeight="1" x14ac:dyDescent="0.2">
      <c r="A46" s="694" t="s">
        <v>159</v>
      </c>
      <c r="B46" s="694"/>
      <c r="C46" s="694"/>
      <c r="D46" s="694"/>
      <c r="E46" s="694"/>
      <c r="F46" s="694"/>
      <c r="G46" s="694"/>
      <c r="H46" s="694"/>
      <c r="I46" s="694"/>
      <c r="J46" s="694"/>
      <c r="K46" s="694"/>
      <c r="L46" s="694"/>
      <c r="M46" s="694"/>
      <c r="N46" s="694"/>
      <c r="O46" s="694"/>
      <c r="P46" s="694"/>
      <c r="Q46" s="694"/>
      <c r="R46" s="694"/>
      <c r="S46" s="694"/>
      <c r="T46" s="694"/>
      <c r="U46" s="694"/>
      <c r="V46" s="694"/>
      <c r="W46" s="694"/>
      <c r="X46" s="694"/>
      <c r="Y46" s="694"/>
      <c r="Z46" s="694"/>
      <c r="AA46" s="694"/>
      <c r="AB46" s="694"/>
      <c r="AC46" s="694"/>
      <c r="AD46" s="694"/>
      <c r="AE46" s="694"/>
      <c r="AF46" s="694"/>
      <c r="AG46" s="694"/>
      <c r="AH46" s="694"/>
      <c r="AI46" s="694"/>
      <c r="AJ46" s="694"/>
      <c r="AK46" s="694"/>
      <c r="AL46" s="694"/>
      <c r="AM46" s="694"/>
      <c r="AN46" s="694"/>
      <c r="AO46" s="694"/>
      <c r="AP46" s="694"/>
      <c r="AQ46" s="694"/>
      <c r="AR46" s="694"/>
      <c r="AS46" s="694"/>
      <c r="AT46" s="694"/>
      <c r="AU46" s="694"/>
      <c r="AV46" s="694"/>
      <c r="AW46" s="694"/>
      <c r="AX46" s="694"/>
      <c r="AY46" s="694"/>
      <c r="AZ46" s="694"/>
      <c r="BA46" s="694"/>
      <c r="BB46" s="694"/>
      <c r="BC46" s="694"/>
      <c r="BD46" s="694"/>
      <c r="BE46" s="694"/>
      <c r="BF46" s="694"/>
      <c r="BG46" s="694"/>
      <c r="BH46" s="694"/>
      <c r="BI46" s="694"/>
      <c r="BJ46" s="694"/>
      <c r="BK46" s="694"/>
      <c r="BL46" s="694"/>
      <c r="BM46" s="694"/>
      <c r="BN46" s="694"/>
      <c r="BO46" s="694"/>
      <c r="BP46" s="694"/>
      <c r="BQ46" s="694"/>
      <c r="BR46" s="694"/>
      <c r="BS46" s="694"/>
      <c r="BT46" s="694"/>
      <c r="BU46" s="694"/>
      <c r="BV46" s="694"/>
      <c r="BW46" s="694"/>
      <c r="BX46" s="695" t="s">
        <v>160</v>
      </c>
      <c r="BY46" s="696"/>
      <c r="BZ46" s="696"/>
      <c r="CA46" s="696"/>
      <c r="CB46" s="696"/>
      <c r="CC46" s="696"/>
      <c r="CD46" s="696"/>
      <c r="CE46" s="697"/>
      <c r="CF46" s="698" t="s">
        <v>115</v>
      </c>
      <c r="CG46" s="696"/>
      <c r="CH46" s="696"/>
      <c r="CI46" s="696"/>
      <c r="CJ46" s="696"/>
      <c r="CK46" s="696"/>
      <c r="CL46" s="696"/>
      <c r="CM46" s="696"/>
      <c r="CN46" s="696"/>
      <c r="CO46" s="696"/>
      <c r="CP46" s="696"/>
      <c r="CQ46" s="696"/>
      <c r="CR46" s="697"/>
      <c r="CS46" s="685"/>
      <c r="CT46" s="686"/>
      <c r="CU46" s="686"/>
      <c r="CV46" s="686"/>
      <c r="CW46" s="686"/>
      <c r="CX46" s="686"/>
      <c r="CY46" s="686"/>
      <c r="CZ46" s="686"/>
      <c r="DA46" s="686"/>
      <c r="DB46" s="686"/>
      <c r="DC46" s="686"/>
      <c r="DD46" s="686"/>
      <c r="DE46" s="687"/>
      <c r="DF46" s="685">
        <f>DF47+DF81+DF101+DF73+DF97</f>
        <v>96624677.280000001</v>
      </c>
      <c r="DG46" s="686"/>
      <c r="DH46" s="686"/>
      <c r="DI46" s="686"/>
      <c r="DJ46" s="686"/>
      <c r="DK46" s="686"/>
      <c r="DL46" s="686"/>
      <c r="DM46" s="686"/>
      <c r="DN46" s="686"/>
      <c r="DO46" s="686"/>
      <c r="DP46" s="686"/>
      <c r="DQ46" s="686"/>
      <c r="DR46" s="687"/>
      <c r="DS46" s="685">
        <f>DS47+DS81+DS101+DS73</f>
        <v>73260516</v>
      </c>
      <c r="DT46" s="686"/>
      <c r="DU46" s="686"/>
      <c r="DV46" s="686"/>
      <c r="DW46" s="686"/>
      <c r="DX46" s="686"/>
      <c r="DY46" s="686"/>
      <c r="DZ46" s="686"/>
      <c r="EA46" s="686"/>
      <c r="EB46" s="686"/>
      <c r="EC46" s="686"/>
      <c r="ED46" s="686"/>
      <c r="EE46" s="687"/>
      <c r="EF46" s="685">
        <f>EF47+EF81+EF101+EF73</f>
        <v>74200298</v>
      </c>
      <c r="EG46" s="686"/>
      <c r="EH46" s="686"/>
      <c r="EI46" s="686"/>
      <c r="EJ46" s="686"/>
      <c r="EK46" s="686"/>
      <c r="EL46" s="686"/>
      <c r="EM46" s="686"/>
      <c r="EN46" s="686"/>
      <c r="EO46" s="686"/>
      <c r="EP46" s="686"/>
      <c r="EQ46" s="686"/>
      <c r="ER46" s="687"/>
      <c r="ES46" s="688"/>
      <c r="ET46" s="689"/>
      <c r="EU46" s="689"/>
      <c r="EV46" s="689"/>
      <c r="EW46" s="689"/>
      <c r="EX46" s="689"/>
      <c r="EY46" s="689"/>
      <c r="EZ46" s="689"/>
      <c r="FA46" s="689"/>
      <c r="FB46" s="689"/>
      <c r="FC46" s="689"/>
      <c r="FD46" s="689"/>
      <c r="FE46" s="690"/>
    </row>
    <row r="47" spans="1:172" ht="22.5" customHeight="1" x14ac:dyDescent="0.2">
      <c r="A47" s="613" t="s">
        <v>161</v>
      </c>
      <c r="B47" s="614"/>
      <c r="C47" s="614"/>
      <c r="D47" s="614"/>
      <c r="E47" s="614"/>
      <c r="F47" s="614"/>
      <c r="G47" s="614"/>
      <c r="H47" s="614"/>
      <c r="I47" s="614"/>
      <c r="J47" s="614"/>
      <c r="K47" s="614"/>
      <c r="L47" s="614"/>
      <c r="M47" s="614"/>
      <c r="N47" s="614"/>
      <c r="O47" s="614"/>
      <c r="P47" s="614"/>
      <c r="Q47" s="614"/>
      <c r="R47" s="614"/>
      <c r="S47" s="614"/>
      <c r="T47" s="614"/>
      <c r="U47" s="614"/>
      <c r="V47" s="614"/>
      <c r="W47" s="614"/>
      <c r="X47" s="614"/>
      <c r="Y47" s="614"/>
      <c r="Z47" s="614"/>
      <c r="AA47" s="614"/>
      <c r="AB47" s="614"/>
      <c r="AC47" s="614"/>
      <c r="AD47" s="614"/>
      <c r="AE47" s="614"/>
      <c r="AF47" s="614"/>
      <c r="AG47" s="614"/>
      <c r="AH47" s="614"/>
      <c r="AI47" s="614"/>
      <c r="AJ47" s="614"/>
      <c r="AK47" s="614"/>
      <c r="AL47" s="614"/>
      <c r="AM47" s="614"/>
      <c r="AN47" s="614"/>
      <c r="AO47" s="614"/>
      <c r="AP47" s="614"/>
      <c r="AQ47" s="614"/>
      <c r="AR47" s="614"/>
      <c r="AS47" s="614"/>
      <c r="AT47" s="614"/>
      <c r="AU47" s="614"/>
      <c r="AV47" s="614"/>
      <c r="AW47" s="614"/>
      <c r="AX47" s="614"/>
      <c r="AY47" s="614"/>
      <c r="AZ47" s="614"/>
      <c r="BA47" s="614"/>
      <c r="BB47" s="614"/>
      <c r="BC47" s="614"/>
      <c r="BD47" s="614"/>
      <c r="BE47" s="614"/>
      <c r="BF47" s="614"/>
      <c r="BG47" s="614"/>
      <c r="BH47" s="614"/>
      <c r="BI47" s="614"/>
      <c r="BJ47" s="614"/>
      <c r="BK47" s="614"/>
      <c r="BL47" s="614"/>
      <c r="BM47" s="614"/>
      <c r="BN47" s="614"/>
      <c r="BO47" s="614"/>
      <c r="BP47" s="614"/>
      <c r="BQ47" s="614"/>
      <c r="BR47" s="614"/>
      <c r="BS47" s="614"/>
      <c r="BT47" s="614"/>
      <c r="BU47" s="614"/>
      <c r="BV47" s="614"/>
      <c r="BW47" s="614"/>
      <c r="BX47" s="615" t="s">
        <v>162</v>
      </c>
      <c r="BY47" s="616"/>
      <c r="BZ47" s="616"/>
      <c r="CA47" s="616"/>
      <c r="CB47" s="616"/>
      <c r="CC47" s="616"/>
      <c r="CD47" s="616"/>
      <c r="CE47" s="617"/>
      <c r="CF47" s="618" t="s">
        <v>115</v>
      </c>
      <c r="CG47" s="616"/>
      <c r="CH47" s="616"/>
      <c r="CI47" s="616"/>
      <c r="CJ47" s="616"/>
      <c r="CK47" s="616"/>
      <c r="CL47" s="616"/>
      <c r="CM47" s="616"/>
      <c r="CN47" s="616"/>
      <c r="CO47" s="616"/>
      <c r="CP47" s="616"/>
      <c r="CQ47" s="616"/>
      <c r="CR47" s="617"/>
      <c r="CS47" s="646"/>
      <c r="CT47" s="647"/>
      <c r="CU47" s="647"/>
      <c r="CV47" s="647"/>
      <c r="CW47" s="647"/>
      <c r="CX47" s="647"/>
      <c r="CY47" s="647"/>
      <c r="CZ47" s="647"/>
      <c r="DA47" s="647"/>
      <c r="DB47" s="647"/>
      <c r="DC47" s="647"/>
      <c r="DD47" s="647"/>
      <c r="DE47" s="648"/>
      <c r="DF47" s="691">
        <f>DF49+DF50+DF51+DF53+DF55+DF57+DF59+DF56+DF52+DF54</f>
        <v>64628968.810000002</v>
      </c>
      <c r="DG47" s="692"/>
      <c r="DH47" s="692"/>
      <c r="DI47" s="692"/>
      <c r="DJ47" s="692"/>
      <c r="DK47" s="692"/>
      <c r="DL47" s="692"/>
      <c r="DM47" s="692"/>
      <c r="DN47" s="692"/>
      <c r="DO47" s="692"/>
      <c r="DP47" s="692"/>
      <c r="DQ47" s="692"/>
      <c r="DR47" s="693"/>
      <c r="DS47" s="691">
        <f>DS49+DS50+DS51+DS53+DS55+DS57+DS59</f>
        <v>58478256.369999997</v>
      </c>
      <c r="DT47" s="692"/>
      <c r="DU47" s="692"/>
      <c r="DV47" s="692"/>
      <c r="DW47" s="692"/>
      <c r="DX47" s="692"/>
      <c r="DY47" s="692"/>
      <c r="DZ47" s="692"/>
      <c r="EA47" s="692"/>
      <c r="EB47" s="692"/>
      <c r="EC47" s="692"/>
      <c r="ED47" s="692"/>
      <c r="EE47" s="693"/>
      <c r="EF47" s="691">
        <f>EF49+EF50+EF51+EF53+EF55+EF57+EF59</f>
        <v>59062761.369999997</v>
      </c>
      <c r="EG47" s="692"/>
      <c r="EH47" s="692"/>
      <c r="EI47" s="692"/>
      <c r="EJ47" s="692"/>
      <c r="EK47" s="692"/>
      <c r="EL47" s="692"/>
      <c r="EM47" s="692"/>
      <c r="EN47" s="692"/>
      <c r="EO47" s="692"/>
      <c r="EP47" s="692"/>
      <c r="EQ47" s="692"/>
      <c r="ER47" s="693"/>
      <c r="ES47" s="680" t="s">
        <v>115</v>
      </c>
      <c r="ET47" s="681"/>
      <c r="EU47" s="681"/>
      <c r="EV47" s="681"/>
      <c r="EW47" s="681"/>
      <c r="EX47" s="681"/>
      <c r="EY47" s="681"/>
      <c r="EZ47" s="681"/>
      <c r="FA47" s="681"/>
      <c r="FB47" s="681"/>
      <c r="FC47" s="681"/>
      <c r="FD47" s="681"/>
      <c r="FE47" s="682"/>
    </row>
    <row r="48" spans="1:172" s="463" customFormat="1" ht="22.5" customHeight="1" x14ac:dyDescent="0.2">
      <c r="A48" s="613"/>
      <c r="B48" s="614"/>
      <c r="C48" s="614"/>
      <c r="D48" s="614"/>
      <c r="E48" s="614"/>
      <c r="F48" s="614"/>
      <c r="G48" s="614"/>
      <c r="H48" s="614"/>
      <c r="I48" s="614"/>
      <c r="J48" s="614"/>
      <c r="K48" s="614"/>
      <c r="L48" s="614"/>
      <c r="M48" s="614"/>
      <c r="N48" s="614"/>
      <c r="O48" s="614"/>
      <c r="P48" s="614"/>
      <c r="Q48" s="614"/>
      <c r="R48" s="614"/>
      <c r="S48" s="614"/>
      <c r="T48" s="614"/>
      <c r="U48" s="614"/>
      <c r="V48" s="614"/>
      <c r="W48" s="614"/>
      <c r="X48" s="614"/>
      <c r="Y48" s="614"/>
      <c r="Z48" s="614"/>
      <c r="AA48" s="614"/>
      <c r="AB48" s="614"/>
      <c r="AC48" s="614"/>
      <c r="AD48" s="614"/>
      <c r="AE48" s="614"/>
      <c r="AF48" s="614"/>
      <c r="AG48" s="614"/>
      <c r="AH48" s="614"/>
      <c r="AI48" s="614"/>
      <c r="AJ48" s="614"/>
      <c r="AK48" s="614"/>
      <c r="AL48" s="614"/>
      <c r="AM48" s="614"/>
      <c r="AN48" s="614"/>
      <c r="AO48" s="614"/>
      <c r="AP48" s="614"/>
      <c r="AQ48" s="614"/>
      <c r="AR48" s="614"/>
      <c r="AS48" s="614"/>
      <c r="AT48" s="614"/>
      <c r="AU48" s="614"/>
      <c r="AV48" s="614"/>
      <c r="AW48" s="614"/>
      <c r="AX48" s="614"/>
      <c r="AY48" s="614"/>
      <c r="AZ48" s="614"/>
      <c r="BA48" s="614"/>
      <c r="BB48" s="614"/>
      <c r="BC48" s="614"/>
      <c r="BD48" s="614"/>
      <c r="BE48" s="614"/>
      <c r="BF48" s="614"/>
      <c r="BG48" s="614"/>
      <c r="BH48" s="614"/>
      <c r="BI48" s="614"/>
      <c r="BJ48" s="614"/>
      <c r="BK48" s="614"/>
      <c r="BL48" s="614"/>
      <c r="BM48" s="614"/>
      <c r="BN48" s="614"/>
      <c r="BO48" s="614"/>
      <c r="BP48" s="614"/>
      <c r="BQ48" s="614"/>
      <c r="BR48" s="614"/>
      <c r="BS48" s="614"/>
      <c r="BT48" s="614"/>
      <c r="BU48" s="614"/>
      <c r="BV48" s="614"/>
      <c r="BW48" s="614"/>
      <c r="BX48" s="615"/>
      <c r="BY48" s="616"/>
      <c r="BZ48" s="616"/>
      <c r="CA48" s="616"/>
      <c r="CB48" s="616"/>
      <c r="CC48" s="616"/>
      <c r="CD48" s="616"/>
      <c r="CE48" s="617"/>
      <c r="CF48" s="618" t="s">
        <v>164</v>
      </c>
      <c r="CG48" s="616"/>
      <c r="CH48" s="616"/>
      <c r="CI48" s="616"/>
      <c r="CJ48" s="616"/>
      <c r="CK48" s="616"/>
      <c r="CL48" s="616"/>
      <c r="CM48" s="616"/>
      <c r="CN48" s="616"/>
      <c r="CO48" s="616"/>
      <c r="CP48" s="616"/>
      <c r="CQ48" s="616"/>
      <c r="CR48" s="617"/>
      <c r="CS48" s="699"/>
      <c r="CT48" s="700"/>
      <c r="CU48" s="700"/>
      <c r="CV48" s="700"/>
      <c r="CW48" s="700"/>
      <c r="CX48" s="700"/>
      <c r="CY48" s="700"/>
      <c r="CZ48" s="700"/>
      <c r="DA48" s="700"/>
      <c r="DB48" s="700"/>
      <c r="DC48" s="700"/>
      <c r="DD48" s="700"/>
      <c r="DE48" s="701"/>
      <c r="DF48" s="636">
        <f>DF49+DF50+DF51+DF52+DF53+DF54+DF55</f>
        <v>46328473.450000003</v>
      </c>
      <c r="DG48" s="637"/>
      <c r="DH48" s="637"/>
      <c r="DI48" s="637"/>
      <c r="DJ48" s="637"/>
      <c r="DK48" s="637"/>
      <c r="DL48" s="637"/>
      <c r="DM48" s="637"/>
      <c r="DN48" s="637"/>
      <c r="DO48" s="637"/>
      <c r="DP48" s="637"/>
      <c r="DQ48" s="637"/>
      <c r="DR48" s="638"/>
      <c r="DS48" s="636">
        <f t="shared" ref="DS48" si="10">DS49+DS50+DS51+DS52+DS53+DS54+DS55</f>
        <v>44916216.490000002</v>
      </c>
      <c r="DT48" s="637"/>
      <c r="DU48" s="637"/>
      <c r="DV48" s="637"/>
      <c r="DW48" s="637"/>
      <c r="DX48" s="637"/>
      <c r="DY48" s="637"/>
      <c r="DZ48" s="637"/>
      <c r="EA48" s="637"/>
      <c r="EB48" s="637"/>
      <c r="EC48" s="637"/>
      <c r="ED48" s="637"/>
      <c r="EE48" s="638"/>
      <c r="EF48" s="636">
        <f t="shared" ref="EF48" si="11">EF49+EF50+EF51+EF52+EF53+EF54+EF55</f>
        <v>45363117.420000002</v>
      </c>
      <c r="EG48" s="637"/>
      <c r="EH48" s="637"/>
      <c r="EI48" s="637"/>
      <c r="EJ48" s="637"/>
      <c r="EK48" s="637"/>
      <c r="EL48" s="637"/>
      <c r="EM48" s="637"/>
      <c r="EN48" s="637"/>
      <c r="EO48" s="637"/>
      <c r="EP48" s="637"/>
      <c r="EQ48" s="637"/>
      <c r="ER48" s="638"/>
      <c r="ES48" s="680" t="s">
        <v>115</v>
      </c>
      <c r="ET48" s="681"/>
      <c r="EU48" s="681"/>
      <c r="EV48" s="681"/>
      <c r="EW48" s="681"/>
      <c r="EX48" s="681"/>
      <c r="EY48" s="681"/>
      <c r="EZ48" s="681"/>
      <c r="FA48" s="681"/>
      <c r="FB48" s="681"/>
      <c r="FC48" s="681"/>
      <c r="FD48" s="681"/>
      <c r="FE48" s="682"/>
      <c r="FG48" s="110"/>
    </row>
    <row r="49" spans="1:163" ht="22.5" customHeight="1" x14ac:dyDescent="0.2">
      <c r="A49" s="613" t="s">
        <v>163</v>
      </c>
      <c r="B49" s="614"/>
      <c r="C49" s="614"/>
      <c r="D49" s="614"/>
      <c r="E49" s="614"/>
      <c r="F49" s="614"/>
      <c r="G49" s="614"/>
      <c r="H49" s="614"/>
      <c r="I49" s="614"/>
      <c r="J49" s="614"/>
      <c r="K49" s="614"/>
      <c r="L49" s="614"/>
      <c r="M49" s="614"/>
      <c r="N49" s="614"/>
      <c r="O49" s="614"/>
      <c r="P49" s="614"/>
      <c r="Q49" s="614"/>
      <c r="R49" s="614"/>
      <c r="S49" s="614"/>
      <c r="T49" s="614"/>
      <c r="U49" s="614"/>
      <c r="V49" s="614"/>
      <c r="W49" s="614"/>
      <c r="X49" s="614"/>
      <c r="Y49" s="614"/>
      <c r="Z49" s="614"/>
      <c r="AA49" s="614"/>
      <c r="AB49" s="614"/>
      <c r="AC49" s="614"/>
      <c r="AD49" s="614"/>
      <c r="AE49" s="614"/>
      <c r="AF49" s="614"/>
      <c r="AG49" s="614"/>
      <c r="AH49" s="614"/>
      <c r="AI49" s="614"/>
      <c r="AJ49" s="614"/>
      <c r="AK49" s="614"/>
      <c r="AL49" s="614"/>
      <c r="AM49" s="614"/>
      <c r="AN49" s="614"/>
      <c r="AO49" s="614"/>
      <c r="AP49" s="614"/>
      <c r="AQ49" s="614"/>
      <c r="AR49" s="614"/>
      <c r="AS49" s="614"/>
      <c r="AT49" s="614"/>
      <c r="AU49" s="614"/>
      <c r="AV49" s="614"/>
      <c r="AW49" s="614"/>
      <c r="AX49" s="614"/>
      <c r="AY49" s="614"/>
      <c r="AZ49" s="614"/>
      <c r="BA49" s="614"/>
      <c r="BB49" s="614"/>
      <c r="BC49" s="614"/>
      <c r="BD49" s="614"/>
      <c r="BE49" s="614"/>
      <c r="BF49" s="614"/>
      <c r="BG49" s="614"/>
      <c r="BH49" s="614"/>
      <c r="BI49" s="614"/>
      <c r="BJ49" s="614"/>
      <c r="BK49" s="614"/>
      <c r="BL49" s="614"/>
      <c r="BM49" s="614"/>
      <c r="BN49" s="614"/>
      <c r="BO49" s="614"/>
      <c r="BP49" s="614"/>
      <c r="BQ49" s="614"/>
      <c r="BR49" s="614"/>
      <c r="BS49" s="614"/>
      <c r="BT49" s="614"/>
      <c r="BU49" s="614"/>
      <c r="BV49" s="614"/>
      <c r="BW49" s="614"/>
      <c r="BX49" s="615" t="s">
        <v>373</v>
      </c>
      <c r="BY49" s="616"/>
      <c r="BZ49" s="616"/>
      <c r="CA49" s="616"/>
      <c r="CB49" s="616"/>
      <c r="CC49" s="616"/>
      <c r="CD49" s="616"/>
      <c r="CE49" s="617"/>
      <c r="CF49" s="618" t="s">
        <v>164</v>
      </c>
      <c r="CG49" s="616"/>
      <c r="CH49" s="616"/>
      <c r="CI49" s="616"/>
      <c r="CJ49" s="616"/>
      <c r="CK49" s="616"/>
      <c r="CL49" s="616"/>
      <c r="CM49" s="616"/>
      <c r="CN49" s="616"/>
      <c r="CO49" s="616"/>
      <c r="CP49" s="616"/>
      <c r="CQ49" s="616"/>
      <c r="CR49" s="617"/>
      <c r="CS49" s="699" t="s">
        <v>742</v>
      </c>
      <c r="CT49" s="700"/>
      <c r="CU49" s="700"/>
      <c r="CV49" s="700"/>
      <c r="CW49" s="700"/>
      <c r="CX49" s="700"/>
      <c r="CY49" s="700"/>
      <c r="CZ49" s="700"/>
      <c r="DA49" s="700"/>
      <c r="DB49" s="700"/>
      <c r="DC49" s="700"/>
      <c r="DD49" s="700"/>
      <c r="DE49" s="701"/>
      <c r="DF49" s="636">
        <f>'КФО 4 область'!DF42:DR42</f>
        <v>31681894.579999998</v>
      </c>
      <c r="DG49" s="637"/>
      <c r="DH49" s="637"/>
      <c r="DI49" s="637"/>
      <c r="DJ49" s="637"/>
      <c r="DK49" s="637"/>
      <c r="DL49" s="637"/>
      <c r="DM49" s="637"/>
      <c r="DN49" s="637"/>
      <c r="DO49" s="637"/>
      <c r="DP49" s="637"/>
      <c r="DQ49" s="637"/>
      <c r="DR49" s="638"/>
      <c r="DS49" s="636">
        <f>'КФО 4 область'!DS42:EE42</f>
        <v>33251038.399999999</v>
      </c>
      <c r="DT49" s="637"/>
      <c r="DU49" s="637"/>
      <c r="DV49" s="637"/>
      <c r="DW49" s="637"/>
      <c r="DX49" s="637"/>
      <c r="DY49" s="637"/>
      <c r="DZ49" s="637"/>
      <c r="EA49" s="637"/>
      <c r="EB49" s="637"/>
      <c r="EC49" s="637"/>
      <c r="ED49" s="637"/>
      <c r="EE49" s="638"/>
      <c r="EF49" s="636">
        <f>'КФО 4 область'!EF42:ER42</f>
        <v>33603054.530000001</v>
      </c>
      <c r="EG49" s="637"/>
      <c r="EH49" s="637"/>
      <c r="EI49" s="637"/>
      <c r="EJ49" s="637"/>
      <c r="EK49" s="637"/>
      <c r="EL49" s="637"/>
      <c r="EM49" s="637"/>
      <c r="EN49" s="637"/>
      <c r="EO49" s="637"/>
      <c r="EP49" s="637"/>
      <c r="EQ49" s="637"/>
      <c r="ER49" s="638"/>
      <c r="ES49" s="680" t="s">
        <v>115</v>
      </c>
      <c r="ET49" s="681"/>
      <c r="EU49" s="681"/>
      <c r="EV49" s="681"/>
      <c r="EW49" s="681"/>
      <c r="EX49" s="681"/>
      <c r="EY49" s="681"/>
      <c r="EZ49" s="681"/>
      <c r="FA49" s="681"/>
      <c r="FB49" s="681"/>
      <c r="FC49" s="681"/>
      <c r="FD49" s="681"/>
      <c r="FE49" s="682"/>
    </row>
    <row r="50" spans="1:163" s="109" customFormat="1" ht="22.5" customHeight="1" x14ac:dyDescent="0.2">
      <c r="A50" s="613" t="s">
        <v>163</v>
      </c>
      <c r="B50" s="614"/>
      <c r="C50" s="614"/>
      <c r="D50" s="614"/>
      <c r="E50" s="614"/>
      <c r="F50" s="614"/>
      <c r="G50" s="614"/>
      <c r="H50" s="614"/>
      <c r="I50" s="614"/>
      <c r="J50" s="614"/>
      <c r="K50" s="614"/>
      <c r="L50" s="614"/>
      <c r="M50" s="614"/>
      <c r="N50" s="614"/>
      <c r="O50" s="614"/>
      <c r="P50" s="614"/>
      <c r="Q50" s="614"/>
      <c r="R50" s="614"/>
      <c r="S50" s="614"/>
      <c r="T50" s="614"/>
      <c r="U50" s="614"/>
      <c r="V50" s="614"/>
      <c r="W50" s="614"/>
      <c r="X50" s="614"/>
      <c r="Y50" s="614"/>
      <c r="Z50" s="614"/>
      <c r="AA50" s="614"/>
      <c r="AB50" s="614"/>
      <c r="AC50" s="614"/>
      <c r="AD50" s="614"/>
      <c r="AE50" s="614"/>
      <c r="AF50" s="614"/>
      <c r="AG50" s="614"/>
      <c r="AH50" s="614"/>
      <c r="AI50" s="614"/>
      <c r="AJ50" s="614"/>
      <c r="AK50" s="614"/>
      <c r="AL50" s="614"/>
      <c r="AM50" s="614"/>
      <c r="AN50" s="614"/>
      <c r="AO50" s="614"/>
      <c r="AP50" s="614"/>
      <c r="AQ50" s="614"/>
      <c r="AR50" s="614"/>
      <c r="AS50" s="614"/>
      <c r="AT50" s="614"/>
      <c r="AU50" s="614"/>
      <c r="AV50" s="614"/>
      <c r="AW50" s="614"/>
      <c r="AX50" s="614"/>
      <c r="AY50" s="614"/>
      <c r="AZ50" s="614"/>
      <c r="BA50" s="614"/>
      <c r="BB50" s="614"/>
      <c r="BC50" s="614"/>
      <c r="BD50" s="614"/>
      <c r="BE50" s="614"/>
      <c r="BF50" s="614"/>
      <c r="BG50" s="614"/>
      <c r="BH50" s="614"/>
      <c r="BI50" s="614"/>
      <c r="BJ50" s="614"/>
      <c r="BK50" s="614"/>
      <c r="BL50" s="614"/>
      <c r="BM50" s="614"/>
      <c r="BN50" s="614"/>
      <c r="BO50" s="614"/>
      <c r="BP50" s="614"/>
      <c r="BQ50" s="614"/>
      <c r="BR50" s="614"/>
      <c r="BS50" s="614"/>
      <c r="BT50" s="614"/>
      <c r="BU50" s="614"/>
      <c r="BV50" s="614"/>
      <c r="BW50" s="614"/>
      <c r="BX50" s="615" t="s">
        <v>374</v>
      </c>
      <c r="BY50" s="616"/>
      <c r="BZ50" s="616"/>
      <c r="CA50" s="616"/>
      <c r="CB50" s="616"/>
      <c r="CC50" s="616"/>
      <c r="CD50" s="616"/>
      <c r="CE50" s="617"/>
      <c r="CF50" s="618" t="s">
        <v>164</v>
      </c>
      <c r="CG50" s="616"/>
      <c r="CH50" s="616"/>
      <c r="CI50" s="616"/>
      <c r="CJ50" s="616"/>
      <c r="CK50" s="616"/>
      <c r="CL50" s="616"/>
      <c r="CM50" s="616"/>
      <c r="CN50" s="616"/>
      <c r="CO50" s="616"/>
      <c r="CP50" s="616"/>
      <c r="CQ50" s="616"/>
      <c r="CR50" s="617"/>
      <c r="CS50" s="699" t="s">
        <v>743</v>
      </c>
      <c r="CT50" s="700"/>
      <c r="CU50" s="700"/>
      <c r="CV50" s="700"/>
      <c r="CW50" s="700"/>
      <c r="CX50" s="700"/>
      <c r="CY50" s="700"/>
      <c r="CZ50" s="700"/>
      <c r="DA50" s="700"/>
      <c r="DB50" s="700"/>
      <c r="DC50" s="700"/>
      <c r="DD50" s="700"/>
      <c r="DE50" s="701"/>
      <c r="DF50" s="636">
        <f>'КФО 4 область'!DF43:DR43</f>
        <v>8275111.7000000002</v>
      </c>
      <c r="DG50" s="637"/>
      <c r="DH50" s="637"/>
      <c r="DI50" s="637"/>
      <c r="DJ50" s="637"/>
      <c r="DK50" s="637"/>
      <c r="DL50" s="637"/>
      <c r="DM50" s="637"/>
      <c r="DN50" s="637"/>
      <c r="DO50" s="637"/>
      <c r="DP50" s="637"/>
      <c r="DQ50" s="637"/>
      <c r="DR50" s="638"/>
      <c r="DS50" s="636">
        <f>'КФО 4 область'!DS43:EE43</f>
        <v>8962729.6400000006</v>
      </c>
      <c r="DT50" s="637"/>
      <c r="DU50" s="637"/>
      <c r="DV50" s="637"/>
      <c r="DW50" s="637"/>
      <c r="DX50" s="637"/>
      <c r="DY50" s="637"/>
      <c r="DZ50" s="637"/>
      <c r="EA50" s="637"/>
      <c r="EB50" s="637"/>
      <c r="EC50" s="637"/>
      <c r="ED50" s="637"/>
      <c r="EE50" s="638"/>
      <c r="EF50" s="636">
        <f>'КФО 4 область'!EF43:ER43</f>
        <v>9057614.4399999995</v>
      </c>
      <c r="EG50" s="637"/>
      <c r="EH50" s="637"/>
      <c r="EI50" s="637"/>
      <c r="EJ50" s="637"/>
      <c r="EK50" s="637"/>
      <c r="EL50" s="637"/>
      <c r="EM50" s="637"/>
      <c r="EN50" s="637"/>
      <c r="EO50" s="637"/>
      <c r="EP50" s="637"/>
      <c r="EQ50" s="637"/>
      <c r="ER50" s="638"/>
      <c r="ES50" s="680" t="s">
        <v>115</v>
      </c>
      <c r="ET50" s="681"/>
      <c r="EU50" s="681"/>
      <c r="EV50" s="681"/>
      <c r="EW50" s="681"/>
      <c r="EX50" s="681"/>
      <c r="EY50" s="681"/>
      <c r="EZ50" s="681"/>
      <c r="FA50" s="681"/>
      <c r="FB50" s="681"/>
      <c r="FC50" s="681"/>
      <c r="FD50" s="681"/>
      <c r="FE50" s="682"/>
      <c r="FG50" s="110"/>
    </row>
    <row r="51" spans="1:163" s="132" customFormat="1" ht="22.5" customHeight="1" x14ac:dyDescent="0.2">
      <c r="A51" s="613" t="s">
        <v>163</v>
      </c>
      <c r="B51" s="614"/>
      <c r="C51" s="614"/>
      <c r="D51" s="614"/>
      <c r="E51" s="614"/>
      <c r="F51" s="614"/>
      <c r="G51" s="614"/>
      <c r="H51" s="614"/>
      <c r="I51" s="614"/>
      <c r="J51" s="614"/>
      <c r="K51" s="614"/>
      <c r="L51" s="614"/>
      <c r="M51" s="614"/>
      <c r="N51" s="614"/>
      <c r="O51" s="614"/>
      <c r="P51" s="614"/>
      <c r="Q51" s="614"/>
      <c r="R51" s="614"/>
      <c r="S51" s="614"/>
      <c r="T51" s="614"/>
      <c r="U51" s="614"/>
      <c r="V51" s="614"/>
      <c r="W51" s="614"/>
      <c r="X51" s="614"/>
      <c r="Y51" s="614"/>
      <c r="Z51" s="614"/>
      <c r="AA51" s="614"/>
      <c r="AB51" s="614"/>
      <c r="AC51" s="614"/>
      <c r="AD51" s="614"/>
      <c r="AE51" s="614"/>
      <c r="AF51" s="614"/>
      <c r="AG51" s="614"/>
      <c r="AH51" s="614"/>
      <c r="AI51" s="614"/>
      <c r="AJ51" s="614"/>
      <c r="AK51" s="614"/>
      <c r="AL51" s="614"/>
      <c r="AM51" s="614"/>
      <c r="AN51" s="614"/>
      <c r="AO51" s="614"/>
      <c r="AP51" s="614"/>
      <c r="AQ51" s="614"/>
      <c r="AR51" s="614"/>
      <c r="AS51" s="614"/>
      <c r="AT51" s="614"/>
      <c r="AU51" s="614"/>
      <c r="AV51" s="614"/>
      <c r="AW51" s="614"/>
      <c r="AX51" s="614"/>
      <c r="AY51" s="614"/>
      <c r="AZ51" s="614"/>
      <c r="BA51" s="614"/>
      <c r="BB51" s="614"/>
      <c r="BC51" s="614"/>
      <c r="BD51" s="614"/>
      <c r="BE51" s="614"/>
      <c r="BF51" s="614"/>
      <c r="BG51" s="614"/>
      <c r="BH51" s="614"/>
      <c r="BI51" s="614"/>
      <c r="BJ51" s="614"/>
      <c r="BK51" s="614"/>
      <c r="BL51" s="614"/>
      <c r="BM51" s="614"/>
      <c r="BN51" s="614"/>
      <c r="BO51" s="614"/>
      <c r="BP51" s="614"/>
      <c r="BQ51" s="614"/>
      <c r="BR51" s="614"/>
      <c r="BS51" s="614"/>
      <c r="BT51" s="614"/>
      <c r="BU51" s="614"/>
      <c r="BV51" s="614"/>
      <c r="BW51" s="614"/>
      <c r="BX51" s="615" t="s">
        <v>393</v>
      </c>
      <c r="BY51" s="616"/>
      <c r="BZ51" s="616"/>
      <c r="CA51" s="616"/>
      <c r="CB51" s="616"/>
      <c r="CC51" s="616"/>
      <c r="CD51" s="616"/>
      <c r="CE51" s="617"/>
      <c r="CF51" s="618" t="s">
        <v>164</v>
      </c>
      <c r="CG51" s="616"/>
      <c r="CH51" s="616"/>
      <c r="CI51" s="616"/>
      <c r="CJ51" s="616"/>
      <c r="CK51" s="616"/>
      <c r="CL51" s="616"/>
      <c r="CM51" s="616"/>
      <c r="CN51" s="616"/>
      <c r="CO51" s="616"/>
      <c r="CP51" s="616"/>
      <c r="CQ51" s="616"/>
      <c r="CR51" s="617"/>
      <c r="CS51" s="699" t="s">
        <v>826</v>
      </c>
      <c r="CT51" s="700"/>
      <c r="CU51" s="700"/>
      <c r="CV51" s="700"/>
      <c r="CW51" s="700"/>
      <c r="CX51" s="700"/>
      <c r="CY51" s="700"/>
      <c r="CZ51" s="700"/>
      <c r="DA51" s="700"/>
      <c r="DB51" s="700"/>
      <c r="DC51" s="700"/>
      <c r="DD51" s="700"/>
      <c r="DE51" s="701"/>
      <c r="DF51" s="636">
        <f>'КФО 5'!DF56:DR56</f>
        <v>183954.21</v>
      </c>
      <c r="DG51" s="637"/>
      <c r="DH51" s="637"/>
      <c r="DI51" s="637"/>
      <c r="DJ51" s="637"/>
      <c r="DK51" s="637"/>
      <c r="DL51" s="637"/>
      <c r="DM51" s="637"/>
      <c r="DN51" s="637"/>
      <c r="DO51" s="637"/>
      <c r="DP51" s="637"/>
      <c r="DQ51" s="637"/>
      <c r="DR51" s="638"/>
      <c r="DS51" s="636"/>
      <c r="DT51" s="637"/>
      <c r="DU51" s="637"/>
      <c r="DV51" s="637"/>
      <c r="DW51" s="637"/>
      <c r="DX51" s="637"/>
      <c r="DY51" s="637"/>
      <c r="DZ51" s="637"/>
      <c r="EA51" s="637"/>
      <c r="EB51" s="637"/>
      <c r="EC51" s="637"/>
      <c r="ED51" s="637"/>
      <c r="EE51" s="638"/>
      <c r="EF51" s="636"/>
      <c r="EG51" s="637"/>
      <c r="EH51" s="637"/>
      <c r="EI51" s="637"/>
      <c r="EJ51" s="637"/>
      <c r="EK51" s="637"/>
      <c r="EL51" s="637"/>
      <c r="EM51" s="637"/>
      <c r="EN51" s="637"/>
      <c r="EO51" s="637"/>
      <c r="EP51" s="637"/>
      <c r="EQ51" s="637"/>
      <c r="ER51" s="638"/>
      <c r="ES51" s="680" t="s">
        <v>115</v>
      </c>
      <c r="ET51" s="681"/>
      <c r="EU51" s="681"/>
      <c r="EV51" s="681"/>
      <c r="EW51" s="681"/>
      <c r="EX51" s="681"/>
      <c r="EY51" s="681"/>
      <c r="EZ51" s="681"/>
      <c r="FA51" s="681"/>
      <c r="FB51" s="681"/>
      <c r="FC51" s="681"/>
      <c r="FD51" s="681"/>
      <c r="FE51" s="682"/>
      <c r="FG51" s="110"/>
    </row>
    <row r="52" spans="1:163" s="440" customFormat="1" ht="22.5" customHeight="1" x14ac:dyDescent="0.2">
      <c r="A52" s="613" t="s">
        <v>163</v>
      </c>
      <c r="B52" s="614"/>
      <c r="C52" s="614"/>
      <c r="D52" s="614"/>
      <c r="E52" s="614"/>
      <c r="F52" s="614"/>
      <c r="G52" s="614"/>
      <c r="H52" s="614"/>
      <c r="I52" s="614"/>
      <c r="J52" s="614"/>
      <c r="K52" s="614"/>
      <c r="L52" s="614"/>
      <c r="M52" s="614"/>
      <c r="N52" s="614"/>
      <c r="O52" s="614"/>
      <c r="P52" s="614"/>
      <c r="Q52" s="614"/>
      <c r="R52" s="614"/>
      <c r="S52" s="614"/>
      <c r="T52" s="614"/>
      <c r="U52" s="614"/>
      <c r="V52" s="614"/>
      <c r="W52" s="614"/>
      <c r="X52" s="614"/>
      <c r="Y52" s="614"/>
      <c r="Z52" s="614"/>
      <c r="AA52" s="614"/>
      <c r="AB52" s="614"/>
      <c r="AC52" s="614"/>
      <c r="AD52" s="614"/>
      <c r="AE52" s="614"/>
      <c r="AF52" s="614"/>
      <c r="AG52" s="614"/>
      <c r="AH52" s="614"/>
      <c r="AI52" s="614"/>
      <c r="AJ52" s="614"/>
      <c r="AK52" s="614"/>
      <c r="AL52" s="614"/>
      <c r="AM52" s="614"/>
      <c r="AN52" s="614"/>
      <c r="AO52" s="614"/>
      <c r="AP52" s="614"/>
      <c r="AQ52" s="614"/>
      <c r="AR52" s="614"/>
      <c r="AS52" s="614"/>
      <c r="AT52" s="614"/>
      <c r="AU52" s="614"/>
      <c r="AV52" s="614"/>
      <c r="AW52" s="614"/>
      <c r="AX52" s="614"/>
      <c r="AY52" s="614"/>
      <c r="AZ52" s="614"/>
      <c r="BA52" s="614"/>
      <c r="BB52" s="614"/>
      <c r="BC52" s="614"/>
      <c r="BD52" s="614"/>
      <c r="BE52" s="614"/>
      <c r="BF52" s="614"/>
      <c r="BG52" s="614"/>
      <c r="BH52" s="614"/>
      <c r="BI52" s="614"/>
      <c r="BJ52" s="614"/>
      <c r="BK52" s="614"/>
      <c r="BL52" s="614"/>
      <c r="BM52" s="614"/>
      <c r="BN52" s="614"/>
      <c r="BO52" s="614"/>
      <c r="BP52" s="614"/>
      <c r="BQ52" s="614"/>
      <c r="BR52" s="614"/>
      <c r="BS52" s="614"/>
      <c r="BT52" s="614"/>
      <c r="BU52" s="614"/>
      <c r="BV52" s="614"/>
      <c r="BW52" s="614"/>
      <c r="BX52" s="615" t="s">
        <v>540</v>
      </c>
      <c r="BY52" s="616"/>
      <c r="BZ52" s="616"/>
      <c r="CA52" s="616"/>
      <c r="CB52" s="616"/>
      <c r="CC52" s="616"/>
      <c r="CD52" s="616"/>
      <c r="CE52" s="617"/>
      <c r="CF52" s="618" t="s">
        <v>164</v>
      </c>
      <c r="CG52" s="616"/>
      <c r="CH52" s="616"/>
      <c r="CI52" s="616"/>
      <c r="CJ52" s="616"/>
      <c r="CK52" s="616"/>
      <c r="CL52" s="616"/>
      <c r="CM52" s="616"/>
      <c r="CN52" s="616"/>
      <c r="CO52" s="616"/>
      <c r="CP52" s="616"/>
      <c r="CQ52" s="616"/>
      <c r="CR52" s="617"/>
      <c r="CS52" s="699" t="s">
        <v>828</v>
      </c>
      <c r="CT52" s="700"/>
      <c r="CU52" s="700"/>
      <c r="CV52" s="700"/>
      <c r="CW52" s="700"/>
      <c r="CX52" s="700"/>
      <c r="CY52" s="700"/>
      <c r="CZ52" s="700"/>
      <c r="DA52" s="700"/>
      <c r="DB52" s="700"/>
      <c r="DC52" s="700"/>
      <c r="DD52" s="700"/>
      <c r="DE52" s="701"/>
      <c r="DF52" s="636">
        <f>'КФО 5'!DF55:DR55</f>
        <v>120834.06</v>
      </c>
      <c r="DG52" s="637"/>
      <c r="DH52" s="637"/>
      <c r="DI52" s="637"/>
      <c r="DJ52" s="637"/>
      <c r="DK52" s="637"/>
      <c r="DL52" s="637"/>
      <c r="DM52" s="637"/>
      <c r="DN52" s="637"/>
      <c r="DO52" s="637"/>
      <c r="DP52" s="637"/>
      <c r="DQ52" s="637"/>
      <c r="DR52" s="638"/>
      <c r="DS52" s="636">
        <f>'КФО 2 ПОУ'!DS46:EE46</f>
        <v>0</v>
      </c>
      <c r="DT52" s="637"/>
      <c r="DU52" s="637"/>
      <c r="DV52" s="637"/>
      <c r="DW52" s="637"/>
      <c r="DX52" s="637"/>
      <c r="DY52" s="637"/>
      <c r="DZ52" s="637"/>
      <c r="EA52" s="637"/>
      <c r="EB52" s="637"/>
      <c r="EC52" s="637"/>
      <c r="ED52" s="637"/>
      <c r="EE52" s="638"/>
      <c r="EF52" s="636">
        <f>'КФО 2 ПОУ'!EF46:ER46</f>
        <v>0</v>
      </c>
      <c r="EG52" s="637"/>
      <c r="EH52" s="637"/>
      <c r="EI52" s="637"/>
      <c r="EJ52" s="637"/>
      <c r="EK52" s="637"/>
      <c r="EL52" s="637"/>
      <c r="EM52" s="637"/>
      <c r="EN52" s="637"/>
      <c r="EO52" s="637"/>
      <c r="EP52" s="637"/>
      <c r="EQ52" s="637"/>
      <c r="ER52" s="638"/>
      <c r="ES52" s="680" t="s">
        <v>115</v>
      </c>
      <c r="ET52" s="681"/>
      <c r="EU52" s="681"/>
      <c r="EV52" s="681"/>
      <c r="EW52" s="681"/>
      <c r="EX52" s="681"/>
      <c r="EY52" s="681"/>
      <c r="EZ52" s="681"/>
      <c r="FA52" s="681"/>
      <c r="FB52" s="681"/>
      <c r="FC52" s="681"/>
      <c r="FD52" s="681"/>
      <c r="FE52" s="682"/>
      <c r="FG52" s="110"/>
    </row>
    <row r="53" spans="1:163" ht="22.5" customHeight="1" x14ac:dyDescent="0.2">
      <c r="A53" s="613" t="s">
        <v>163</v>
      </c>
      <c r="B53" s="614"/>
      <c r="C53" s="614"/>
      <c r="D53" s="614"/>
      <c r="E53" s="614"/>
      <c r="F53" s="614"/>
      <c r="G53" s="614"/>
      <c r="H53" s="614"/>
      <c r="I53" s="614"/>
      <c r="J53" s="614"/>
      <c r="K53" s="614"/>
      <c r="L53" s="614"/>
      <c r="M53" s="614"/>
      <c r="N53" s="614"/>
      <c r="O53" s="614"/>
      <c r="P53" s="614"/>
      <c r="Q53" s="614"/>
      <c r="R53" s="614"/>
      <c r="S53" s="614"/>
      <c r="T53" s="614"/>
      <c r="U53" s="614"/>
      <c r="V53" s="614"/>
      <c r="W53" s="614"/>
      <c r="X53" s="614"/>
      <c r="Y53" s="614"/>
      <c r="Z53" s="614"/>
      <c r="AA53" s="614"/>
      <c r="AB53" s="614"/>
      <c r="AC53" s="614"/>
      <c r="AD53" s="614"/>
      <c r="AE53" s="614"/>
      <c r="AF53" s="614"/>
      <c r="AG53" s="614"/>
      <c r="AH53" s="614"/>
      <c r="AI53" s="614"/>
      <c r="AJ53" s="614"/>
      <c r="AK53" s="614"/>
      <c r="AL53" s="614"/>
      <c r="AM53" s="614"/>
      <c r="AN53" s="614"/>
      <c r="AO53" s="614"/>
      <c r="AP53" s="614"/>
      <c r="AQ53" s="614"/>
      <c r="AR53" s="614"/>
      <c r="AS53" s="614"/>
      <c r="AT53" s="614"/>
      <c r="AU53" s="614"/>
      <c r="AV53" s="614"/>
      <c r="AW53" s="614"/>
      <c r="AX53" s="614"/>
      <c r="AY53" s="614"/>
      <c r="AZ53" s="614"/>
      <c r="BA53" s="614"/>
      <c r="BB53" s="614"/>
      <c r="BC53" s="614"/>
      <c r="BD53" s="614"/>
      <c r="BE53" s="614"/>
      <c r="BF53" s="614"/>
      <c r="BG53" s="614"/>
      <c r="BH53" s="614"/>
      <c r="BI53" s="614"/>
      <c r="BJ53" s="614"/>
      <c r="BK53" s="614"/>
      <c r="BL53" s="614"/>
      <c r="BM53" s="614"/>
      <c r="BN53" s="614"/>
      <c r="BO53" s="614"/>
      <c r="BP53" s="614"/>
      <c r="BQ53" s="614"/>
      <c r="BR53" s="614"/>
      <c r="BS53" s="614"/>
      <c r="BT53" s="614"/>
      <c r="BU53" s="614"/>
      <c r="BV53" s="614"/>
      <c r="BW53" s="614"/>
      <c r="BX53" s="615" t="s">
        <v>541</v>
      </c>
      <c r="BY53" s="616"/>
      <c r="BZ53" s="616"/>
      <c r="CA53" s="616"/>
      <c r="CB53" s="616"/>
      <c r="CC53" s="616"/>
      <c r="CD53" s="616"/>
      <c r="CE53" s="617"/>
      <c r="CF53" s="618" t="s">
        <v>164</v>
      </c>
      <c r="CG53" s="616"/>
      <c r="CH53" s="616"/>
      <c r="CI53" s="616"/>
      <c r="CJ53" s="616"/>
      <c r="CK53" s="616"/>
      <c r="CL53" s="616"/>
      <c r="CM53" s="616"/>
      <c r="CN53" s="616"/>
      <c r="CO53" s="616"/>
      <c r="CP53" s="616"/>
      <c r="CQ53" s="616"/>
      <c r="CR53" s="617"/>
      <c r="CS53" s="699" t="s">
        <v>681</v>
      </c>
      <c r="CT53" s="700"/>
      <c r="CU53" s="700"/>
      <c r="CV53" s="700"/>
      <c r="CW53" s="700"/>
      <c r="CX53" s="700"/>
      <c r="CY53" s="700"/>
      <c r="CZ53" s="700"/>
      <c r="DA53" s="700"/>
      <c r="DB53" s="700"/>
      <c r="DC53" s="700"/>
      <c r="DD53" s="700"/>
      <c r="DE53" s="701"/>
      <c r="DF53" s="636">
        <f>'КФО 2 ПОУ'!DF47:DR47</f>
        <v>3306678.9</v>
      </c>
      <c r="DG53" s="637"/>
      <c r="DH53" s="637"/>
      <c r="DI53" s="637"/>
      <c r="DJ53" s="637"/>
      <c r="DK53" s="637"/>
      <c r="DL53" s="637"/>
      <c r="DM53" s="637"/>
      <c r="DN53" s="637"/>
      <c r="DO53" s="637"/>
      <c r="DP53" s="637"/>
      <c r="DQ53" s="637"/>
      <c r="DR53" s="638"/>
      <c r="DS53" s="636">
        <f>'КФО 2 ПОУ'!DS47:EE47</f>
        <v>2702448.45</v>
      </c>
      <c r="DT53" s="637"/>
      <c r="DU53" s="637"/>
      <c r="DV53" s="637"/>
      <c r="DW53" s="637"/>
      <c r="DX53" s="637"/>
      <c r="DY53" s="637"/>
      <c r="DZ53" s="637"/>
      <c r="EA53" s="637"/>
      <c r="EB53" s="637"/>
      <c r="EC53" s="637"/>
      <c r="ED53" s="637"/>
      <c r="EE53" s="638"/>
      <c r="EF53" s="636">
        <f>'КФО 2 ПОУ'!EF47:ER47</f>
        <v>2702448.45</v>
      </c>
      <c r="EG53" s="637"/>
      <c r="EH53" s="637"/>
      <c r="EI53" s="637"/>
      <c r="EJ53" s="637"/>
      <c r="EK53" s="637"/>
      <c r="EL53" s="637"/>
      <c r="EM53" s="637"/>
      <c r="EN53" s="637"/>
      <c r="EO53" s="637"/>
      <c r="EP53" s="637"/>
      <c r="EQ53" s="637"/>
      <c r="ER53" s="638"/>
      <c r="ES53" s="680" t="s">
        <v>115</v>
      </c>
      <c r="ET53" s="681"/>
      <c r="EU53" s="681"/>
      <c r="EV53" s="681"/>
      <c r="EW53" s="681"/>
      <c r="EX53" s="681"/>
      <c r="EY53" s="681"/>
      <c r="EZ53" s="681"/>
      <c r="FA53" s="681"/>
      <c r="FB53" s="681"/>
      <c r="FC53" s="681"/>
      <c r="FD53" s="681"/>
      <c r="FE53" s="682"/>
    </row>
    <row r="54" spans="1:163" s="462" customFormat="1" ht="22.5" customHeight="1" x14ac:dyDescent="0.2">
      <c r="A54" s="613" t="s">
        <v>163</v>
      </c>
      <c r="B54" s="614"/>
      <c r="C54" s="614"/>
      <c r="D54" s="614"/>
      <c r="E54" s="614"/>
      <c r="F54" s="614"/>
      <c r="G54" s="614"/>
      <c r="H54" s="614"/>
      <c r="I54" s="614"/>
      <c r="J54" s="614"/>
      <c r="K54" s="614"/>
      <c r="L54" s="614"/>
      <c r="M54" s="614"/>
      <c r="N54" s="614"/>
      <c r="O54" s="614"/>
      <c r="P54" s="614"/>
      <c r="Q54" s="614"/>
      <c r="R54" s="614"/>
      <c r="S54" s="614"/>
      <c r="T54" s="614"/>
      <c r="U54" s="614"/>
      <c r="V54" s="614"/>
      <c r="W54" s="614"/>
      <c r="X54" s="614"/>
      <c r="Y54" s="614"/>
      <c r="Z54" s="614"/>
      <c r="AA54" s="614"/>
      <c r="AB54" s="614"/>
      <c r="AC54" s="614"/>
      <c r="AD54" s="614"/>
      <c r="AE54" s="614"/>
      <c r="AF54" s="614"/>
      <c r="AG54" s="614"/>
      <c r="AH54" s="614"/>
      <c r="AI54" s="614"/>
      <c r="AJ54" s="614"/>
      <c r="AK54" s="614"/>
      <c r="AL54" s="614"/>
      <c r="AM54" s="614"/>
      <c r="AN54" s="614"/>
      <c r="AO54" s="614"/>
      <c r="AP54" s="614"/>
      <c r="AQ54" s="614"/>
      <c r="AR54" s="614"/>
      <c r="AS54" s="614"/>
      <c r="AT54" s="614"/>
      <c r="AU54" s="614"/>
      <c r="AV54" s="614"/>
      <c r="AW54" s="614"/>
      <c r="AX54" s="614"/>
      <c r="AY54" s="614"/>
      <c r="AZ54" s="614"/>
      <c r="BA54" s="614"/>
      <c r="BB54" s="614"/>
      <c r="BC54" s="614"/>
      <c r="BD54" s="614"/>
      <c r="BE54" s="614"/>
      <c r="BF54" s="614"/>
      <c r="BG54" s="614"/>
      <c r="BH54" s="614"/>
      <c r="BI54" s="614"/>
      <c r="BJ54" s="614"/>
      <c r="BK54" s="614"/>
      <c r="BL54" s="614"/>
      <c r="BM54" s="614"/>
      <c r="BN54" s="614"/>
      <c r="BO54" s="614"/>
      <c r="BP54" s="614"/>
      <c r="BQ54" s="614"/>
      <c r="BR54" s="614"/>
      <c r="BS54" s="614"/>
      <c r="BT54" s="614"/>
      <c r="BU54" s="614"/>
      <c r="BV54" s="614"/>
      <c r="BW54" s="614"/>
      <c r="BX54" s="615" t="s">
        <v>393</v>
      </c>
      <c r="BY54" s="616"/>
      <c r="BZ54" s="616"/>
      <c r="CA54" s="616"/>
      <c r="CB54" s="616"/>
      <c r="CC54" s="616"/>
      <c r="CD54" s="616"/>
      <c r="CE54" s="617"/>
      <c r="CF54" s="618" t="s">
        <v>164</v>
      </c>
      <c r="CG54" s="616"/>
      <c r="CH54" s="616"/>
      <c r="CI54" s="616"/>
      <c r="CJ54" s="616"/>
      <c r="CK54" s="616"/>
      <c r="CL54" s="616"/>
      <c r="CM54" s="616"/>
      <c r="CN54" s="616"/>
      <c r="CO54" s="616"/>
      <c r="CP54" s="616"/>
      <c r="CQ54" s="616"/>
      <c r="CR54" s="617"/>
      <c r="CS54" s="699" t="s">
        <v>831</v>
      </c>
      <c r="CT54" s="700"/>
      <c r="CU54" s="700"/>
      <c r="CV54" s="700"/>
      <c r="CW54" s="700"/>
      <c r="CX54" s="700"/>
      <c r="CY54" s="700"/>
      <c r="CZ54" s="700"/>
      <c r="DA54" s="700"/>
      <c r="DB54" s="700"/>
      <c r="DC54" s="700"/>
      <c r="DD54" s="700"/>
      <c r="DE54" s="701"/>
      <c r="DF54" s="636">
        <f>'КФО 5'!DF54:DR54</f>
        <v>60000</v>
      </c>
      <c r="DG54" s="637"/>
      <c r="DH54" s="637"/>
      <c r="DI54" s="637"/>
      <c r="DJ54" s="637"/>
      <c r="DK54" s="637"/>
      <c r="DL54" s="637"/>
      <c r="DM54" s="637"/>
      <c r="DN54" s="637"/>
      <c r="DO54" s="637"/>
      <c r="DP54" s="637"/>
      <c r="DQ54" s="637"/>
      <c r="DR54" s="638"/>
      <c r="DS54" s="636"/>
      <c r="DT54" s="637"/>
      <c r="DU54" s="637"/>
      <c r="DV54" s="637"/>
      <c r="DW54" s="637"/>
      <c r="DX54" s="637"/>
      <c r="DY54" s="637"/>
      <c r="DZ54" s="637"/>
      <c r="EA54" s="637"/>
      <c r="EB54" s="637"/>
      <c r="EC54" s="637"/>
      <c r="ED54" s="637"/>
      <c r="EE54" s="638"/>
      <c r="EF54" s="636"/>
      <c r="EG54" s="637"/>
      <c r="EH54" s="637"/>
      <c r="EI54" s="637"/>
      <c r="EJ54" s="637"/>
      <c r="EK54" s="637"/>
      <c r="EL54" s="637"/>
      <c r="EM54" s="637"/>
      <c r="EN54" s="637"/>
      <c r="EO54" s="637"/>
      <c r="EP54" s="637"/>
      <c r="EQ54" s="637"/>
      <c r="ER54" s="638"/>
      <c r="ES54" s="680" t="s">
        <v>115</v>
      </c>
      <c r="ET54" s="681"/>
      <c r="EU54" s="681"/>
      <c r="EV54" s="681"/>
      <c r="EW54" s="681"/>
      <c r="EX54" s="681"/>
      <c r="EY54" s="681"/>
      <c r="EZ54" s="681"/>
      <c r="FA54" s="681"/>
      <c r="FB54" s="681"/>
      <c r="FC54" s="681"/>
      <c r="FD54" s="681"/>
      <c r="FE54" s="682"/>
      <c r="FG54" s="110"/>
    </row>
    <row r="55" spans="1:163" s="132" customFormat="1" ht="22.5" customHeight="1" x14ac:dyDescent="0.2">
      <c r="A55" s="613" t="s">
        <v>163</v>
      </c>
      <c r="B55" s="614"/>
      <c r="C55" s="614"/>
      <c r="D55" s="614"/>
      <c r="E55" s="614"/>
      <c r="F55" s="614"/>
      <c r="G55" s="614"/>
      <c r="H55" s="614"/>
      <c r="I55" s="614"/>
      <c r="J55" s="614"/>
      <c r="K55" s="614"/>
      <c r="L55" s="614"/>
      <c r="M55" s="614"/>
      <c r="N55" s="614"/>
      <c r="O55" s="614"/>
      <c r="P55" s="614"/>
      <c r="Q55" s="614"/>
      <c r="R55" s="614"/>
      <c r="S55" s="614"/>
      <c r="T55" s="614"/>
      <c r="U55" s="614"/>
      <c r="V55" s="614"/>
      <c r="W55" s="614"/>
      <c r="X55" s="614"/>
      <c r="Y55" s="614"/>
      <c r="Z55" s="614"/>
      <c r="AA55" s="614"/>
      <c r="AB55" s="614"/>
      <c r="AC55" s="614"/>
      <c r="AD55" s="614"/>
      <c r="AE55" s="614"/>
      <c r="AF55" s="614"/>
      <c r="AG55" s="614"/>
      <c r="AH55" s="614"/>
      <c r="AI55" s="614"/>
      <c r="AJ55" s="614"/>
      <c r="AK55" s="614"/>
      <c r="AL55" s="614"/>
      <c r="AM55" s="614"/>
      <c r="AN55" s="614"/>
      <c r="AO55" s="614"/>
      <c r="AP55" s="614"/>
      <c r="AQ55" s="614"/>
      <c r="AR55" s="614"/>
      <c r="AS55" s="614"/>
      <c r="AT55" s="614"/>
      <c r="AU55" s="614"/>
      <c r="AV55" s="614"/>
      <c r="AW55" s="614"/>
      <c r="AX55" s="614"/>
      <c r="AY55" s="614"/>
      <c r="AZ55" s="614"/>
      <c r="BA55" s="614"/>
      <c r="BB55" s="614"/>
      <c r="BC55" s="614"/>
      <c r="BD55" s="614"/>
      <c r="BE55" s="614"/>
      <c r="BF55" s="614"/>
      <c r="BG55" s="614"/>
      <c r="BH55" s="614"/>
      <c r="BI55" s="614"/>
      <c r="BJ55" s="614"/>
      <c r="BK55" s="614"/>
      <c r="BL55" s="614"/>
      <c r="BM55" s="614"/>
      <c r="BN55" s="614"/>
      <c r="BO55" s="614"/>
      <c r="BP55" s="614"/>
      <c r="BQ55" s="614"/>
      <c r="BR55" s="614"/>
      <c r="BS55" s="614"/>
      <c r="BT55" s="614"/>
      <c r="BU55" s="614"/>
      <c r="BV55" s="614"/>
      <c r="BW55" s="614"/>
      <c r="BX55" s="615" t="s">
        <v>748</v>
      </c>
      <c r="BY55" s="616"/>
      <c r="BZ55" s="616"/>
      <c r="CA55" s="616"/>
      <c r="CB55" s="616"/>
      <c r="CC55" s="616"/>
      <c r="CD55" s="616"/>
      <c r="CE55" s="617"/>
      <c r="CF55" s="618" t="s">
        <v>164</v>
      </c>
      <c r="CG55" s="616"/>
      <c r="CH55" s="616"/>
      <c r="CI55" s="616"/>
      <c r="CJ55" s="616"/>
      <c r="CK55" s="616"/>
      <c r="CL55" s="616"/>
      <c r="CM55" s="616"/>
      <c r="CN55" s="616"/>
      <c r="CO55" s="616"/>
      <c r="CP55" s="616"/>
      <c r="CQ55" s="616"/>
      <c r="CR55" s="617"/>
      <c r="CS55" s="699" t="s">
        <v>815</v>
      </c>
      <c r="CT55" s="700"/>
      <c r="CU55" s="700"/>
      <c r="CV55" s="700"/>
      <c r="CW55" s="700"/>
      <c r="CX55" s="700"/>
      <c r="CY55" s="700"/>
      <c r="CZ55" s="700"/>
      <c r="DA55" s="700"/>
      <c r="DB55" s="700"/>
      <c r="DC55" s="700"/>
      <c r="DD55" s="700"/>
      <c r="DE55" s="701"/>
      <c r="DF55" s="636">
        <f>'КФО 5'!DF57:DR57</f>
        <v>2700000</v>
      </c>
      <c r="DG55" s="637"/>
      <c r="DH55" s="637"/>
      <c r="DI55" s="637"/>
      <c r="DJ55" s="637"/>
      <c r="DK55" s="637"/>
      <c r="DL55" s="637"/>
      <c r="DM55" s="637"/>
      <c r="DN55" s="637"/>
      <c r="DO55" s="637"/>
      <c r="DP55" s="637"/>
      <c r="DQ55" s="637"/>
      <c r="DR55" s="638"/>
      <c r="DS55" s="636">
        <v>0</v>
      </c>
      <c r="DT55" s="637"/>
      <c r="DU55" s="637"/>
      <c r="DV55" s="637"/>
      <c r="DW55" s="637"/>
      <c r="DX55" s="637"/>
      <c r="DY55" s="637"/>
      <c r="DZ55" s="637"/>
      <c r="EA55" s="637"/>
      <c r="EB55" s="637"/>
      <c r="EC55" s="637"/>
      <c r="ED55" s="637"/>
      <c r="EE55" s="638"/>
      <c r="EF55" s="636">
        <v>0</v>
      </c>
      <c r="EG55" s="637"/>
      <c r="EH55" s="637"/>
      <c r="EI55" s="637"/>
      <c r="EJ55" s="637"/>
      <c r="EK55" s="637"/>
      <c r="EL55" s="637"/>
      <c r="EM55" s="637"/>
      <c r="EN55" s="637"/>
      <c r="EO55" s="637"/>
      <c r="EP55" s="637"/>
      <c r="EQ55" s="637"/>
      <c r="ER55" s="638"/>
      <c r="ES55" s="680" t="s">
        <v>115</v>
      </c>
      <c r="ET55" s="681"/>
      <c r="EU55" s="681"/>
      <c r="EV55" s="681"/>
      <c r="EW55" s="681"/>
      <c r="EX55" s="681"/>
      <c r="EY55" s="681"/>
      <c r="EZ55" s="681"/>
      <c r="FA55" s="681"/>
      <c r="FB55" s="681"/>
      <c r="FC55" s="681"/>
      <c r="FD55" s="681"/>
      <c r="FE55" s="682"/>
      <c r="FG55" s="110"/>
    </row>
    <row r="56" spans="1:163" s="440" customFormat="1" ht="11.1" customHeight="1" x14ac:dyDescent="0.2">
      <c r="A56" s="659" t="s">
        <v>165</v>
      </c>
      <c r="B56" s="660"/>
      <c r="C56" s="660"/>
      <c r="D56" s="660"/>
      <c r="E56" s="660"/>
      <c r="F56" s="660"/>
      <c r="G56" s="660"/>
      <c r="H56" s="660"/>
      <c r="I56" s="660"/>
      <c r="J56" s="660"/>
      <c r="K56" s="660"/>
      <c r="L56" s="660"/>
      <c r="M56" s="660"/>
      <c r="N56" s="660"/>
      <c r="O56" s="660"/>
      <c r="P56" s="660"/>
      <c r="Q56" s="660"/>
      <c r="R56" s="660"/>
      <c r="S56" s="660"/>
      <c r="T56" s="660"/>
      <c r="U56" s="660"/>
      <c r="V56" s="660"/>
      <c r="W56" s="660"/>
      <c r="X56" s="660"/>
      <c r="Y56" s="660"/>
      <c r="Z56" s="660"/>
      <c r="AA56" s="660"/>
      <c r="AB56" s="660"/>
      <c r="AC56" s="660"/>
      <c r="AD56" s="660"/>
      <c r="AE56" s="660"/>
      <c r="AF56" s="660"/>
      <c r="AG56" s="660"/>
      <c r="AH56" s="660"/>
      <c r="AI56" s="660"/>
      <c r="AJ56" s="660"/>
      <c r="AK56" s="660"/>
      <c r="AL56" s="660"/>
      <c r="AM56" s="660"/>
      <c r="AN56" s="660"/>
      <c r="AO56" s="660"/>
      <c r="AP56" s="660"/>
      <c r="AQ56" s="660"/>
      <c r="AR56" s="660"/>
      <c r="AS56" s="660"/>
      <c r="AT56" s="660"/>
      <c r="AU56" s="660"/>
      <c r="AV56" s="660"/>
      <c r="AW56" s="660"/>
      <c r="AX56" s="660"/>
      <c r="AY56" s="660"/>
      <c r="AZ56" s="660"/>
      <c r="BA56" s="660"/>
      <c r="BB56" s="660"/>
      <c r="BC56" s="660"/>
      <c r="BD56" s="660"/>
      <c r="BE56" s="660"/>
      <c r="BF56" s="660"/>
      <c r="BG56" s="660"/>
      <c r="BH56" s="660"/>
      <c r="BI56" s="660"/>
      <c r="BJ56" s="660"/>
      <c r="BK56" s="660"/>
      <c r="BL56" s="660"/>
      <c r="BM56" s="660"/>
      <c r="BN56" s="660"/>
      <c r="BO56" s="660"/>
      <c r="BP56" s="660"/>
      <c r="BQ56" s="660"/>
      <c r="BR56" s="660"/>
      <c r="BS56" s="660"/>
      <c r="BT56" s="660"/>
      <c r="BU56" s="660"/>
      <c r="BV56" s="660"/>
      <c r="BW56" s="661"/>
      <c r="BX56" s="615" t="s">
        <v>166</v>
      </c>
      <c r="BY56" s="616"/>
      <c r="BZ56" s="616"/>
      <c r="CA56" s="616"/>
      <c r="CB56" s="616"/>
      <c r="CC56" s="616"/>
      <c r="CD56" s="616"/>
      <c r="CE56" s="617"/>
      <c r="CF56" s="618" t="s">
        <v>167</v>
      </c>
      <c r="CG56" s="616"/>
      <c r="CH56" s="616"/>
      <c r="CI56" s="616"/>
      <c r="CJ56" s="616"/>
      <c r="CK56" s="616"/>
      <c r="CL56" s="616"/>
      <c r="CM56" s="616"/>
      <c r="CN56" s="616"/>
      <c r="CO56" s="616"/>
      <c r="CP56" s="616"/>
      <c r="CQ56" s="616"/>
      <c r="CR56" s="617"/>
      <c r="CS56" s="699" t="s">
        <v>744</v>
      </c>
      <c r="CT56" s="700"/>
      <c r="CU56" s="700"/>
      <c r="CV56" s="700"/>
      <c r="CW56" s="700"/>
      <c r="CX56" s="700"/>
      <c r="CY56" s="700"/>
      <c r="CZ56" s="700"/>
      <c r="DA56" s="700"/>
      <c r="DB56" s="700"/>
      <c r="DC56" s="700"/>
      <c r="DD56" s="700"/>
      <c r="DE56" s="701"/>
      <c r="DF56" s="636">
        <f>'КФО 2 ПОУ'!DF49:DR49</f>
        <v>40000</v>
      </c>
      <c r="DG56" s="637"/>
      <c r="DH56" s="637"/>
      <c r="DI56" s="637"/>
      <c r="DJ56" s="637"/>
      <c r="DK56" s="637"/>
      <c r="DL56" s="637"/>
      <c r="DM56" s="637"/>
      <c r="DN56" s="637"/>
      <c r="DO56" s="637"/>
      <c r="DP56" s="637"/>
      <c r="DQ56" s="637"/>
      <c r="DR56" s="638"/>
      <c r="DS56" s="636">
        <v>0</v>
      </c>
      <c r="DT56" s="637"/>
      <c r="DU56" s="637"/>
      <c r="DV56" s="637"/>
      <c r="DW56" s="637"/>
      <c r="DX56" s="637"/>
      <c r="DY56" s="637"/>
      <c r="DZ56" s="637"/>
      <c r="EA56" s="637"/>
      <c r="EB56" s="637"/>
      <c r="EC56" s="637"/>
      <c r="ED56" s="637"/>
      <c r="EE56" s="638"/>
      <c r="EF56" s="636">
        <v>0</v>
      </c>
      <c r="EG56" s="637"/>
      <c r="EH56" s="637"/>
      <c r="EI56" s="637"/>
      <c r="EJ56" s="637"/>
      <c r="EK56" s="637"/>
      <c r="EL56" s="637"/>
      <c r="EM56" s="637"/>
      <c r="EN56" s="637"/>
      <c r="EO56" s="637"/>
      <c r="EP56" s="637"/>
      <c r="EQ56" s="637"/>
      <c r="ER56" s="638"/>
      <c r="ES56" s="680" t="s">
        <v>115</v>
      </c>
      <c r="ET56" s="681"/>
      <c r="EU56" s="681"/>
      <c r="EV56" s="681"/>
      <c r="EW56" s="681"/>
      <c r="EX56" s="681"/>
      <c r="EY56" s="681"/>
      <c r="EZ56" s="681"/>
      <c r="FA56" s="681"/>
      <c r="FB56" s="681"/>
      <c r="FC56" s="681"/>
      <c r="FD56" s="681"/>
      <c r="FE56" s="682"/>
      <c r="FG56" s="110"/>
    </row>
    <row r="57" spans="1:163" ht="11.1" customHeight="1" x14ac:dyDescent="0.2">
      <c r="A57" s="659" t="s">
        <v>165</v>
      </c>
      <c r="B57" s="660"/>
      <c r="C57" s="660"/>
      <c r="D57" s="660"/>
      <c r="E57" s="660"/>
      <c r="F57" s="660"/>
      <c r="G57" s="660"/>
      <c r="H57" s="660"/>
      <c r="I57" s="660"/>
      <c r="J57" s="660"/>
      <c r="K57" s="660"/>
      <c r="L57" s="660"/>
      <c r="M57" s="660"/>
      <c r="N57" s="660"/>
      <c r="O57" s="660"/>
      <c r="P57" s="660"/>
      <c r="Q57" s="660"/>
      <c r="R57" s="660"/>
      <c r="S57" s="660"/>
      <c r="T57" s="660"/>
      <c r="U57" s="660"/>
      <c r="V57" s="660"/>
      <c r="W57" s="660"/>
      <c r="X57" s="660"/>
      <c r="Y57" s="660"/>
      <c r="Z57" s="660"/>
      <c r="AA57" s="660"/>
      <c r="AB57" s="660"/>
      <c r="AC57" s="660"/>
      <c r="AD57" s="660"/>
      <c r="AE57" s="660"/>
      <c r="AF57" s="660"/>
      <c r="AG57" s="660"/>
      <c r="AH57" s="660"/>
      <c r="AI57" s="660"/>
      <c r="AJ57" s="660"/>
      <c r="AK57" s="660"/>
      <c r="AL57" s="660"/>
      <c r="AM57" s="660"/>
      <c r="AN57" s="660"/>
      <c r="AO57" s="660"/>
      <c r="AP57" s="660"/>
      <c r="AQ57" s="660"/>
      <c r="AR57" s="660"/>
      <c r="AS57" s="660"/>
      <c r="AT57" s="660"/>
      <c r="AU57" s="660"/>
      <c r="AV57" s="660"/>
      <c r="AW57" s="660"/>
      <c r="AX57" s="660"/>
      <c r="AY57" s="660"/>
      <c r="AZ57" s="660"/>
      <c r="BA57" s="660"/>
      <c r="BB57" s="660"/>
      <c r="BC57" s="660"/>
      <c r="BD57" s="660"/>
      <c r="BE57" s="660"/>
      <c r="BF57" s="660"/>
      <c r="BG57" s="660"/>
      <c r="BH57" s="660"/>
      <c r="BI57" s="660"/>
      <c r="BJ57" s="660"/>
      <c r="BK57" s="660"/>
      <c r="BL57" s="660"/>
      <c r="BM57" s="660"/>
      <c r="BN57" s="660"/>
      <c r="BO57" s="660"/>
      <c r="BP57" s="660"/>
      <c r="BQ57" s="660"/>
      <c r="BR57" s="660"/>
      <c r="BS57" s="660"/>
      <c r="BT57" s="660"/>
      <c r="BU57" s="660"/>
      <c r="BV57" s="660"/>
      <c r="BW57" s="661"/>
      <c r="BX57" s="615" t="s">
        <v>709</v>
      </c>
      <c r="BY57" s="616"/>
      <c r="BZ57" s="616"/>
      <c r="CA57" s="616"/>
      <c r="CB57" s="616"/>
      <c r="CC57" s="616"/>
      <c r="CD57" s="616"/>
      <c r="CE57" s="617"/>
      <c r="CF57" s="618" t="s">
        <v>167</v>
      </c>
      <c r="CG57" s="616"/>
      <c r="CH57" s="616"/>
      <c r="CI57" s="616"/>
      <c r="CJ57" s="616"/>
      <c r="CK57" s="616"/>
      <c r="CL57" s="616"/>
      <c r="CM57" s="616"/>
      <c r="CN57" s="616"/>
      <c r="CO57" s="616"/>
      <c r="CP57" s="616"/>
      <c r="CQ57" s="616"/>
      <c r="CR57" s="617"/>
      <c r="CS57" s="699" t="s">
        <v>745</v>
      </c>
      <c r="CT57" s="700"/>
      <c r="CU57" s="700"/>
      <c r="CV57" s="700"/>
      <c r="CW57" s="700"/>
      <c r="CX57" s="700"/>
      <c r="CY57" s="700"/>
      <c r="CZ57" s="700"/>
      <c r="DA57" s="700"/>
      <c r="DB57" s="700"/>
      <c r="DC57" s="700"/>
      <c r="DD57" s="700"/>
      <c r="DE57" s="701"/>
      <c r="DF57" s="636">
        <f>'КФО 2 ПОУ'!DF50:DR50</f>
        <v>50000</v>
      </c>
      <c r="DG57" s="637"/>
      <c r="DH57" s="637"/>
      <c r="DI57" s="637"/>
      <c r="DJ57" s="637"/>
      <c r="DK57" s="637"/>
      <c r="DL57" s="637"/>
      <c r="DM57" s="637"/>
      <c r="DN57" s="637"/>
      <c r="DO57" s="637"/>
      <c r="DP57" s="637"/>
      <c r="DQ57" s="637"/>
      <c r="DR57" s="638"/>
      <c r="DS57" s="636">
        <v>0</v>
      </c>
      <c r="DT57" s="637"/>
      <c r="DU57" s="637"/>
      <c r="DV57" s="637"/>
      <c r="DW57" s="637"/>
      <c r="DX57" s="637"/>
      <c r="DY57" s="637"/>
      <c r="DZ57" s="637"/>
      <c r="EA57" s="637"/>
      <c r="EB57" s="637"/>
      <c r="EC57" s="637"/>
      <c r="ED57" s="637"/>
      <c r="EE57" s="638"/>
      <c r="EF57" s="636">
        <v>0</v>
      </c>
      <c r="EG57" s="637"/>
      <c r="EH57" s="637"/>
      <c r="EI57" s="637"/>
      <c r="EJ57" s="637"/>
      <c r="EK57" s="637"/>
      <c r="EL57" s="637"/>
      <c r="EM57" s="637"/>
      <c r="EN57" s="637"/>
      <c r="EO57" s="637"/>
      <c r="EP57" s="637"/>
      <c r="EQ57" s="637"/>
      <c r="ER57" s="638"/>
      <c r="ES57" s="680" t="s">
        <v>115</v>
      </c>
      <c r="ET57" s="681"/>
      <c r="EU57" s="681"/>
      <c r="EV57" s="681"/>
      <c r="EW57" s="681"/>
      <c r="EX57" s="681"/>
      <c r="EY57" s="681"/>
      <c r="EZ57" s="681"/>
      <c r="FA57" s="681"/>
      <c r="FB57" s="681"/>
      <c r="FC57" s="681"/>
      <c r="FD57" s="681"/>
      <c r="FE57" s="682"/>
    </row>
    <row r="58" spans="1:163" ht="22.5" customHeight="1" x14ac:dyDescent="0.2">
      <c r="A58" s="613" t="s">
        <v>168</v>
      </c>
      <c r="B58" s="614"/>
      <c r="C58" s="614"/>
      <c r="D58" s="614"/>
      <c r="E58" s="614"/>
      <c r="F58" s="614"/>
      <c r="G58" s="614"/>
      <c r="H58" s="614"/>
      <c r="I58" s="614"/>
      <c r="J58" s="614"/>
      <c r="K58" s="614"/>
      <c r="L58" s="614"/>
      <c r="M58" s="614"/>
      <c r="N58" s="614"/>
      <c r="O58" s="614"/>
      <c r="P58" s="614"/>
      <c r="Q58" s="614"/>
      <c r="R58" s="614"/>
      <c r="S58" s="614"/>
      <c r="T58" s="614"/>
      <c r="U58" s="614"/>
      <c r="V58" s="614"/>
      <c r="W58" s="614"/>
      <c r="X58" s="614"/>
      <c r="Y58" s="614"/>
      <c r="Z58" s="614"/>
      <c r="AA58" s="614"/>
      <c r="AB58" s="614"/>
      <c r="AC58" s="614"/>
      <c r="AD58" s="614"/>
      <c r="AE58" s="614"/>
      <c r="AF58" s="614"/>
      <c r="AG58" s="614"/>
      <c r="AH58" s="614"/>
      <c r="AI58" s="614"/>
      <c r="AJ58" s="614"/>
      <c r="AK58" s="614"/>
      <c r="AL58" s="614"/>
      <c r="AM58" s="614"/>
      <c r="AN58" s="614"/>
      <c r="AO58" s="614"/>
      <c r="AP58" s="614"/>
      <c r="AQ58" s="614"/>
      <c r="AR58" s="614"/>
      <c r="AS58" s="614"/>
      <c r="AT58" s="614"/>
      <c r="AU58" s="614"/>
      <c r="AV58" s="614"/>
      <c r="AW58" s="614"/>
      <c r="AX58" s="614"/>
      <c r="AY58" s="614"/>
      <c r="AZ58" s="614"/>
      <c r="BA58" s="614"/>
      <c r="BB58" s="614"/>
      <c r="BC58" s="614"/>
      <c r="BD58" s="614"/>
      <c r="BE58" s="614"/>
      <c r="BF58" s="614"/>
      <c r="BG58" s="614"/>
      <c r="BH58" s="614"/>
      <c r="BI58" s="614"/>
      <c r="BJ58" s="614"/>
      <c r="BK58" s="614"/>
      <c r="BL58" s="614"/>
      <c r="BM58" s="614"/>
      <c r="BN58" s="614"/>
      <c r="BO58" s="614"/>
      <c r="BP58" s="614"/>
      <c r="BQ58" s="614"/>
      <c r="BR58" s="614"/>
      <c r="BS58" s="614"/>
      <c r="BT58" s="614"/>
      <c r="BU58" s="614"/>
      <c r="BV58" s="614"/>
      <c r="BW58" s="614"/>
      <c r="BX58" s="615" t="s">
        <v>169</v>
      </c>
      <c r="BY58" s="616"/>
      <c r="BZ58" s="616"/>
      <c r="CA58" s="616"/>
      <c r="CB58" s="616"/>
      <c r="CC58" s="616"/>
      <c r="CD58" s="616"/>
      <c r="CE58" s="617"/>
      <c r="CF58" s="618" t="s">
        <v>170</v>
      </c>
      <c r="CG58" s="616"/>
      <c r="CH58" s="616"/>
      <c r="CI58" s="616"/>
      <c r="CJ58" s="616"/>
      <c r="CK58" s="616"/>
      <c r="CL58" s="616"/>
      <c r="CM58" s="616"/>
      <c r="CN58" s="616"/>
      <c r="CO58" s="616"/>
      <c r="CP58" s="616"/>
      <c r="CQ58" s="616"/>
      <c r="CR58" s="617"/>
      <c r="CS58" s="669"/>
      <c r="CT58" s="670"/>
      <c r="CU58" s="670"/>
      <c r="CV58" s="670"/>
      <c r="CW58" s="670"/>
      <c r="CX58" s="670"/>
      <c r="CY58" s="670"/>
      <c r="CZ58" s="670"/>
      <c r="DA58" s="670"/>
      <c r="DB58" s="670"/>
      <c r="DC58" s="670"/>
      <c r="DD58" s="670"/>
      <c r="DE58" s="671"/>
      <c r="DF58" s="669"/>
      <c r="DG58" s="670"/>
      <c r="DH58" s="670"/>
      <c r="DI58" s="670"/>
      <c r="DJ58" s="670"/>
      <c r="DK58" s="670"/>
      <c r="DL58" s="670"/>
      <c r="DM58" s="670"/>
      <c r="DN58" s="670"/>
      <c r="DO58" s="670"/>
      <c r="DP58" s="670"/>
      <c r="DQ58" s="670"/>
      <c r="DR58" s="671"/>
      <c r="DS58" s="669"/>
      <c r="DT58" s="670"/>
      <c r="DU58" s="670"/>
      <c r="DV58" s="670"/>
      <c r="DW58" s="670"/>
      <c r="DX58" s="670"/>
      <c r="DY58" s="670"/>
      <c r="DZ58" s="670"/>
      <c r="EA58" s="670"/>
      <c r="EB58" s="670"/>
      <c r="EC58" s="670"/>
      <c r="ED58" s="670"/>
      <c r="EE58" s="671"/>
      <c r="EF58" s="669"/>
      <c r="EG58" s="670"/>
      <c r="EH58" s="670"/>
      <c r="EI58" s="670"/>
      <c r="EJ58" s="670"/>
      <c r="EK58" s="670"/>
      <c r="EL58" s="670"/>
      <c r="EM58" s="670"/>
      <c r="EN58" s="670"/>
      <c r="EO58" s="670"/>
      <c r="EP58" s="670"/>
      <c r="EQ58" s="670"/>
      <c r="ER58" s="671"/>
      <c r="ES58" s="680" t="s">
        <v>115</v>
      </c>
      <c r="ET58" s="681"/>
      <c r="EU58" s="681"/>
      <c r="EV58" s="681"/>
      <c r="EW58" s="681"/>
      <c r="EX58" s="681"/>
      <c r="EY58" s="681"/>
      <c r="EZ58" s="681"/>
      <c r="FA58" s="681"/>
      <c r="FB58" s="681"/>
      <c r="FC58" s="681"/>
      <c r="FD58" s="681"/>
      <c r="FE58" s="682"/>
    </row>
    <row r="59" spans="1:163" ht="22.5" customHeight="1" x14ac:dyDescent="0.2">
      <c r="A59" s="613" t="s">
        <v>171</v>
      </c>
      <c r="B59" s="614"/>
      <c r="C59" s="614"/>
      <c r="D59" s="614"/>
      <c r="E59" s="614"/>
      <c r="F59" s="614"/>
      <c r="G59" s="614"/>
      <c r="H59" s="614"/>
      <c r="I59" s="614"/>
      <c r="J59" s="614"/>
      <c r="K59" s="614"/>
      <c r="L59" s="614"/>
      <c r="M59" s="614"/>
      <c r="N59" s="614"/>
      <c r="O59" s="614"/>
      <c r="P59" s="614"/>
      <c r="Q59" s="614"/>
      <c r="R59" s="614"/>
      <c r="S59" s="614"/>
      <c r="T59" s="614"/>
      <c r="U59" s="614"/>
      <c r="V59" s="614"/>
      <c r="W59" s="614"/>
      <c r="X59" s="614"/>
      <c r="Y59" s="614"/>
      <c r="Z59" s="614"/>
      <c r="AA59" s="614"/>
      <c r="AB59" s="614"/>
      <c r="AC59" s="614"/>
      <c r="AD59" s="614"/>
      <c r="AE59" s="614"/>
      <c r="AF59" s="614"/>
      <c r="AG59" s="614"/>
      <c r="AH59" s="614"/>
      <c r="AI59" s="614"/>
      <c r="AJ59" s="614"/>
      <c r="AK59" s="614"/>
      <c r="AL59" s="614"/>
      <c r="AM59" s="614"/>
      <c r="AN59" s="614"/>
      <c r="AO59" s="614"/>
      <c r="AP59" s="614"/>
      <c r="AQ59" s="614"/>
      <c r="AR59" s="614"/>
      <c r="AS59" s="614"/>
      <c r="AT59" s="614"/>
      <c r="AU59" s="614"/>
      <c r="AV59" s="614"/>
      <c r="AW59" s="614"/>
      <c r="AX59" s="614"/>
      <c r="AY59" s="614"/>
      <c r="AZ59" s="614"/>
      <c r="BA59" s="614"/>
      <c r="BB59" s="614"/>
      <c r="BC59" s="614"/>
      <c r="BD59" s="614"/>
      <c r="BE59" s="614"/>
      <c r="BF59" s="614"/>
      <c r="BG59" s="614"/>
      <c r="BH59" s="614"/>
      <c r="BI59" s="614"/>
      <c r="BJ59" s="614"/>
      <c r="BK59" s="614"/>
      <c r="BL59" s="614"/>
      <c r="BM59" s="614"/>
      <c r="BN59" s="614"/>
      <c r="BO59" s="614"/>
      <c r="BP59" s="614"/>
      <c r="BQ59" s="614"/>
      <c r="BR59" s="614"/>
      <c r="BS59" s="614"/>
      <c r="BT59" s="614"/>
      <c r="BU59" s="614"/>
      <c r="BV59" s="614"/>
      <c r="BW59" s="614"/>
      <c r="BX59" s="615" t="s">
        <v>172</v>
      </c>
      <c r="BY59" s="616"/>
      <c r="BZ59" s="616"/>
      <c r="CA59" s="616"/>
      <c r="CB59" s="616"/>
      <c r="CC59" s="616"/>
      <c r="CD59" s="616"/>
      <c r="CE59" s="617"/>
      <c r="CF59" s="618" t="s">
        <v>173</v>
      </c>
      <c r="CG59" s="616"/>
      <c r="CH59" s="616"/>
      <c r="CI59" s="616"/>
      <c r="CJ59" s="616"/>
      <c r="CK59" s="616"/>
      <c r="CL59" s="616"/>
      <c r="CM59" s="616"/>
      <c r="CN59" s="616"/>
      <c r="CO59" s="616"/>
      <c r="CP59" s="616"/>
      <c r="CQ59" s="616"/>
      <c r="CR59" s="617"/>
      <c r="CS59" s="646"/>
      <c r="CT59" s="647"/>
      <c r="CU59" s="647"/>
      <c r="CV59" s="647"/>
      <c r="CW59" s="647"/>
      <c r="CX59" s="647"/>
      <c r="CY59" s="647"/>
      <c r="CZ59" s="647"/>
      <c r="DA59" s="647"/>
      <c r="DB59" s="647"/>
      <c r="DC59" s="647"/>
      <c r="DD59" s="647"/>
      <c r="DE59" s="648"/>
      <c r="DF59" s="702">
        <f>SUM(DF61:DR67)</f>
        <v>18210495.359999999</v>
      </c>
      <c r="DG59" s="703"/>
      <c r="DH59" s="703"/>
      <c r="DI59" s="703"/>
      <c r="DJ59" s="703"/>
      <c r="DK59" s="703"/>
      <c r="DL59" s="703"/>
      <c r="DM59" s="703"/>
      <c r="DN59" s="703"/>
      <c r="DO59" s="703"/>
      <c r="DP59" s="703"/>
      <c r="DQ59" s="703"/>
      <c r="DR59" s="704"/>
      <c r="DS59" s="702">
        <f>SUM(DS61:EE66)</f>
        <v>13562039.880000001</v>
      </c>
      <c r="DT59" s="703"/>
      <c r="DU59" s="703"/>
      <c r="DV59" s="703"/>
      <c r="DW59" s="703"/>
      <c r="DX59" s="703"/>
      <c r="DY59" s="703"/>
      <c r="DZ59" s="703"/>
      <c r="EA59" s="703"/>
      <c r="EB59" s="703"/>
      <c r="EC59" s="703"/>
      <c r="ED59" s="703"/>
      <c r="EE59" s="704"/>
      <c r="EF59" s="702">
        <f>SUM(EF61:ER66)</f>
        <v>13699643.949999999</v>
      </c>
      <c r="EG59" s="703"/>
      <c r="EH59" s="703"/>
      <c r="EI59" s="703"/>
      <c r="EJ59" s="703"/>
      <c r="EK59" s="703"/>
      <c r="EL59" s="703"/>
      <c r="EM59" s="703"/>
      <c r="EN59" s="703"/>
      <c r="EO59" s="703"/>
      <c r="EP59" s="703"/>
      <c r="EQ59" s="703"/>
      <c r="ER59" s="704"/>
      <c r="ES59" s="680" t="s">
        <v>115</v>
      </c>
      <c r="ET59" s="681"/>
      <c r="EU59" s="681"/>
      <c r="EV59" s="681"/>
      <c r="EW59" s="681"/>
      <c r="EX59" s="681"/>
      <c r="EY59" s="681"/>
      <c r="EZ59" s="681"/>
      <c r="FA59" s="681"/>
      <c r="FB59" s="681"/>
      <c r="FC59" s="681"/>
      <c r="FD59" s="681"/>
      <c r="FE59" s="682"/>
    </row>
    <row r="60" spans="1:163" s="401" customFormat="1" ht="22.5" customHeight="1" x14ac:dyDescent="0.2">
      <c r="A60" s="386"/>
      <c r="B60" s="387"/>
      <c r="C60" s="387"/>
      <c r="D60" s="387"/>
      <c r="E60" s="387"/>
      <c r="F60" s="387"/>
      <c r="G60" s="387"/>
      <c r="H60" s="387"/>
      <c r="I60" s="387"/>
      <c r="J60" s="387"/>
      <c r="K60" s="387"/>
      <c r="L60" s="387"/>
      <c r="M60" s="387"/>
      <c r="N60" s="387"/>
      <c r="O60" s="387"/>
      <c r="P60" s="387"/>
      <c r="Q60" s="387"/>
      <c r="R60" s="387"/>
      <c r="S60" s="387"/>
      <c r="T60" s="387"/>
      <c r="U60" s="387"/>
      <c r="V60" s="387"/>
      <c r="W60" s="387"/>
      <c r="X60" s="387"/>
      <c r="Y60" s="387"/>
      <c r="Z60" s="387"/>
      <c r="AA60" s="387"/>
      <c r="AB60" s="387"/>
      <c r="AC60" s="387"/>
      <c r="AD60" s="387"/>
      <c r="AE60" s="387"/>
      <c r="AF60" s="387"/>
      <c r="AG60" s="387"/>
      <c r="AH60" s="387"/>
      <c r="AI60" s="387"/>
      <c r="AJ60" s="387"/>
      <c r="AK60" s="387"/>
      <c r="AL60" s="387"/>
      <c r="AM60" s="387"/>
      <c r="AN60" s="387"/>
      <c r="AO60" s="387"/>
      <c r="AP60" s="387"/>
      <c r="AQ60" s="387"/>
      <c r="AR60" s="387"/>
      <c r="AS60" s="387"/>
      <c r="AT60" s="387"/>
      <c r="AU60" s="387"/>
      <c r="AV60" s="387"/>
      <c r="AW60" s="387"/>
      <c r="AX60" s="387"/>
      <c r="AY60" s="387"/>
      <c r="AZ60" s="387"/>
      <c r="BA60" s="387"/>
      <c r="BB60" s="387"/>
      <c r="BC60" s="387"/>
      <c r="BD60" s="387"/>
      <c r="BE60" s="387"/>
      <c r="BF60" s="387"/>
      <c r="BG60" s="387"/>
      <c r="BH60" s="387"/>
      <c r="BI60" s="387"/>
      <c r="BJ60" s="387"/>
      <c r="BK60" s="387"/>
      <c r="BL60" s="387"/>
      <c r="BM60" s="387"/>
      <c r="BN60" s="387"/>
      <c r="BO60" s="387"/>
      <c r="BP60" s="387"/>
      <c r="BQ60" s="387"/>
      <c r="BR60" s="387"/>
      <c r="BS60" s="387"/>
      <c r="BT60" s="387"/>
      <c r="BU60" s="387"/>
      <c r="BV60" s="387"/>
      <c r="BW60" s="387"/>
      <c r="BX60" s="391"/>
      <c r="BY60" s="392"/>
      <c r="BZ60" s="392"/>
      <c r="CA60" s="392"/>
      <c r="CB60" s="392"/>
      <c r="CC60" s="392"/>
      <c r="CD60" s="392"/>
      <c r="CE60" s="393"/>
      <c r="CF60" s="394"/>
      <c r="CG60" s="392"/>
      <c r="CH60" s="392"/>
      <c r="CI60" s="392"/>
      <c r="CJ60" s="392"/>
      <c r="CK60" s="392"/>
      <c r="CL60" s="392"/>
      <c r="CM60" s="392"/>
      <c r="CN60" s="392"/>
      <c r="CO60" s="392"/>
      <c r="CP60" s="392"/>
      <c r="CQ60" s="392"/>
      <c r="CR60" s="393"/>
      <c r="CS60" s="395"/>
      <c r="CT60" s="396"/>
      <c r="CU60" s="396"/>
      <c r="CV60" s="396"/>
      <c r="CW60" s="396"/>
      <c r="CX60" s="396"/>
      <c r="CY60" s="396"/>
      <c r="CZ60" s="396"/>
      <c r="DA60" s="396"/>
      <c r="DB60" s="396"/>
      <c r="DC60" s="396"/>
      <c r="DD60" s="396"/>
      <c r="DE60" s="397"/>
      <c r="DF60" s="398"/>
      <c r="DG60" s="399"/>
      <c r="DH60" s="399"/>
      <c r="DI60" s="399"/>
      <c r="DJ60" s="399"/>
      <c r="DK60" s="399"/>
      <c r="DL60" s="399"/>
      <c r="DM60" s="399"/>
      <c r="DN60" s="399"/>
      <c r="DO60" s="399"/>
      <c r="DP60" s="399"/>
      <c r="DQ60" s="399"/>
      <c r="DR60" s="400"/>
      <c r="DS60" s="398"/>
      <c r="DT60" s="399"/>
      <c r="DU60" s="399"/>
      <c r="DV60" s="399"/>
      <c r="DW60" s="399"/>
      <c r="DX60" s="399"/>
      <c r="DY60" s="399"/>
      <c r="DZ60" s="399"/>
      <c r="EA60" s="399"/>
      <c r="EB60" s="399"/>
      <c r="EC60" s="399"/>
      <c r="ED60" s="399"/>
      <c r="EE60" s="400"/>
      <c r="EF60" s="398"/>
      <c r="EG60" s="399"/>
      <c r="EH60" s="399"/>
      <c r="EI60" s="399"/>
      <c r="EJ60" s="399"/>
      <c r="EK60" s="399"/>
      <c r="EL60" s="399"/>
      <c r="EM60" s="399"/>
      <c r="EN60" s="399"/>
      <c r="EO60" s="399"/>
      <c r="EP60" s="399"/>
      <c r="EQ60" s="399"/>
      <c r="ER60" s="400"/>
      <c r="ES60" s="388"/>
      <c r="ET60" s="389"/>
      <c r="EU60" s="389"/>
      <c r="EV60" s="389"/>
      <c r="EW60" s="389"/>
      <c r="EX60" s="389"/>
      <c r="EY60" s="389"/>
      <c r="EZ60" s="389"/>
      <c r="FA60" s="389"/>
      <c r="FB60" s="389"/>
      <c r="FC60" s="389"/>
      <c r="FD60" s="389"/>
      <c r="FE60" s="390"/>
      <c r="FG60" s="110"/>
    </row>
    <row r="61" spans="1:163" ht="22.5" customHeight="1" x14ac:dyDescent="0.2">
      <c r="A61" s="613" t="s">
        <v>174</v>
      </c>
      <c r="B61" s="614"/>
      <c r="C61" s="614"/>
      <c r="D61" s="614"/>
      <c r="E61" s="614"/>
      <c r="F61" s="614"/>
      <c r="G61" s="614"/>
      <c r="H61" s="614"/>
      <c r="I61" s="614"/>
      <c r="J61" s="614"/>
      <c r="K61" s="614"/>
      <c r="L61" s="614"/>
      <c r="M61" s="614"/>
      <c r="N61" s="614"/>
      <c r="O61" s="614"/>
      <c r="P61" s="614"/>
      <c r="Q61" s="614"/>
      <c r="R61" s="614"/>
      <c r="S61" s="614"/>
      <c r="T61" s="614"/>
      <c r="U61" s="614"/>
      <c r="V61" s="614"/>
      <c r="W61" s="614"/>
      <c r="X61" s="614"/>
      <c r="Y61" s="614"/>
      <c r="Z61" s="614"/>
      <c r="AA61" s="614"/>
      <c r="AB61" s="614"/>
      <c r="AC61" s="614"/>
      <c r="AD61" s="614"/>
      <c r="AE61" s="614"/>
      <c r="AF61" s="614"/>
      <c r="AG61" s="614"/>
      <c r="AH61" s="614"/>
      <c r="AI61" s="614"/>
      <c r="AJ61" s="614"/>
      <c r="AK61" s="614"/>
      <c r="AL61" s="614"/>
      <c r="AM61" s="614"/>
      <c r="AN61" s="614"/>
      <c r="AO61" s="614"/>
      <c r="AP61" s="614"/>
      <c r="AQ61" s="614"/>
      <c r="AR61" s="614"/>
      <c r="AS61" s="614"/>
      <c r="AT61" s="614"/>
      <c r="AU61" s="614"/>
      <c r="AV61" s="614"/>
      <c r="AW61" s="614"/>
      <c r="AX61" s="614"/>
      <c r="AY61" s="614"/>
      <c r="AZ61" s="614"/>
      <c r="BA61" s="614"/>
      <c r="BB61" s="614"/>
      <c r="BC61" s="614"/>
      <c r="BD61" s="614"/>
      <c r="BE61" s="614"/>
      <c r="BF61" s="614"/>
      <c r="BG61" s="614"/>
      <c r="BH61" s="614"/>
      <c r="BI61" s="614"/>
      <c r="BJ61" s="614"/>
      <c r="BK61" s="614"/>
      <c r="BL61" s="614"/>
      <c r="BM61" s="614"/>
      <c r="BN61" s="614"/>
      <c r="BO61" s="614"/>
      <c r="BP61" s="614"/>
      <c r="BQ61" s="614"/>
      <c r="BR61" s="614"/>
      <c r="BS61" s="614"/>
      <c r="BT61" s="614"/>
      <c r="BU61" s="614"/>
      <c r="BV61" s="614"/>
      <c r="BW61" s="614"/>
      <c r="BX61" s="615" t="s">
        <v>401</v>
      </c>
      <c r="BY61" s="616"/>
      <c r="BZ61" s="616"/>
      <c r="CA61" s="616"/>
      <c r="CB61" s="616"/>
      <c r="CC61" s="616"/>
      <c r="CD61" s="616"/>
      <c r="CE61" s="617"/>
      <c r="CF61" s="618" t="s">
        <v>173</v>
      </c>
      <c r="CG61" s="616"/>
      <c r="CH61" s="616"/>
      <c r="CI61" s="616"/>
      <c r="CJ61" s="616"/>
      <c r="CK61" s="616"/>
      <c r="CL61" s="616"/>
      <c r="CM61" s="616"/>
      <c r="CN61" s="616"/>
      <c r="CO61" s="616"/>
      <c r="CP61" s="616"/>
      <c r="CQ61" s="616"/>
      <c r="CR61" s="617"/>
      <c r="CS61" s="699" t="s">
        <v>383</v>
      </c>
      <c r="CT61" s="700"/>
      <c r="CU61" s="700"/>
      <c r="CV61" s="700"/>
      <c r="CW61" s="700"/>
      <c r="CX61" s="700"/>
      <c r="CY61" s="700"/>
      <c r="CZ61" s="700"/>
      <c r="DA61" s="700"/>
      <c r="DB61" s="700"/>
      <c r="DC61" s="700"/>
      <c r="DD61" s="700"/>
      <c r="DE61" s="701"/>
      <c r="DF61" s="636">
        <f>'КФО 4 область'!DF48:DR48</f>
        <v>13023630.5</v>
      </c>
      <c r="DG61" s="637"/>
      <c r="DH61" s="637"/>
      <c r="DI61" s="637"/>
      <c r="DJ61" s="637"/>
      <c r="DK61" s="637"/>
      <c r="DL61" s="637"/>
      <c r="DM61" s="637"/>
      <c r="DN61" s="637"/>
      <c r="DO61" s="637"/>
      <c r="DP61" s="637"/>
      <c r="DQ61" s="637"/>
      <c r="DR61" s="638"/>
      <c r="DS61" s="636">
        <f>'КФО 4 область'!DS48:EE48</f>
        <v>10041814</v>
      </c>
      <c r="DT61" s="637"/>
      <c r="DU61" s="637"/>
      <c r="DV61" s="637"/>
      <c r="DW61" s="637"/>
      <c r="DX61" s="637"/>
      <c r="DY61" s="637"/>
      <c r="DZ61" s="637"/>
      <c r="EA61" s="637"/>
      <c r="EB61" s="637"/>
      <c r="EC61" s="637"/>
      <c r="ED61" s="637"/>
      <c r="EE61" s="638"/>
      <c r="EF61" s="636">
        <f>'КФО 4 область'!EF48:ER48</f>
        <v>10148122.470000001</v>
      </c>
      <c r="EG61" s="637"/>
      <c r="EH61" s="637"/>
      <c r="EI61" s="637"/>
      <c r="EJ61" s="637"/>
      <c r="EK61" s="637"/>
      <c r="EL61" s="637"/>
      <c r="EM61" s="637"/>
      <c r="EN61" s="637"/>
      <c r="EO61" s="637"/>
      <c r="EP61" s="637"/>
      <c r="EQ61" s="637"/>
      <c r="ER61" s="638"/>
      <c r="ES61" s="680" t="s">
        <v>115</v>
      </c>
      <c r="ET61" s="681"/>
      <c r="EU61" s="681"/>
      <c r="EV61" s="681"/>
      <c r="EW61" s="681"/>
      <c r="EX61" s="681"/>
      <c r="EY61" s="681"/>
      <c r="EZ61" s="681"/>
      <c r="FA61" s="681"/>
      <c r="FB61" s="681"/>
      <c r="FC61" s="681"/>
      <c r="FD61" s="681"/>
      <c r="FE61" s="682"/>
    </row>
    <row r="62" spans="1:163" s="92" customFormat="1" ht="22.5" customHeight="1" x14ac:dyDescent="0.2">
      <c r="A62" s="613" t="s">
        <v>174</v>
      </c>
      <c r="B62" s="614"/>
      <c r="C62" s="614"/>
      <c r="D62" s="614"/>
      <c r="E62" s="614"/>
      <c r="F62" s="614"/>
      <c r="G62" s="614"/>
      <c r="H62" s="614"/>
      <c r="I62" s="614"/>
      <c r="J62" s="614"/>
      <c r="K62" s="614"/>
      <c r="L62" s="614"/>
      <c r="M62" s="614"/>
      <c r="N62" s="614"/>
      <c r="O62" s="614"/>
      <c r="P62" s="614"/>
      <c r="Q62" s="614"/>
      <c r="R62" s="614"/>
      <c r="S62" s="614"/>
      <c r="T62" s="614"/>
      <c r="U62" s="614"/>
      <c r="V62" s="614"/>
      <c r="W62" s="614"/>
      <c r="X62" s="614"/>
      <c r="Y62" s="614"/>
      <c r="Z62" s="614"/>
      <c r="AA62" s="614"/>
      <c r="AB62" s="614"/>
      <c r="AC62" s="614"/>
      <c r="AD62" s="614"/>
      <c r="AE62" s="614"/>
      <c r="AF62" s="614"/>
      <c r="AG62" s="614"/>
      <c r="AH62" s="614"/>
      <c r="AI62" s="614"/>
      <c r="AJ62" s="614"/>
      <c r="AK62" s="614"/>
      <c r="AL62" s="614"/>
      <c r="AM62" s="614"/>
      <c r="AN62" s="614"/>
      <c r="AO62" s="614"/>
      <c r="AP62" s="614"/>
      <c r="AQ62" s="614"/>
      <c r="AR62" s="614"/>
      <c r="AS62" s="614"/>
      <c r="AT62" s="614"/>
      <c r="AU62" s="614"/>
      <c r="AV62" s="614"/>
      <c r="AW62" s="614"/>
      <c r="AX62" s="614"/>
      <c r="AY62" s="614"/>
      <c r="AZ62" s="614"/>
      <c r="BA62" s="614"/>
      <c r="BB62" s="614"/>
      <c r="BC62" s="614"/>
      <c r="BD62" s="614"/>
      <c r="BE62" s="614"/>
      <c r="BF62" s="614"/>
      <c r="BG62" s="614"/>
      <c r="BH62" s="614"/>
      <c r="BI62" s="614"/>
      <c r="BJ62" s="614"/>
      <c r="BK62" s="614"/>
      <c r="BL62" s="614"/>
      <c r="BM62" s="614"/>
      <c r="BN62" s="614"/>
      <c r="BO62" s="614"/>
      <c r="BP62" s="614"/>
      <c r="BQ62" s="614"/>
      <c r="BR62" s="614"/>
      <c r="BS62" s="614"/>
      <c r="BT62" s="614"/>
      <c r="BU62" s="614"/>
      <c r="BV62" s="614"/>
      <c r="BW62" s="614"/>
      <c r="BX62" s="615" t="s">
        <v>176</v>
      </c>
      <c r="BY62" s="616"/>
      <c r="BZ62" s="616"/>
      <c r="CA62" s="616"/>
      <c r="CB62" s="616"/>
      <c r="CC62" s="616"/>
      <c r="CD62" s="616"/>
      <c r="CE62" s="617"/>
      <c r="CF62" s="618" t="s">
        <v>173</v>
      </c>
      <c r="CG62" s="616"/>
      <c r="CH62" s="616"/>
      <c r="CI62" s="616"/>
      <c r="CJ62" s="616"/>
      <c r="CK62" s="616"/>
      <c r="CL62" s="616"/>
      <c r="CM62" s="616"/>
      <c r="CN62" s="616"/>
      <c r="CO62" s="616"/>
      <c r="CP62" s="616"/>
      <c r="CQ62" s="616"/>
      <c r="CR62" s="617"/>
      <c r="CS62" s="699" t="s">
        <v>384</v>
      </c>
      <c r="CT62" s="700"/>
      <c r="CU62" s="700"/>
      <c r="CV62" s="700"/>
      <c r="CW62" s="700"/>
      <c r="CX62" s="700"/>
      <c r="CY62" s="700"/>
      <c r="CZ62" s="700"/>
      <c r="DA62" s="700"/>
      <c r="DB62" s="700"/>
      <c r="DC62" s="700"/>
      <c r="DD62" s="700"/>
      <c r="DE62" s="701"/>
      <c r="DF62" s="636">
        <f>'КФО 4 область'!DF49:DR49</f>
        <v>3262661</v>
      </c>
      <c r="DG62" s="637"/>
      <c r="DH62" s="637"/>
      <c r="DI62" s="637"/>
      <c r="DJ62" s="637"/>
      <c r="DK62" s="637"/>
      <c r="DL62" s="637"/>
      <c r="DM62" s="637"/>
      <c r="DN62" s="637"/>
      <c r="DO62" s="637"/>
      <c r="DP62" s="637"/>
      <c r="DQ62" s="637"/>
      <c r="DR62" s="638"/>
      <c r="DS62" s="636">
        <f>'КФО 4 область'!DS49:EE49</f>
        <v>2704103.96</v>
      </c>
      <c r="DT62" s="637"/>
      <c r="DU62" s="637"/>
      <c r="DV62" s="637"/>
      <c r="DW62" s="637"/>
      <c r="DX62" s="637"/>
      <c r="DY62" s="637"/>
      <c r="DZ62" s="637"/>
      <c r="EA62" s="637"/>
      <c r="EB62" s="637"/>
      <c r="EC62" s="637"/>
      <c r="ED62" s="637"/>
      <c r="EE62" s="638"/>
      <c r="EF62" s="636">
        <f>'КФО 4 область'!EF49:ER49</f>
        <v>2735399.56</v>
      </c>
      <c r="EG62" s="637"/>
      <c r="EH62" s="637"/>
      <c r="EI62" s="637"/>
      <c r="EJ62" s="637"/>
      <c r="EK62" s="637"/>
      <c r="EL62" s="637"/>
      <c r="EM62" s="637"/>
      <c r="EN62" s="637"/>
      <c r="EO62" s="637"/>
      <c r="EP62" s="637"/>
      <c r="EQ62" s="637"/>
      <c r="ER62" s="638"/>
      <c r="ES62" s="680" t="s">
        <v>115</v>
      </c>
      <c r="ET62" s="681"/>
      <c r="EU62" s="681"/>
      <c r="EV62" s="681"/>
      <c r="EW62" s="681"/>
      <c r="EX62" s="681"/>
      <c r="EY62" s="681"/>
      <c r="EZ62" s="681"/>
      <c r="FA62" s="681"/>
      <c r="FB62" s="681"/>
      <c r="FC62" s="681"/>
      <c r="FD62" s="681"/>
      <c r="FE62" s="682"/>
      <c r="FG62" s="110"/>
    </row>
    <row r="63" spans="1:163" s="132" customFormat="1" ht="22.5" customHeight="1" x14ac:dyDescent="0.2">
      <c r="A63" s="613" t="s">
        <v>174</v>
      </c>
      <c r="B63" s="614"/>
      <c r="C63" s="614"/>
      <c r="D63" s="614"/>
      <c r="E63" s="614"/>
      <c r="F63" s="614"/>
      <c r="G63" s="614"/>
      <c r="H63" s="614"/>
      <c r="I63" s="614"/>
      <c r="J63" s="614"/>
      <c r="K63" s="614"/>
      <c r="L63" s="614"/>
      <c r="M63" s="614"/>
      <c r="N63" s="614"/>
      <c r="O63" s="614"/>
      <c r="P63" s="614"/>
      <c r="Q63" s="614"/>
      <c r="R63" s="614"/>
      <c r="S63" s="614"/>
      <c r="T63" s="614"/>
      <c r="U63" s="614"/>
      <c r="V63" s="614"/>
      <c r="W63" s="614"/>
      <c r="X63" s="614"/>
      <c r="Y63" s="614"/>
      <c r="Z63" s="614"/>
      <c r="AA63" s="614"/>
      <c r="AB63" s="614"/>
      <c r="AC63" s="614"/>
      <c r="AD63" s="614"/>
      <c r="AE63" s="614"/>
      <c r="AF63" s="614"/>
      <c r="AG63" s="614"/>
      <c r="AH63" s="614"/>
      <c r="AI63" s="614"/>
      <c r="AJ63" s="614"/>
      <c r="AK63" s="614"/>
      <c r="AL63" s="614"/>
      <c r="AM63" s="614"/>
      <c r="AN63" s="614"/>
      <c r="AO63" s="614"/>
      <c r="AP63" s="614"/>
      <c r="AQ63" s="614"/>
      <c r="AR63" s="614"/>
      <c r="AS63" s="614"/>
      <c r="AT63" s="614"/>
      <c r="AU63" s="614"/>
      <c r="AV63" s="614"/>
      <c r="AW63" s="614"/>
      <c r="AX63" s="614"/>
      <c r="AY63" s="614"/>
      <c r="AZ63" s="614"/>
      <c r="BA63" s="614"/>
      <c r="BB63" s="614"/>
      <c r="BC63" s="614"/>
      <c r="BD63" s="614"/>
      <c r="BE63" s="614"/>
      <c r="BF63" s="614"/>
      <c r="BG63" s="614"/>
      <c r="BH63" s="614"/>
      <c r="BI63" s="614"/>
      <c r="BJ63" s="614"/>
      <c r="BK63" s="614"/>
      <c r="BL63" s="614"/>
      <c r="BM63" s="614"/>
      <c r="BN63" s="614"/>
      <c r="BO63" s="614"/>
      <c r="BP63" s="614"/>
      <c r="BQ63" s="614"/>
      <c r="BR63" s="614"/>
      <c r="BS63" s="614"/>
      <c r="BT63" s="614"/>
      <c r="BU63" s="614"/>
      <c r="BV63" s="614"/>
      <c r="BW63" s="614"/>
      <c r="BX63" s="615" t="s">
        <v>402</v>
      </c>
      <c r="BY63" s="616"/>
      <c r="BZ63" s="616"/>
      <c r="CA63" s="616"/>
      <c r="CB63" s="616"/>
      <c r="CC63" s="616"/>
      <c r="CD63" s="616"/>
      <c r="CE63" s="617"/>
      <c r="CF63" s="618" t="s">
        <v>173</v>
      </c>
      <c r="CG63" s="616"/>
      <c r="CH63" s="616"/>
      <c r="CI63" s="616"/>
      <c r="CJ63" s="616"/>
      <c r="CK63" s="616"/>
      <c r="CL63" s="616"/>
      <c r="CM63" s="616"/>
      <c r="CN63" s="616"/>
      <c r="CO63" s="616"/>
      <c r="CP63" s="616"/>
      <c r="CQ63" s="616"/>
      <c r="CR63" s="617"/>
      <c r="CS63" s="699" t="s">
        <v>827</v>
      </c>
      <c r="CT63" s="700"/>
      <c r="CU63" s="700"/>
      <c r="CV63" s="700"/>
      <c r="CW63" s="700"/>
      <c r="CX63" s="700"/>
      <c r="CY63" s="700"/>
      <c r="CZ63" s="700"/>
      <c r="DA63" s="700"/>
      <c r="DB63" s="700"/>
      <c r="DC63" s="700"/>
      <c r="DD63" s="700"/>
      <c r="DE63" s="701"/>
      <c r="DF63" s="636">
        <f>'КФО 5'!DF65:DR65</f>
        <v>55554.17</v>
      </c>
      <c r="DG63" s="637"/>
      <c r="DH63" s="637"/>
      <c r="DI63" s="637"/>
      <c r="DJ63" s="637"/>
      <c r="DK63" s="637"/>
      <c r="DL63" s="637"/>
      <c r="DM63" s="637"/>
      <c r="DN63" s="637"/>
      <c r="DO63" s="637"/>
      <c r="DP63" s="637"/>
      <c r="DQ63" s="637"/>
      <c r="DR63" s="638"/>
      <c r="DS63" s="636">
        <f>'КФО 5'!DS65:EE65</f>
        <v>0</v>
      </c>
      <c r="DT63" s="637"/>
      <c r="DU63" s="637"/>
      <c r="DV63" s="637"/>
      <c r="DW63" s="637"/>
      <c r="DX63" s="637"/>
      <c r="DY63" s="637"/>
      <c r="DZ63" s="637"/>
      <c r="EA63" s="637"/>
      <c r="EB63" s="637"/>
      <c r="EC63" s="637"/>
      <c r="ED63" s="637"/>
      <c r="EE63" s="638"/>
      <c r="EF63" s="636">
        <f>'КФО 5'!EF65:ER65</f>
        <v>0</v>
      </c>
      <c r="EG63" s="637"/>
      <c r="EH63" s="637"/>
      <c r="EI63" s="637"/>
      <c r="EJ63" s="637"/>
      <c r="EK63" s="637"/>
      <c r="EL63" s="637"/>
      <c r="EM63" s="637"/>
      <c r="EN63" s="637"/>
      <c r="EO63" s="637"/>
      <c r="EP63" s="637"/>
      <c r="EQ63" s="637"/>
      <c r="ER63" s="638"/>
      <c r="ES63" s="680" t="s">
        <v>115</v>
      </c>
      <c r="ET63" s="681"/>
      <c r="EU63" s="681"/>
      <c r="EV63" s="681"/>
      <c r="EW63" s="681"/>
      <c r="EX63" s="681"/>
      <c r="EY63" s="681"/>
      <c r="EZ63" s="681"/>
      <c r="FA63" s="681"/>
      <c r="FB63" s="681"/>
      <c r="FC63" s="681"/>
      <c r="FD63" s="681"/>
      <c r="FE63" s="682"/>
      <c r="FG63" s="110"/>
    </row>
    <row r="64" spans="1:163" s="440" customFormat="1" ht="22.5" customHeight="1" x14ac:dyDescent="0.2">
      <c r="A64" s="613" t="s">
        <v>174</v>
      </c>
      <c r="B64" s="614"/>
      <c r="C64" s="614"/>
      <c r="D64" s="614"/>
      <c r="E64" s="614"/>
      <c r="F64" s="614"/>
      <c r="G64" s="614"/>
      <c r="H64" s="614"/>
      <c r="I64" s="614"/>
      <c r="J64" s="614"/>
      <c r="K64" s="614"/>
      <c r="L64" s="614"/>
      <c r="M64" s="614"/>
      <c r="N64" s="614"/>
      <c r="O64" s="614"/>
      <c r="P64" s="614"/>
      <c r="Q64" s="614"/>
      <c r="R64" s="614"/>
      <c r="S64" s="614"/>
      <c r="T64" s="614"/>
      <c r="U64" s="614"/>
      <c r="V64" s="614"/>
      <c r="W64" s="614"/>
      <c r="X64" s="614"/>
      <c r="Y64" s="614"/>
      <c r="Z64" s="614"/>
      <c r="AA64" s="614"/>
      <c r="AB64" s="614"/>
      <c r="AC64" s="614"/>
      <c r="AD64" s="614"/>
      <c r="AE64" s="614"/>
      <c r="AF64" s="614"/>
      <c r="AG64" s="614"/>
      <c r="AH64" s="614"/>
      <c r="AI64" s="614"/>
      <c r="AJ64" s="614"/>
      <c r="AK64" s="614"/>
      <c r="AL64" s="614"/>
      <c r="AM64" s="614"/>
      <c r="AN64" s="614"/>
      <c r="AO64" s="614"/>
      <c r="AP64" s="614"/>
      <c r="AQ64" s="614"/>
      <c r="AR64" s="614"/>
      <c r="AS64" s="614"/>
      <c r="AT64" s="614"/>
      <c r="AU64" s="614"/>
      <c r="AV64" s="614"/>
      <c r="AW64" s="614"/>
      <c r="AX64" s="614"/>
      <c r="AY64" s="614"/>
      <c r="AZ64" s="614"/>
      <c r="BA64" s="614"/>
      <c r="BB64" s="614"/>
      <c r="BC64" s="614"/>
      <c r="BD64" s="614"/>
      <c r="BE64" s="614"/>
      <c r="BF64" s="614"/>
      <c r="BG64" s="614"/>
      <c r="BH64" s="614"/>
      <c r="BI64" s="614"/>
      <c r="BJ64" s="614"/>
      <c r="BK64" s="614"/>
      <c r="BL64" s="614"/>
      <c r="BM64" s="614"/>
      <c r="BN64" s="614"/>
      <c r="BO64" s="614"/>
      <c r="BP64" s="614"/>
      <c r="BQ64" s="614"/>
      <c r="BR64" s="614"/>
      <c r="BS64" s="614"/>
      <c r="BT64" s="614"/>
      <c r="BU64" s="614"/>
      <c r="BV64" s="614"/>
      <c r="BW64" s="614"/>
      <c r="BX64" s="615" t="s">
        <v>403</v>
      </c>
      <c r="BY64" s="616"/>
      <c r="BZ64" s="616"/>
      <c r="CA64" s="616"/>
      <c r="CB64" s="616"/>
      <c r="CC64" s="616"/>
      <c r="CD64" s="616"/>
      <c r="CE64" s="617"/>
      <c r="CF64" s="618" t="s">
        <v>173</v>
      </c>
      <c r="CG64" s="616"/>
      <c r="CH64" s="616"/>
      <c r="CI64" s="616"/>
      <c r="CJ64" s="616"/>
      <c r="CK64" s="616"/>
      <c r="CL64" s="616"/>
      <c r="CM64" s="616"/>
      <c r="CN64" s="616"/>
      <c r="CO64" s="616"/>
      <c r="CP64" s="616"/>
      <c r="CQ64" s="616"/>
      <c r="CR64" s="617"/>
      <c r="CS64" s="699" t="s">
        <v>829</v>
      </c>
      <c r="CT64" s="700"/>
      <c r="CU64" s="700"/>
      <c r="CV64" s="700"/>
      <c r="CW64" s="700"/>
      <c r="CX64" s="700"/>
      <c r="CY64" s="700"/>
      <c r="CZ64" s="700"/>
      <c r="DA64" s="700"/>
      <c r="DB64" s="700"/>
      <c r="DC64" s="700"/>
      <c r="DD64" s="700"/>
      <c r="DE64" s="701"/>
      <c r="DF64" s="636">
        <f>'КФО 5'!DF64:DR64</f>
        <v>36491.89</v>
      </c>
      <c r="DG64" s="637"/>
      <c r="DH64" s="637"/>
      <c r="DI64" s="637"/>
      <c r="DJ64" s="637"/>
      <c r="DK64" s="637"/>
      <c r="DL64" s="637"/>
      <c r="DM64" s="637"/>
      <c r="DN64" s="637"/>
      <c r="DO64" s="637"/>
      <c r="DP64" s="637"/>
      <c r="DQ64" s="637"/>
      <c r="DR64" s="638"/>
      <c r="DS64" s="636">
        <f>'КФО 2 ПОУ'!DS56:EE56</f>
        <v>0</v>
      </c>
      <c r="DT64" s="637"/>
      <c r="DU64" s="637"/>
      <c r="DV64" s="637"/>
      <c r="DW64" s="637"/>
      <c r="DX64" s="637"/>
      <c r="DY64" s="637"/>
      <c r="DZ64" s="637"/>
      <c r="EA64" s="637"/>
      <c r="EB64" s="637"/>
      <c r="EC64" s="637"/>
      <c r="ED64" s="637"/>
      <c r="EE64" s="638"/>
      <c r="EF64" s="636">
        <f>'КФО 2 ПОУ'!EF56:ER56</f>
        <v>0</v>
      </c>
      <c r="EG64" s="637"/>
      <c r="EH64" s="637"/>
      <c r="EI64" s="637"/>
      <c r="EJ64" s="637"/>
      <c r="EK64" s="637"/>
      <c r="EL64" s="637"/>
      <c r="EM64" s="637"/>
      <c r="EN64" s="637"/>
      <c r="EO64" s="637"/>
      <c r="EP64" s="637"/>
      <c r="EQ64" s="637"/>
      <c r="ER64" s="638"/>
      <c r="ES64" s="680" t="s">
        <v>115</v>
      </c>
      <c r="ET64" s="681"/>
      <c r="EU64" s="681"/>
      <c r="EV64" s="681"/>
      <c r="EW64" s="681"/>
      <c r="EX64" s="681"/>
      <c r="EY64" s="681"/>
      <c r="EZ64" s="681"/>
      <c r="FA64" s="681"/>
      <c r="FB64" s="681"/>
      <c r="FC64" s="681"/>
      <c r="FD64" s="681"/>
      <c r="FE64" s="682"/>
      <c r="FG64" s="110"/>
    </row>
    <row r="65" spans="1:163" ht="22.5" customHeight="1" x14ac:dyDescent="0.2">
      <c r="A65" s="613" t="s">
        <v>174</v>
      </c>
      <c r="B65" s="614"/>
      <c r="C65" s="614"/>
      <c r="D65" s="614"/>
      <c r="E65" s="614"/>
      <c r="F65" s="614"/>
      <c r="G65" s="614"/>
      <c r="H65" s="614"/>
      <c r="I65" s="614"/>
      <c r="J65" s="614"/>
      <c r="K65" s="614"/>
      <c r="L65" s="614"/>
      <c r="M65" s="614"/>
      <c r="N65" s="614"/>
      <c r="O65" s="614"/>
      <c r="P65" s="614"/>
      <c r="Q65" s="614"/>
      <c r="R65" s="614"/>
      <c r="S65" s="614"/>
      <c r="T65" s="614"/>
      <c r="U65" s="614"/>
      <c r="V65" s="614"/>
      <c r="W65" s="614"/>
      <c r="X65" s="614"/>
      <c r="Y65" s="614"/>
      <c r="Z65" s="614"/>
      <c r="AA65" s="614"/>
      <c r="AB65" s="614"/>
      <c r="AC65" s="614"/>
      <c r="AD65" s="614"/>
      <c r="AE65" s="614"/>
      <c r="AF65" s="614"/>
      <c r="AG65" s="614"/>
      <c r="AH65" s="614"/>
      <c r="AI65" s="614"/>
      <c r="AJ65" s="614"/>
      <c r="AK65" s="614"/>
      <c r="AL65" s="614"/>
      <c r="AM65" s="614"/>
      <c r="AN65" s="614"/>
      <c r="AO65" s="614"/>
      <c r="AP65" s="614"/>
      <c r="AQ65" s="614"/>
      <c r="AR65" s="614"/>
      <c r="AS65" s="614"/>
      <c r="AT65" s="614"/>
      <c r="AU65" s="614"/>
      <c r="AV65" s="614"/>
      <c r="AW65" s="614"/>
      <c r="AX65" s="614"/>
      <c r="AY65" s="614"/>
      <c r="AZ65" s="614"/>
      <c r="BA65" s="614"/>
      <c r="BB65" s="614"/>
      <c r="BC65" s="614"/>
      <c r="BD65" s="614"/>
      <c r="BE65" s="614"/>
      <c r="BF65" s="614"/>
      <c r="BG65" s="614"/>
      <c r="BH65" s="614"/>
      <c r="BI65" s="614"/>
      <c r="BJ65" s="614"/>
      <c r="BK65" s="614"/>
      <c r="BL65" s="614"/>
      <c r="BM65" s="614"/>
      <c r="BN65" s="614"/>
      <c r="BO65" s="614"/>
      <c r="BP65" s="614"/>
      <c r="BQ65" s="614"/>
      <c r="BR65" s="614"/>
      <c r="BS65" s="614"/>
      <c r="BT65" s="614"/>
      <c r="BU65" s="614"/>
      <c r="BV65" s="614"/>
      <c r="BW65" s="614"/>
      <c r="BX65" s="615" t="s">
        <v>404</v>
      </c>
      <c r="BY65" s="616"/>
      <c r="BZ65" s="616"/>
      <c r="CA65" s="616"/>
      <c r="CB65" s="616"/>
      <c r="CC65" s="616"/>
      <c r="CD65" s="616"/>
      <c r="CE65" s="617"/>
      <c r="CF65" s="618" t="s">
        <v>173</v>
      </c>
      <c r="CG65" s="616"/>
      <c r="CH65" s="616"/>
      <c r="CI65" s="616"/>
      <c r="CJ65" s="616"/>
      <c r="CK65" s="616"/>
      <c r="CL65" s="616"/>
      <c r="CM65" s="616"/>
      <c r="CN65" s="616"/>
      <c r="CO65" s="616"/>
      <c r="CP65" s="616"/>
      <c r="CQ65" s="616"/>
      <c r="CR65" s="617"/>
      <c r="CS65" s="699" t="s">
        <v>385</v>
      </c>
      <c r="CT65" s="700"/>
      <c r="CU65" s="700"/>
      <c r="CV65" s="700"/>
      <c r="CW65" s="700"/>
      <c r="CX65" s="700"/>
      <c r="CY65" s="700"/>
      <c r="CZ65" s="700"/>
      <c r="DA65" s="700"/>
      <c r="DB65" s="700"/>
      <c r="DC65" s="700"/>
      <c r="DD65" s="700"/>
      <c r="DE65" s="701"/>
      <c r="DF65" s="636">
        <f>'КФО 2 ПОУ'!DF57:DR57</f>
        <v>998637.8</v>
      </c>
      <c r="DG65" s="637"/>
      <c r="DH65" s="637"/>
      <c r="DI65" s="637"/>
      <c r="DJ65" s="637"/>
      <c r="DK65" s="637"/>
      <c r="DL65" s="637"/>
      <c r="DM65" s="637"/>
      <c r="DN65" s="637"/>
      <c r="DO65" s="637"/>
      <c r="DP65" s="637"/>
      <c r="DQ65" s="637"/>
      <c r="DR65" s="638"/>
      <c r="DS65" s="636">
        <f>'КФО 2 ПОУ'!DS57:EE57</f>
        <v>816121.92</v>
      </c>
      <c r="DT65" s="637"/>
      <c r="DU65" s="637"/>
      <c r="DV65" s="637"/>
      <c r="DW65" s="637"/>
      <c r="DX65" s="637"/>
      <c r="DY65" s="637"/>
      <c r="DZ65" s="637"/>
      <c r="EA65" s="637"/>
      <c r="EB65" s="637"/>
      <c r="EC65" s="637"/>
      <c r="ED65" s="637"/>
      <c r="EE65" s="638"/>
      <c r="EF65" s="636">
        <f>'КФО 2 ПОУ'!EF57:ER57</f>
        <v>816121.92</v>
      </c>
      <c r="EG65" s="637"/>
      <c r="EH65" s="637"/>
      <c r="EI65" s="637"/>
      <c r="EJ65" s="637"/>
      <c r="EK65" s="637"/>
      <c r="EL65" s="637"/>
      <c r="EM65" s="637"/>
      <c r="EN65" s="637"/>
      <c r="EO65" s="637"/>
      <c r="EP65" s="637"/>
      <c r="EQ65" s="637"/>
      <c r="ER65" s="638"/>
      <c r="ES65" s="680" t="s">
        <v>115</v>
      </c>
      <c r="ET65" s="681"/>
      <c r="EU65" s="681"/>
      <c r="EV65" s="681"/>
      <c r="EW65" s="681"/>
      <c r="EX65" s="681"/>
      <c r="EY65" s="681"/>
      <c r="EZ65" s="681"/>
      <c r="FA65" s="681"/>
      <c r="FB65" s="681"/>
      <c r="FC65" s="681"/>
      <c r="FD65" s="681"/>
      <c r="FE65" s="682"/>
    </row>
    <row r="66" spans="1:163" s="132" customFormat="1" ht="22.5" customHeight="1" x14ac:dyDescent="0.2">
      <c r="A66" s="613" t="s">
        <v>174</v>
      </c>
      <c r="B66" s="614"/>
      <c r="C66" s="614"/>
      <c r="D66" s="614"/>
      <c r="E66" s="614"/>
      <c r="F66" s="614"/>
      <c r="G66" s="614"/>
      <c r="H66" s="614"/>
      <c r="I66" s="614"/>
      <c r="J66" s="614"/>
      <c r="K66" s="614"/>
      <c r="L66" s="614"/>
      <c r="M66" s="614"/>
      <c r="N66" s="614"/>
      <c r="O66" s="614"/>
      <c r="P66" s="614"/>
      <c r="Q66" s="614"/>
      <c r="R66" s="614"/>
      <c r="S66" s="614"/>
      <c r="T66" s="614"/>
      <c r="U66" s="614"/>
      <c r="V66" s="614"/>
      <c r="W66" s="614"/>
      <c r="X66" s="614"/>
      <c r="Y66" s="614"/>
      <c r="Z66" s="614"/>
      <c r="AA66" s="614"/>
      <c r="AB66" s="614"/>
      <c r="AC66" s="614"/>
      <c r="AD66" s="614"/>
      <c r="AE66" s="614"/>
      <c r="AF66" s="614"/>
      <c r="AG66" s="614"/>
      <c r="AH66" s="614"/>
      <c r="AI66" s="614"/>
      <c r="AJ66" s="614"/>
      <c r="AK66" s="614"/>
      <c r="AL66" s="614"/>
      <c r="AM66" s="614"/>
      <c r="AN66" s="614"/>
      <c r="AO66" s="614"/>
      <c r="AP66" s="614"/>
      <c r="AQ66" s="614"/>
      <c r="AR66" s="614"/>
      <c r="AS66" s="614"/>
      <c r="AT66" s="614"/>
      <c r="AU66" s="614"/>
      <c r="AV66" s="614"/>
      <c r="AW66" s="614"/>
      <c r="AX66" s="614"/>
      <c r="AY66" s="614"/>
      <c r="AZ66" s="614"/>
      <c r="BA66" s="614"/>
      <c r="BB66" s="614"/>
      <c r="BC66" s="614"/>
      <c r="BD66" s="614"/>
      <c r="BE66" s="614"/>
      <c r="BF66" s="614"/>
      <c r="BG66" s="614"/>
      <c r="BH66" s="614"/>
      <c r="BI66" s="614"/>
      <c r="BJ66" s="614"/>
      <c r="BK66" s="614"/>
      <c r="BL66" s="614"/>
      <c r="BM66" s="614"/>
      <c r="BN66" s="614"/>
      <c r="BO66" s="614"/>
      <c r="BP66" s="614"/>
      <c r="BQ66" s="614"/>
      <c r="BR66" s="614"/>
      <c r="BS66" s="614"/>
      <c r="BT66" s="614"/>
      <c r="BU66" s="614"/>
      <c r="BV66" s="614"/>
      <c r="BW66" s="614"/>
      <c r="BX66" s="615" t="s">
        <v>542</v>
      </c>
      <c r="BY66" s="616"/>
      <c r="BZ66" s="616"/>
      <c r="CA66" s="616"/>
      <c r="CB66" s="616"/>
      <c r="CC66" s="616"/>
      <c r="CD66" s="616"/>
      <c r="CE66" s="617"/>
      <c r="CF66" s="618" t="s">
        <v>173</v>
      </c>
      <c r="CG66" s="616"/>
      <c r="CH66" s="616"/>
      <c r="CI66" s="616"/>
      <c r="CJ66" s="616"/>
      <c r="CK66" s="616"/>
      <c r="CL66" s="616"/>
      <c r="CM66" s="616"/>
      <c r="CN66" s="616"/>
      <c r="CO66" s="616"/>
      <c r="CP66" s="616"/>
      <c r="CQ66" s="616"/>
      <c r="CR66" s="617"/>
      <c r="CS66" s="705" t="s">
        <v>816</v>
      </c>
      <c r="CT66" s="706"/>
      <c r="CU66" s="706"/>
      <c r="CV66" s="706"/>
      <c r="CW66" s="706"/>
      <c r="CX66" s="706"/>
      <c r="CY66" s="706"/>
      <c r="CZ66" s="706"/>
      <c r="DA66" s="706"/>
      <c r="DB66" s="706"/>
      <c r="DC66" s="706"/>
      <c r="DD66" s="706"/>
      <c r="DE66" s="707"/>
      <c r="DF66" s="636">
        <f>'КФО 5'!DF66:DR66</f>
        <v>815400</v>
      </c>
      <c r="DG66" s="637"/>
      <c r="DH66" s="637"/>
      <c r="DI66" s="637"/>
      <c r="DJ66" s="637"/>
      <c r="DK66" s="637"/>
      <c r="DL66" s="637"/>
      <c r="DM66" s="637"/>
      <c r="DN66" s="637"/>
      <c r="DO66" s="637"/>
      <c r="DP66" s="637"/>
      <c r="DQ66" s="637"/>
      <c r="DR66" s="638"/>
      <c r="DS66" s="636">
        <f>'КФО 5'!DS66:EE66</f>
        <v>0</v>
      </c>
      <c r="DT66" s="637"/>
      <c r="DU66" s="637"/>
      <c r="DV66" s="637"/>
      <c r="DW66" s="637"/>
      <c r="DX66" s="637"/>
      <c r="DY66" s="637"/>
      <c r="DZ66" s="637"/>
      <c r="EA66" s="637"/>
      <c r="EB66" s="637"/>
      <c r="EC66" s="637"/>
      <c r="ED66" s="637"/>
      <c r="EE66" s="638"/>
      <c r="EF66" s="636">
        <f>'КФО 5'!EF66:ER66</f>
        <v>0</v>
      </c>
      <c r="EG66" s="637"/>
      <c r="EH66" s="637"/>
      <c r="EI66" s="637"/>
      <c r="EJ66" s="637"/>
      <c r="EK66" s="637"/>
      <c r="EL66" s="637"/>
      <c r="EM66" s="637"/>
      <c r="EN66" s="637"/>
      <c r="EO66" s="637"/>
      <c r="EP66" s="637"/>
      <c r="EQ66" s="637"/>
      <c r="ER66" s="638"/>
      <c r="ES66" s="680" t="s">
        <v>115</v>
      </c>
      <c r="ET66" s="681"/>
      <c r="EU66" s="681"/>
      <c r="EV66" s="681"/>
      <c r="EW66" s="681"/>
      <c r="EX66" s="681"/>
      <c r="EY66" s="681"/>
      <c r="EZ66" s="681"/>
      <c r="FA66" s="681"/>
      <c r="FB66" s="681"/>
      <c r="FC66" s="681"/>
      <c r="FD66" s="681"/>
      <c r="FE66" s="682"/>
      <c r="FG66" s="110"/>
    </row>
    <row r="67" spans="1:163" ht="11.1" customHeight="1" x14ac:dyDescent="0.2">
      <c r="A67" s="710" t="s">
        <v>175</v>
      </c>
      <c r="B67" s="711"/>
      <c r="C67" s="711"/>
      <c r="D67" s="711"/>
      <c r="E67" s="711"/>
      <c r="F67" s="711"/>
      <c r="G67" s="711"/>
      <c r="H67" s="711"/>
      <c r="I67" s="711"/>
      <c r="J67" s="711"/>
      <c r="K67" s="711"/>
      <c r="L67" s="711"/>
      <c r="M67" s="711"/>
      <c r="N67" s="711"/>
      <c r="O67" s="711"/>
      <c r="P67" s="711"/>
      <c r="Q67" s="711"/>
      <c r="R67" s="711"/>
      <c r="S67" s="711"/>
      <c r="T67" s="711"/>
      <c r="U67" s="711"/>
      <c r="V67" s="711"/>
      <c r="W67" s="711"/>
      <c r="X67" s="711"/>
      <c r="Y67" s="711"/>
      <c r="Z67" s="711"/>
      <c r="AA67" s="711"/>
      <c r="AB67" s="711"/>
      <c r="AC67" s="711"/>
      <c r="AD67" s="711"/>
      <c r="AE67" s="711"/>
      <c r="AF67" s="711"/>
      <c r="AG67" s="711"/>
      <c r="AH67" s="711"/>
      <c r="AI67" s="711"/>
      <c r="AJ67" s="711"/>
      <c r="AK67" s="711"/>
      <c r="AL67" s="711"/>
      <c r="AM67" s="711"/>
      <c r="AN67" s="711"/>
      <c r="AO67" s="711"/>
      <c r="AP67" s="711"/>
      <c r="AQ67" s="711"/>
      <c r="AR67" s="711"/>
      <c r="AS67" s="711"/>
      <c r="AT67" s="711"/>
      <c r="AU67" s="711"/>
      <c r="AV67" s="711"/>
      <c r="AW67" s="711"/>
      <c r="AX67" s="711"/>
      <c r="AY67" s="711"/>
      <c r="AZ67" s="711"/>
      <c r="BA67" s="711"/>
      <c r="BB67" s="711"/>
      <c r="BC67" s="711"/>
      <c r="BD67" s="711"/>
      <c r="BE67" s="711"/>
      <c r="BF67" s="711"/>
      <c r="BG67" s="711"/>
      <c r="BH67" s="711"/>
      <c r="BI67" s="711"/>
      <c r="BJ67" s="711"/>
      <c r="BK67" s="711"/>
      <c r="BL67" s="711"/>
      <c r="BM67" s="711"/>
      <c r="BN67" s="711"/>
      <c r="BO67" s="711"/>
      <c r="BP67" s="711"/>
      <c r="BQ67" s="711"/>
      <c r="BR67" s="711"/>
      <c r="BS67" s="711"/>
      <c r="BT67" s="711"/>
      <c r="BU67" s="711"/>
      <c r="BV67" s="711"/>
      <c r="BW67" s="711"/>
      <c r="BX67" s="712" t="s">
        <v>542</v>
      </c>
      <c r="BY67" s="712"/>
      <c r="BZ67" s="712"/>
      <c r="CA67" s="712"/>
      <c r="CB67" s="712"/>
      <c r="CC67" s="712"/>
      <c r="CD67" s="712"/>
      <c r="CE67" s="712"/>
      <c r="CF67" s="712" t="s">
        <v>173</v>
      </c>
      <c r="CG67" s="712"/>
      <c r="CH67" s="712"/>
      <c r="CI67" s="712"/>
      <c r="CJ67" s="712"/>
      <c r="CK67" s="712"/>
      <c r="CL67" s="712"/>
      <c r="CM67" s="712"/>
      <c r="CN67" s="712"/>
      <c r="CO67" s="712"/>
      <c r="CP67" s="712"/>
      <c r="CQ67" s="712"/>
      <c r="CR67" s="712"/>
      <c r="CS67" s="699" t="s">
        <v>832</v>
      </c>
      <c r="CT67" s="700"/>
      <c r="CU67" s="700"/>
      <c r="CV67" s="700"/>
      <c r="CW67" s="700"/>
      <c r="CX67" s="700"/>
      <c r="CY67" s="700"/>
      <c r="CZ67" s="700"/>
      <c r="DA67" s="700"/>
      <c r="DB67" s="700"/>
      <c r="DC67" s="700"/>
      <c r="DD67" s="700"/>
      <c r="DE67" s="701"/>
      <c r="DF67" s="708">
        <f>'КФО 5'!DF63:DR63</f>
        <v>18120</v>
      </c>
      <c r="DG67" s="708"/>
      <c r="DH67" s="708"/>
      <c r="DI67" s="708"/>
      <c r="DJ67" s="708"/>
      <c r="DK67" s="708"/>
      <c r="DL67" s="708"/>
      <c r="DM67" s="708"/>
      <c r="DN67" s="708"/>
      <c r="DO67" s="708"/>
      <c r="DP67" s="708"/>
      <c r="DQ67" s="708"/>
      <c r="DR67" s="708"/>
      <c r="DS67" s="708"/>
      <c r="DT67" s="708"/>
      <c r="DU67" s="708"/>
      <c r="DV67" s="708"/>
      <c r="DW67" s="708"/>
      <c r="DX67" s="708"/>
      <c r="DY67" s="708"/>
      <c r="DZ67" s="708"/>
      <c r="EA67" s="708"/>
      <c r="EB67" s="708"/>
      <c r="EC67" s="708"/>
      <c r="ED67" s="708"/>
      <c r="EE67" s="708"/>
      <c r="EF67" s="708"/>
      <c r="EG67" s="708"/>
      <c r="EH67" s="708"/>
      <c r="EI67" s="708"/>
      <c r="EJ67" s="708"/>
      <c r="EK67" s="708"/>
      <c r="EL67" s="708"/>
      <c r="EM67" s="708"/>
      <c r="EN67" s="708"/>
      <c r="EO67" s="708"/>
      <c r="EP67" s="708"/>
      <c r="EQ67" s="708"/>
      <c r="ER67" s="708"/>
      <c r="ES67" s="709" t="s">
        <v>115</v>
      </c>
      <c r="ET67" s="709"/>
      <c r="EU67" s="709"/>
      <c r="EV67" s="709"/>
      <c r="EW67" s="709"/>
      <c r="EX67" s="709"/>
      <c r="EY67" s="709"/>
      <c r="EZ67" s="709"/>
      <c r="FA67" s="709"/>
      <c r="FB67" s="709"/>
      <c r="FC67" s="709"/>
      <c r="FD67" s="709"/>
      <c r="FE67" s="709"/>
    </row>
    <row r="68" spans="1:163" ht="11.1" customHeight="1" x14ac:dyDescent="0.2">
      <c r="A68" s="710" t="s">
        <v>177</v>
      </c>
      <c r="B68" s="711"/>
      <c r="C68" s="711"/>
      <c r="D68" s="711"/>
      <c r="E68" s="711"/>
      <c r="F68" s="711"/>
      <c r="G68" s="711"/>
      <c r="H68" s="711"/>
      <c r="I68" s="711"/>
      <c r="J68" s="711"/>
      <c r="K68" s="711"/>
      <c r="L68" s="711"/>
      <c r="M68" s="711"/>
      <c r="N68" s="711"/>
      <c r="O68" s="711"/>
      <c r="P68" s="711"/>
      <c r="Q68" s="711"/>
      <c r="R68" s="711"/>
      <c r="S68" s="711"/>
      <c r="T68" s="711"/>
      <c r="U68" s="711"/>
      <c r="V68" s="711"/>
      <c r="W68" s="711"/>
      <c r="X68" s="711"/>
      <c r="Y68" s="711"/>
      <c r="Z68" s="711"/>
      <c r="AA68" s="711"/>
      <c r="AB68" s="711"/>
      <c r="AC68" s="711"/>
      <c r="AD68" s="711"/>
      <c r="AE68" s="711"/>
      <c r="AF68" s="711"/>
      <c r="AG68" s="711"/>
      <c r="AH68" s="711"/>
      <c r="AI68" s="711"/>
      <c r="AJ68" s="711"/>
      <c r="AK68" s="711"/>
      <c r="AL68" s="711"/>
      <c r="AM68" s="711"/>
      <c r="AN68" s="711"/>
      <c r="AO68" s="711"/>
      <c r="AP68" s="711"/>
      <c r="AQ68" s="711"/>
      <c r="AR68" s="711"/>
      <c r="AS68" s="711"/>
      <c r="AT68" s="711"/>
      <c r="AU68" s="711"/>
      <c r="AV68" s="711"/>
      <c r="AW68" s="711"/>
      <c r="AX68" s="711"/>
      <c r="AY68" s="711"/>
      <c r="AZ68" s="711"/>
      <c r="BA68" s="711"/>
      <c r="BB68" s="711"/>
      <c r="BC68" s="711"/>
      <c r="BD68" s="711"/>
      <c r="BE68" s="711"/>
      <c r="BF68" s="711"/>
      <c r="BG68" s="711"/>
      <c r="BH68" s="711"/>
      <c r="BI68" s="711"/>
      <c r="BJ68" s="711"/>
      <c r="BK68" s="711"/>
      <c r="BL68" s="711"/>
      <c r="BM68" s="711"/>
      <c r="BN68" s="711"/>
      <c r="BO68" s="711"/>
      <c r="BP68" s="711"/>
      <c r="BQ68" s="711"/>
      <c r="BR68" s="711"/>
      <c r="BS68" s="711"/>
      <c r="BT68" s="711"/>
      <c r="BU68" s="711"/>
      <c r="BV68" s="711"/>
      <c r="BW68" s="711"/>
      <c r="BX68" s="712" t="s">
        <v>178</v>
      </c>
      <c r="BY68" s="712"/>
      <c r="BZ68" s="712"/>
      <c r="CA68" s="712"/>
      <c r="CB68" s="712"/>
      <c r="CC68" s="712"/>
      <c r="CD68" s="712"/>
      <c r="CE68" s="712"/>
      <c r="CF68" s="712" t="s">
        <v>179</v>
      </c>
      <c r="CG68" s="712"/>
      <c r="CH68" s="712"/>
      <c r="CI68" s="712"/>
      <c r="CJ68" s="712"/>
      <c r="CK68" s="712"/>
      <c r="CL68" s="712"/>
      <c r="CM68" s="712"/>
      <c r="CN68" s="712"/>
      <c r="CO68" s="712"/>
      <c r="CP68" s="712"/>
      <c r="CQ68" s="712"/>
      <c r="CR68" s="712"/>
      <c r="CS68" s="713"/>
      <c r="CT68" s="713"/>
      <c r="CU68" s="713"/>
      <c r="CV68" s="713"/>
      <c r="CW68" s="713"/>
      <c r="CX68" s="713"/>
      <c r="CY68" s="713"/>
      <c r="CZ68" s="713"/>
      <c r="DA68" s="713"/>
      <c r="DB68" s="713"/>
      <c r="DC68" s="713"/>
      <c r="DD68" s="713"/>
      <c r="DE68" s="713"/>
      <c r="DF68" s="713"/>
      <c r="DG68" s="713"/>
      <c r="DH68" s="713"/>
      <c r="DI68" s="713"/>
      <c r="DJ68" s="713"/>
      <c r="DK68" s="713"/>
      <c r="DL68" s="713"/>
      <c r="DM68" s="713"/>
      <c r="DN68" s="713"/>
      <c r="DO68" s="713"/>
      <c r="DP68" s="713"/>
      <c r="DQ68" s="713"/>
      <c r="DR68" s="713"/>
      <c r="DS68" s="713"/>
      <c r="DT68" s="713"/>
      <c r="DU68" s="713"/>
      <c r="DV68" s="713"/>
      <c r="DW68" s="713"/>
      <c r="DX68" s="713"/>
      <c r="DY68" s="713"/>
      <c r="DZ68" s="713"/>
      <c r="EA68" s="713"/>
      <c r="EB68" s="713"/>
      <c r="EC68" s="713"/>
      <c r="ED68" s="713"/>
      <c r="EE68" s="713"/>
      <c r="EF68" s="713"/>
      <c r="EG68" s="713"/>
      <c r="EH68" s="713"/>
      <c r="EI68" s="713"/>
      <c r="EJ68" s="713"/>
      <c r="EK68" s="713"/>
      <c r="EL68" s="713"/>
      <c r="EM68" s="713"/>
      <c r="EN68" s="713"/>
      <c r="EO68" s="713"/>
      <c r="EP68" s="713"/>
      <c r="EQ68" s="713"/>
      <c r="ER68" s="713"/>
      <c r="ES68" s="709" t="s">
        <v>115</v>
      </c>
      <c r="ET68" s="709"/>
      <c r="EU68" s="709"/>
      <c r="EV68" s="709"/>
      <c r="EW68" s="709"/>
      <c r="EX68" s="709"/>
      <c r="EY68" s="709"/>
      <c r="EZ68" s="709"/>
      <c r="FA68" s="709"/>
      <c r="FB68" s="709"/>
      <c r="FC68" s="709"/>
      <c r="FD68" s="709"/>
      <c r="FE68" s="709"/>
    </row>
    <row r="69" spans="1:163" ht="11.1" customHeight="1" x14ac:dyDescent="0.2">
      <c r="A69" s="613" t="s">
        <v>180</v>
      </c>
      <c r="B69" s="614"/>
      <c r="C69" s="614"/>
      <c r="D69" s="614"/>
      <c r="E69" s="614"/>
      <c r="F69" s="614"/>
      <c r="G69" s="614"/>
      <c r="H69" s="614"/>
      <c r="I69" s="614"/>
      <c r="J69" s="614"/>
      <c r="K69" s="614"/>
      <c r="L69" s="614"/>
      <c r="M69" s="614"/>
      <c r="N69" s="614"/>
      <c r="O69" s="614"/>
      <c r="P69" s="614"/>
      <c r="Q69" s="614"/>
      <c r="R69" s="614"/>
      <c r="S69" s="614"/>
      <c r="T69" s="614"/>
      <c r="U69" s="614"/>
      <c r="V69" s="614"/>
      <c r="W69" s="614"/>
      <c r="X69" s="614"/>
      <c r="Y69" s="614"/>
      <c r="Z69" s="614"/>
      <c r="AA69" s="614"/>
      <c r="AB69" s="614"/>
      <c r="AC69" s="614"/>
      <c r="AD69" s="614"/>
      <c r="AE69" s="614"/>
      <c r="AF69" s="614"/>
      <c r="AG69" s="614"/>
      <c r="AH69" s="614"/>
      <c r="AI69" s="614"/>
      <c r="AJ69" s="614"/>
      <c r="AK69" s="614"/>
      <c r="AL69" s="614"/>
      <c r="AM69" s="614"/>
      <c r="AN69" s="614"/>
      <c r="AO69" s="614"/>
      <c r="AP69" s="614"/>
      <c r="AQ69" s="614"/>
      <c r="AR69" s="614"/>
      <c r="AS69" s="614"/>
      <c r="AT69" s="614"/>
      <c r="AU69" s="614"/>
      <c r="AV69" s="614"/>
      <c r="AW69" s="614"/>
      <c r="AX69" s="614"/>
      <c r="AY69" s="614"/>
      <c r="AZ69" s="614"/>
      <c r="BA69" s="614"/>
      <c r="BB69" s="614"/>
      <c r="BC69" s="614"/>
      <c r="BD69" s="614"/>
      <c r="BE69" s="614"/>
      <c r="BF69" s="614"/>
      <c r="BG69" s="614"/>
      <c r="BH69" s="614"/>
      <c r="BI69" s="614"/>
      <c r="BJ69" s="614"/>
      <c r="BK69" s="614"/>
      <c r="BL69" s="614"/>
      <c r="BM69" s="614"/>
      <c r="BN69" s="614"/>
      <c r="BO69" s="614"/>
      <c r="BP69" s="614"/>
      <c r="BQ69" s="614"/>
      <c r="BR69" s="614"/>
      <c r="BS69" s="614"/>
      <c r="BT69" s="614"/>
      <c r="BU69" s="614"/>
      <c r="BV69" s="614"/>
      <c r="BW69" s="614"/>
      <c r="BX69" s="615" t="s">
        <v>181</v>
      </c>
      <c r="BY69" s="616"/>
      <c r="BZ69" s="616"/>
      <c r="CA69" s="616"/>
      <c r="CB69" s="616"/>
      <c r="CC69" s="616"/>
      <c r="CD69" s="616"/>
      <c r="CE69" s="617"/>
      <c r="CF69" s="618" t="s">
        <v>182</v>
      </c>
      <c r="CG69" s="616"/>
      <c r="CH69" s="616"/>
      <c r="CI69" s="616"/>
      <c r="CJ69" s="616"/>
      <c r="CK69" s="616"/>
      <c r="CL69" s="616"/>
      <c r="CM69" s="616"/>
      <c r="CN69" s="616"/>
      <c r="CO69" s="616"/>
      <c r="CP69" s="616"/>
      <c r="CQ69" s="616"/>
      <c r="CR69" s="617"/>
      <c r="CS69" s="669"/>
      <c r="CT69" s="670"/>
      <c r="CU69" s="670"/>
      <c r="CV69" s="670"/>
      <c r="CW69" s="670"/>
      <c r="CX69" s="670"/>
      <c r="CY69" s="670"/>
      <c r="CZ69" s="670"/>
      <c r="DA69" s="670"/>
      <c r="DB69" s="670"/>
      <c r="DC69" s="670"/>
      <c r="DD69" s="670"/>
      <c r="DE69" s="671"/>
      <c r="DF69" s="669"/>
      <c r="DG69" s="670"/>
      <c r="DH69" s="670"/>
      <c r="DI69" s="670"/>
      <c r="DJ69" s="670"/>
      <c r="DK69" s="670"/>
      <c r="DL69" s="670"/>
      <c r="DM69" s="670"/>
      <c r="DN69" s="670"/>
      <c r="DO69" s="670"/>
      <c r="DP69" s="670"/>
      <c r="DQ69" s="670"/>
      <c r="DR69" s="671"/>
      <c r="DS69" s="669"/>
      <c r="DT69" s="670"/>
      <c r="DU69" s="670"/>
      <c r="DV69" s="670"/>
      <c r="DW69" s="670"/>
      <c r="DX69" s="670"/>
      <c r="DY69" s="670"/>
      <c r="DZ69" s="670"/>
      <c r="EA69" s="670"/>
      <c r="EB69" s="670"/>
      <c r="EC69" s="670"/>
      <c r="ED69" s="670"/>
      <c r="EE69" s="671"/>
      <c r="EF69" s="669"/>
      <c r="EG69" s="670"/>
      <c r="EH69" s="670"/>
      <c r="EI69" s="670"/>
      <c r="EJ69" s="670"/>
      <c r="EK69" s="670"/>
      <c r="EL69" s="670"/>
      <c r="EM69" s="670"/>
      <c r="EN69" s="670"/>
      <c r="EO69" s="670"/>
      <c r="EP69" s="670"/>
      <c r="EQ69" s="670"/>
      <c r="ER69" s="671"/>
      <c r="ES69" s="680" t="s">
        <v>115</v>
      </c>
      <c r="ET69" s="681"/>
      <c r="EU69" s="681"/>
      <c r="EV69" s="681"/>
      <c r="EW69" s="681"/>
      <c r="EX69" s="681"/>
      <c r="EY69" s="681"/>
      <c r="EZ69" s="681"/>
      <c r="FA69" s="681"/>
      <c r="FB69" s="681"/>
      <c r="FC69" s="681"/>
      <c r="FD69" s="681"/>
      <c r="FE69" s="682"/>
    </row>
    <row r="70" spans="1:163" ht="21" customHeight="1" x14ac:dyDescent="0.2">
      <c r="A70" s="613" t="s">
        <v>183</v>
      </c>
      <c r="B70" s="614"/>
      <c r="C70" s="614"/>
      <c r="D70" s="614"/>
      <c r="E70" s="614"/>
      <c r="F70" s="614"/>
      <c r="G70" s="614"/>
      <c r="H70" s="614"/>
      <c r="I70" s="614"/>
      <c r="J70" s="614"/>
      <c r="K70" s="614"/>
      <c r="L70" s="614"/>
      <c r="M70" s="614"/>
      <c r="N70" s="614"/>
      <c r="O70" s="614"/>
      <c r="P70" s="614"/>
      <c r="Q70" s="614"/>
      <c r="R70" s="614"/>
      <c r="S70" s="614"/>
      <c r="T70" s="614"/>
      <c r="U70" s="614"/>
      <c r="V70" s="614"/>
      <c r="W70" s="614"/>
      <c r="X70" s="614"/>
      <c r="Y70" s="614"/>
      <c r="Z70" s="614"/>
      <c r="AA70" s="614"/>
      <c r="AB70" s="614"/>
      <c r="AC70" s="614"/>
      <c r="AD70" s="614"/>
      <c r="AE70" s="614"/>
      <c r="AF70" s="614"/>
      <c r="AG70" s="614"/>
      <c r="AH70" s="614"/>
      <c r="AI70" s="614"/>
      <c r="AJ70" s="614"/>
      <c r="AK70" s="614"/>
      <c r="AL70" s="614"/>
      <c r="AM70" s="614"/>
      <c r="AN70" s="614"/>
      <c r="AO70" s="614"/>
      <c r="AP70" s="614"/>
      <c r="AQ70" s="614"/>
      <c r="AR70" s="614"/>
      <c r="AS70" s="614"/>
      <c r="AT70" s="614"/>
      <c r="AU70" s="614"/>
      <c r="AV70" s="614"/>
      <c r="AW70" s="614"/>
      <c r="AX70" s="614"/>
      <c r="AY70" s="614"/>
      <c r="AZ70" s="614"/>
      <c r="BA70" s="614"/>
      <c r="BB70" s="614"/>
      <c r="BC70" s="614"/>
      <c r="BD70" s="614"/>
      <c r="BE70" s="614"/>
      <c r="BF70" s="614"/>
      <c r="BG70" s="614"/>
      <c r="BH70" s="614"/>
      <c r="BI70" s="614"/>
      <c r="BJ70" s="614"/>
      <c r="BK70" s="614"/>
      <c r="BL70" s="614"/>
      <c r="BM70" s="614"/>
      <c r="BN70" s="614"/>
      <c r="BO70" s="614"/>
      <c r="BP70" s="614"/>
      <c r="BQ70" s="614"/>
      <c r="BR70" s="614"/>
      <c r="BS70" s="614"/>
      <c r="BT70" s="614"/>
      <c r="BU70" s="614"/>
      <c r="BV70" s="614"/>
      <c r="BW70" s="614"/>
      <c r="BX70" s="615" t="s">
        <v>184</v>
      </c>
      <c r="BY70" s="616"/>
      <c r="BZ70" s="616"/>
      <c r="CA70" s="616"/>
      <c r="CB70" s="616"/>
      <c r="CC70" s="616"/>
      <c r="CD70" s="616"/>
      <c r="CE70" s="617"/>
      <c r="CF70" s="618" t="s">
        <v>185</v>
      </c>
      <c r="CG70" s="616"/>
      <c r="CH70" s="616"/>
      <c r="CI70" s="616"/>
      <c r="CJ70" s="616"/>
      <c r="CK70" s="616"/>
      <c r="CL70" s="616"/>
      <c r="CM70" s="616"/>
      <c r="CN70" s="616"/>
      <c r="CO70" s="616"/>
      <c r="CP70" s="616"/>
      <c r="CQ70" s="616"/>
      <c r="CR70" s="617"/>
      <c r="CS70" s="669"/>
      <c r="CT70" s="670"/>
      <c r="CU70" s="670"/>
      <c r="CV70" s="670"/>
      <c r="CW70" s="670"/>
      <c r="CX70" s="670"/>
      <c r="CY70" s="670"/>
      <c r="CZ70" s="670"/>
      <c r="DA70" s="670"/>
      <c r="DB70" s="670"/>
      <c r="DC70" s="670"/>
      <c r="DD70" s="670"/>
      <c r="DE70" s="671"/>
      <c r="DF70" s="669"/>
      <c r="DG70" s="670"/>
      <c r="DH70" s="670"/>
      <c r="DI70" s="670"/>
      <c r="DJ70" s="670"/>
      <c r="DK70" s="670"/>
      <c r="DL70" s="670"/>
      <c r="DM70" s="670"/>
      <c r="DN70" s="670"/>
      <c r="DO70" s="670"/>
      <c r="DP70" s="670"/>
      <c r="DQ70" s="670"/>
      <c r="DR70" s="671"/>
      <c r="DS70" s="669"/>
      <c r="DT70" s="670"/>
      <c r="DU70" s="670"/>
      <c r="DV70" s="670"/>
      <c r="DW70" s="670"/>
      <c r="DX70" s="670"/>
      <c r="DY70" s="670"/>
      <c r="DZ70" s="670"/>
      <c r="EA70" s="670"/>
      <c r="EB70" s="670"/>
      <c r="EC70" s="670"/>
      <c r="ED70" s="670"/>
      <c r="EE70" s="671"/>
      <c r="EF70" s="669"/>
      <c r="EG70" s="670"/>
      <c r="EH70" s="670"/>
      <c r="EI70" s="670"/>
      <c r="EJ70" s="670"/>
      <c r="EK70" s="670"/>
      <c r="EL70" s="670"/>
      <c r="EM70" s="670"/>
      <c r="EN70" s="670"/>
      <c r="EO70" s="670"/>
      <c r="EP70" s="670"/>
      <c r="EQ70" s="670"/>
      <c r="ER70" s="671"/>
      <c r="ES70" s="680" t="s">
        <v>115</v>
      </c>
      <c r="ET70" s="681"/>
      <c r="EU70" s="681"/>
      <c r="EV70" s="681"/>
      <c r="EW70" s="681"/>
      <c r="EX70" s="681"/>
      <c r="EY70" s="681"/>
      <c r="EZ70" s="681"/>
      <c r="FA70" s="681"/>
      <c r="FB70" s="681"/>
      <c r="FC70" s="681"/>
      <c r="FD70" s="681"/>
      <c r="FE70" s="682"/>
    </row>
    <row r="71" spans="1:163" ht="21.75" customHeight="1" x14ac:dyDescent="0.2">
      <c r="A71" s="613" t="s">
        <v>186</v>
      </c>
      <c r="B71" s="614"/>
      <c r="C71" s="614"/>
      <c r="D71" s="614"/>
      <c r="E71" s="614"/>
      <c r="F71" s="614"/>
      <c r="G71" s="614"/>
      <c r="H71" s="614"/>
      <c r="I71" s="614"/>
      <c r="J71" s="614"/>
      <c r="K71" s="614"/>
      <c r="L71" s="614"/>
      <c r="M71" s="614"/>
      <c r="N71" s="614"/>
      <c r="O71" s="614"/>
      <c r="P71" s="614"/>
      <c r="Q71" s="614"/>
      <c r="R71" s="614"/>
      <c r="S71" s="614"/>
      <c r="T71" s="614"/>
      <c r="U71" s="614"/>
      <c r="V71" s="614"/>
      <c r="W71" s="614"/>
      <c r="X71" s="614"/>
      <c r="Y71" s="614"/>
      <c r="Z71" s="614"/>
      <c r="AA71" s="614"/>
      <c r="AB71" s="614"/>
      <c r="AC71" s="614"/>
      <c r="AD71" s="614"/>
      <c r="AE71" s="614"/>
      <c r="AF71" s="614"/>
      <c r="AG71" s="614"/>
      <c r="AH71" s="614"/>
      <c r="AI71" s="614"/>
      <c r="AJ71" s="614"/>
      <c r="AK71" s="614"/>
      <c r="AL71" s="614"/>
      <c r="AM71" s="614"/>
      <c r="AN71" s="614"/>
      <c r="AO71" s="614"/>
      <c r="AP71" s="614"/>
      <c r="AQ71" s="614"/>
      <c r="AR71" s="614"/>
      <c r="AS71" s="614"/>
      <c r="AT71" s="614"/>
      <c r="AU71" s="614"/>
      <c r="AV71" s="614"/>
      <c r="AW71" s="614"/>
      <c r="AX71" s="614"/>
      <c r="AY71" s="614"/>
      <c r="AZ71" s="614"/>
      <c r="BA71" s="614"/>
      <c r="BB71" s="614"/>
      <c r="BC71" s="614"/>
      <c r="BD71" s="614"/>
      <c r="BE71" s="614"/>
      <c r="BF71" s="614"/>
      <c r="BG71" s="614"/>
      <c r="BH71" s="614"/>
      <c r="BI71" s="614"/>
      <c r="BJ71" s="614"/>
      <c r="BK71" s="614"/>
      <c r="BL71" s="614"/>
      <c r="BM71" s="614"/>
      <c r="BN71" s="614"/>
      <c r="BO71" s="614"/>
      <c r="BP71" s="614"/>
      <c r="BQ71" s="614"/>
      <c r="BR71" s="614"/>
      <c r="BS71" s="614"/>
      <c r="BT71" s="614"/>
      <c r="BU71" s="614"/>
      <c r="BV71" s="614"/>
      <c r="BW71" s="614"/>
      <c r="BX71" s="615" t="s">
        <v>187</v>
      </c>
      <c r="BY71" s="616"/>
      <c r="BZ71" s="616"/>
      <c r="CA71" s="616"/>
      <c r="CB71" s="616"/>
      <c r="CC71" s="616"/>
      <c r="CD71" s="616"/>
      <c r="CE71" s="617"/>
      <c r="CF71" s="618" t="s">
        <v>185</v>
      </c>
      <c r="CG71" s="616"/>
      <c r="CH71" s="616"/>
      <c r="CI71" s="616"/>
      <c r="CJ71" s="616"/>
      <c r="CK71" s="616"/>
      <c r="CL71" s="616"/>
      <c r="CM71" s="616"/>
      <c r="CN71" s="616"/>
      <c r="CO71" s="616"/>
      <c r="CP71" s="616"/>
      <c r="CQ71" s="616"/>
      <c r="CR71" s="617"/>
      <c r="CS71" s="669"/>
      <c r="CT71" s="670"/>
      <c r="CU71" s="670"/>
      <c r="CV71" s="670"/>
      <c r="CW71" s="670"/>
      <c r="CX71" s="670"/>
      <c r="CY71" s="670"/>
      <c r="CZ71" s="670"/>
      <c r="DA71" s="670"/>
      <c r="DB71" s="670"/>
      <c r="DC71" s="670"/>
      <c r="DD71" s="670"/>
      <c r="DE71" s="671"/>
      <c r="DF71" s="669"/>
      <c r="DG71" s="670"/>
      <c r="DH71" s="670"/>
      <c r="DI71" s="670"/>
      <c r="DJ71" s="670"/>
      <c r="DK71" s="670"/>
      <c r="DL71" s="670"/>
      <c r="DM71" s="670"/>
      <c r="DN71" s="670"/>
      <c r="DO71" s="670"/>
      <c r="DP71" s="670"/>
      <c r="DQ71" s="670"/>
      <c r="DR71" s="671"/>
      <c r="DS71" s="669"/>
      <c r="DT71" s="670"/>
      <c r="DU71" s="670"/>
      <c r="DV71" s="670"/>
      <c r="DW71" s="670"/>
      <c r="DX71" s="670"/>
      <c r="DY71" s="670"/>
      <c r="DZ71" s="670"/>
      <c r="EA71" s="670"/>
      <c r="EB71" s="670"/>
      <c r="EC71" s="670"/>
      <c r="ED71" s="670"/>
      <c r="EE71" s="671"/>
      <c r="EF71" s="669"/>
      <c r="EG71" s="670"/>
      <c r="EH71" s="670"/>
      <c r="EI71" s="670"/>
      <c r="EJ71" s="670"/>
      <c r="EK71" s="670"/>
      <c r="EL71" s="670"/>
      <c r="EM71" s="670"/>
      <c r="EN71" s="670"/>
      <c r="EO71" s="670"/>
      <c r="EP71" s="670"/>
      <c r="EQ71" s="670"/>
      <c r="ER71" s="671"/>
      <c r="ES71" s="680" t="s">
        <v>115</v>
      </c>
      <c r="ET71" s="681"/>
      <c r="EU71" s="681"/>
      <c r="EV71" s="681"/>
      <c r="EW71" s="681"/>
      <c r="EX71" s="681"/>
      <c r="EY71" s="681"/>
      <c r="EZ71" s="681"/>
      <c r="FA71" s="681"/>
      <c r="FB71" s="681"/>
      <c r="FC71" s="681"/>
      <c r="FD71" s="681"/>
      <c r="FE71" s="682"/>
    </row>
    <row r="72" spans="1:163" ht="11.1" customHeight="1" x14ac:dyDescent="0.2">
      <c r="A72" s="613" t="s">
        <v>188</v>
      </c>
      <c r="B72" s="614"/>
      <c r="C72" s="614"/>
      <c r="D72" s="614"/>
      <c r="E72" s="614"/>
      <c r="F72" s="614"/>
      <c r="G72" s="614"/>
      <c r="H72" s="614"/>
      <c r="I72" s="614"/>
      <c r="J72" s="614"/>
      <c r="K72" s="614"/>
      <c r="L72" s="614"/>
      <c r="M72" s="614"/>
      <c r="N72" s="614"/>
      <c r="O72" s="614"/>
      <c r="P72" s="614"/>
      <c r="Q72" s="614"/>
      <c r="R72" s="614"/>
      <c r="S72" s="614"/>
      <c r="T72" s="614"/>
      <c r="U72" s="614"/>
      <c r="V72" s="614"/>
      <c r="W72" s="614"/>
      <c r="X72" s="614"/>
      <c r="Y72" s="614"/>
      <c r="Z72" s="614"/>
      <c r="AA72" s="614"/>
      <c r="AB72" s="614"/>
      <c r="AC72" s="614"/>
      <c r="AD72" s="614"/>
      <c r="AE72" s="614"/>
      <c r="AF72" s="614"/>
      <c r="AG72" s="614"/>
      <c r="AH72" s="614"/>
      <c r="AI72" s="614"/>
      <c r="AJ72" s="614"/>
      <c r="AK72" s="614"/>
      <c r="AL72" s="614"/>
      <c r="AM72" s="614"/>
      <c r="AN72" s="614"/>
      <c r="AO72" s="614"/>
      <c r="AP72" s="614"/>
      <c r="AQ72" s="614"/>
      <c r="AR72" s="614"/>
      <c r="AS72" s="614"/>
      <c r="AT72" s="614"/>
      <c r="AU72" s="614"/>
      <c r="AV72" s="614"/>
      <c r="AW72" s="614"/>
      <c r="AX72" s="614"/>
      <c r="AY72" s="614"/>
      <c r="AZ72" s="614"/>
      <c r="BA72" s="614"/>
      <c r="BB72" s="614"/>
      <c r="BC72" s="614"/>
      <c r="BD72" s="614"/>
      <c r="BE72" s="614"/>
      <c r="BF72" s="614"/>
      <c r="BG72" s="614"/>
      <c r="BH72" s="614"/>
      <c r="BI72" s="614"/>
      <c r="BJ72" s="614"/>
      <c r="BK72" s="614"/>
      <c r="BL72" s="614"/>
      <c r="BM72" s="614"/>
      <c r="BN72" s="614"/>
      <c r="BO72" s="614"/>
      <c r="BP72" s="614"/>
      <c r="BQ72" s="614"/>
      <c r="BR72" s="614"/>
      <c r="BS72" s="614"/>
      <c r="BT72" s="614"/>
      <c r="BU72" s="614"/>
      <c r="BV72" s="614"/>
      <c r="BW72" s="614"/>
      <c r="BX72" s="615" t="s">
        <v>189</v>
      </c>
      <c r="BY72" s="616"/>
      <c r="BZ72" s="616"/>
      <c r="CA72" s="616"/>
      <c r="CB72" s="616"/>
      <c r="CC72" s="616"/>
      <c r="CD72" s="616"/>
      <c r="CE72" s="617"/>
      <c r="CF72" s="618" t="s">
        <v>185</v>
      </c>
      <c r="CG72" s="616"/>
      <c r="CH72" s="616"/>
      <c r="CI72" s="616"/>
      <c r="CJ72" s="616"/>
      <c r="CK72" s="616"/>
      <c r="CL72" s="616"/>
      <c r="CM72" s="616"/>
      <c r="CN72" s="616"/>
      <c r="CO72" s="616"/>
      <c r="CP72" s="616"/>
      <c r="CQ72" s="616"/>
      <c r="CR72" s="617"/>
      <c r="CS72" s="669"/>
      <c r="CT72" s="670"/>
      <c r="CU72" s="670"/>
      <c r="CV72" s="670"/>
      <c r="CW72" s="670"/>
      <c r="CX72" s="670"/>
      <c r="CY72" s="670"/>
      <c r="CZ72" s="670"/>
      <c r="DA72" s="670"/>
      <c r="DB72" s="670"/>
      <c r="DC72" s="670"/>
      <c r="DD72" s="670"/>
      <c r="DE72" s="671"/>
      <c r="DF72" s="669"/>
      <c r="DG72" s="670"/>
      <c r="DH72" s="670"/>
      <c r="DI72" s="670"/>
      <c r="DJ72" s="670"/>
      <c r="DK72" s="670"/>
      <c r="DL72" s="670"/>
      <c r="DM72" s="670"/>
      <c r="DN72" s="670"/>
      <c r="DO72" s="670"/>
      <c r="DP72" s="670"/>
      <c r="DQ72" s="670"/>
      <c r="DR72" s="671"/>
      <c r="DS72" s="669"/>
      <c r="DT72" s="670"/>
      <c r="DU72" s="670"/>
      <c r="DV72" s="670"/>
      <c r="DW72" s="670"/>
      <c r="DX72" s="670"/>
      <c r="DY72" s="670"/>
      <c r="DZ72" s="670"/>
      <c r="EA72" s="670"/>
      <c r="EB72" s="670"/>
      <c r="EC72" s="670"/>
      <c r="ED72" s="670"/>
      <c r="EE72" s="671"/>
      <c r="EF72" s="669"/>
      <c r="EG72" s="670"/>
      <c r="EH72" s="670"/>
      <c r="EI72" s="670"/>
      <c r="EJ72" s="670"/>
      <c r="EK72" s="670"/>
      <c r="EL72" s="670"/>
      <c r="EM72" s="670"/>
      <c r="EN72" s="670"/>
      <c r="EO72" s="670"/>
      <c r="EP72" s="670"/>
      <c r="EQ72" s="670"/>
      <c r="ER72" s="671"/>
      <c r="ES72" s="680" t="s">
        <v>115</v>
      </c>
      <c r="ET72" s="681"/>
      <c r="EU72" s="681"/>
      <c r="EV72" s="681"/>
      <c r="EW72" s="681"/>
      <c r="EX72" s="681"/>
      <c r="EY72" s="681"/>
      <c r="EZ72" s="681"/>
      <c r="FA72" s="681"/>
      <c r="FB72" s="681"/>
      <c r="FC72" s="681"/>
      <c r="FD72" s="681"/>
      <c r="FE72" s="682"/>
    </row>
    <row r="73" spans="1:163" ht="11.1" customHeight="1" x14ac:dyDescent="0.2">
      <c r="A73" s="613" t="s">
        <v>9</v>
      </c>
      <c r="B73" s="614"/>
      <c r="C73" s="614"/>
      <c r="D73" s="614"/>
      <c r="E73" s="614"/>
      <c r="F73" s="614"/>
      <c r="G73" s="614"/>
      <c r="H73" s="614"/>
      <c r="I73" s="614"/>
      <c r="J73" s="614"/>
      <c r="K73" s="614"/>
      <c r="L73" s="614"/>
      <c r="M73" s="614"/>
      <c r="N73" s="614"/>
      <c r="O73" s="614"/>
      <c r="P73" s="614"/>
      <c r="Q73" s="614"/>
      <c r="R73" s="614"/>
      <c r="S73" s="614"/>
      <c r="T73" s="614"/>
      <c r="U73" s="614"/>
      <c r="V73" s="614"/>
      <c r="W73" s="614"/>
      <c r="X73" s="614"/>
      <c r="Y73" s="614"/>
      <c r="Z73" s="614"/>
      <c r="AA73" s="614"/>
      <c r="AB73" s="614"/>
      <c r="AC73" s="614"/>
      <c r="AD73" s="614"/>
      <c r="AE73" s="614"/>
      <c r="AF73" s="614"/>
      <c r="AG73" s="614"/>
      <c r="AH73" s="614"/>
      <c r="AI73" s="614"/>
      <c r="AJ73" s="614"/>
      <c r="AK73" s="614"/>
      <c r="AL73" s="614"/>
      <c r="AM73" s="614"/>
      <c r="AN73" s="614"/>
      <c r="AO73" s="614"/>
      <c r="AP73" s="614"/>
      <c r="AQ73" s="614"/>
      <c r="AR73" s="614"/>
      <c r="AS73" s="614"/>
      <c r="AT73" s="614"/>
      <c r="AU73" s="614"/>
      <c r="AV73" s="614"/>
      <c r="AW73" s="614"/>
      <c r="AX73" s="614"/>
      <c r="AY73" s="614"/>
      <c r="AZ73" s="614"/>
      <c r="BA73" s="614"/>
      <c r="BB73" s="614"/>
      <c r="BC73" s="614"/>
      <c r="BD73" s="614"/>
      <c r="BE73" s="614"/>
      <c r="BF73" s="614"/>
      <c r="BG73" s="614"/>
      <c r="BH73" s="614"/>
      <c r="BI73" s="614"/>
      <c r="BJ73" s="614"/>
      <c r="BK73" s="614"/>
      <c r="BL73" s="614"/>
      <c r="BM73" s="614"/>
      <c r="BN73" s="614"/>
      <c r="BO73" s="614"/>
      <c r="BP73" s="614"/>
      <c r="BQ73" s="614"/>
      <c r="BR73" s="614"/>
      <c r="BS73" s="614"/>
      <c r="BT73" s="614"/>
      <c r="BU73" s="614"/>
      <c r="BV73" s="614"/>
      <c r="BW73" s="614"/>
      <c r="BX73" s="615" t="s">
        <v>190</v>
      </c>
      <c r="BY73" s="616"/>
      <c r="BZ73" s="616"/>
      <c r="CA73" s="616"/>
      <c r="CB73" s="616"/>
      <c r="CC73" s="616"/>
      <c r="CD73" s="616"/>
      <c r="CE73" s="617"/>
      <c r="CF73" s="618" t="s">
        <v>191</v>
      </c>
      <c r="CG73" s="616"/>
      <c r="CH73" s="616"/>
      <c r="CI73" s="616"/>
      <c r="CJ73" s="616"/>
      <c r="CK73" s="616"/>
      <c r="CL73" s="616"/>
      <c r="CM73" s="616"/>
      <c r="CN73" s="616"/>
      <c r="CO73" s="616"/>
      <c r="CP73" s="616"/>
      <c r="CQ73" s="616"/>
      <c r="CR73" s="617"/>
      <c r="CS73" s="669"/>
      <c r="CT73" s="670"/>
      <c r="CU73" s="670"/>
      <c r="CV73" s="670"/>
      <c r="CW73" s="670"/>
      <c r="CX73" s="670"/>
      <c r="CY73" s="670"/>
      <c r="CZ73" s="670"/>
      <c r="DA73" s="670"/>
      <c r="DB73" s="670"/>
      <c r="DC73" s="670"/>
      <c r="DD73" s="670"/>
      <c r="DE73" s="671"/>
      <c r="DF73" s="781">
        <f>DF75+DF76+DF77</f>
        <v>122041.74</v>
      </c>
      <c r="DG73" s="782"/>
      <c r="DH73" s="782"/>
      <c r="DI73" s="782"/>
      <c r="DJ73" s="782"/>
      <c r="DK73" s="782"/>
      <c r="DL73" s="782"/>
      <c r="DM73" s="782"/>
      <c r="DN73" s="782"/>
      <c r="DO73" s="782"/>
      <c r="DP73" s="782"/>
      <c r="DQ73" s="782"/>
      <c r="DR73" s="783"/>
      <c r="DS73" s="781">
        <f t="shared" ref="DS73" si="12">DS75</f>
        <v>0</v>
      </c>
      <c r="DT73" s="782"/>
      <c r="DU73" s="782"/>
      <c r="DV73" s="782"/>
      <c r="DW73" s="782"/>
      <c r="DX73" s="782"/>
      <c r="DY73" s="782"/>
      <c r="DZ73" s="782"/>
      <c r="EA73" s="782"/>
      <c r="EB73" s="782"/>
      <c r="EC73" s="782"/>
      <c r="ED73" s="782"/>
      <c r="EE73" s="783"/>
      <c r="EF73" s="781">
        <f t="shared" ref="EF73" si="13">EF75</f>
        <v>0</v>
      </c>
      <c r="EG73" s="782"/>
      <c r="EH73" s="782"/>
      <c r="EI73" s="782"/>
      <c r="EJ73" s="782"/>
      <c r="EK73" s="782"/>
      <c r="EL73" s="782"/>
      <c r="EM73" s="782"/>
      <c r="EN73" s="782"/>
      <c r="EO73" s="782"/>
      <c r="EP73" s="782"/>
      <c r="EQ73" s="782"/>
      <c r="ER73" s="783"/>
      <c r="ES73" s="680" t="s">
        <v>115</v>
      </c>
      <c r="ET73" s="681"/>
      <c r="EU73" s="681"/>
      <c r="EV73" s="681"/>
      <c r="EW73" s="681"/>
      <c r="EX73" s="681"/>
      <c r="EY73" s="681"/>
      <c r="EZ73" s="681"/>
      <c r="FA73" s="681"/>
      <c r="FB73" s="681"/>
      <c r="FC73" s="681"/>
      <c r="FD73" s="681"/>
      <c r="FE73" s="682"/>
    </row>
    <row r="74" spans="1:163" ht="21.75" customHeight="1" x14ac:dyDescent="0.2">
      <c r="A74" s="613" t="s">
        <v>192</v>
      </c>
      <c r="B74" s="614"/>
      <c r="C74" s="614"/>
      <c r="D74" s="614"/>
      <c r="E74" s="614"/>
      <c r="F74" s="614"/>
      <c r="G74" s="614"/>
      <c r="H74" s="614"/>
      <c r="I74" s="614"/>
      <c r="J74" s="614"/>
      <c r="K74" s="614"/>
      <c r="L74" s="614"/>
      <c r="M74" s="614"/>
      <c r="N74" s="614"/>
      <c r="O74" s="614"/>
      <c r="P74" s="614"/>
      <c r="Q74" s="614"/>
      <c r="R74" s="614"/>
      <c r="S74" s="614"/>
      <c r="T74" s="614"/>
      <c r="U74" s="614"/>
      <c r="V74" s="614"/>
      <c r="W74" s="614"/>
      <c r="X74" s="614"/>
      <c r="Y74" s="614"/>
      <c r="Z74" s="614"/>
      <c r="AA74" s="614"/>
      <c r="AB74" s="614"/>
      <c r="AC74" s="614"/>
      <c r="AD74" s="614"/>
      <c r="AE74" s="614"/>
      <c r="AF74" s="614"/>
      <c r="AG74" s="614"/>
      <c r="AH74" s="614"/>
      <c r="AI74" s="614"/>
      <c r="AJ74" s="614"/>
      <c r="AK74" s="614"/>
      <c r="AL74" s="614"/>
      <c r="AM74" s="614"/>
      <c r="AN74" s="614"/>
      <c r="AO74" s="614"/>
      <c r="AP74" s="614"/>
      <c r="AQ74" s="614"/>
      <c r="AR74" s="614"/>
      <c r="AS74" s="614"/>
      <c r="AT74" s="614"/>
      <c r="AU74" s="614"/>
      <c r="AV74" s="614"/>
      <c r="AW74" s="614"/>
      <c r="AX74" s="614"/>
      <c r="AY74" s="614"/>
      <c r="AZ74" s="614"/>
      <c r="BA74" s="614"/>
      <c r="BB74" s="614"/>
      <c r="BC74" s="614"/>
      <c r="BD74" s="614"/>
      <c r="BE74" s="614"/>
      <c r="BF74" s="614"/>
      <c r="BG74" s="614"/>
      <c r="BH74" s="614"/>
      <c r="BI74" s="614"/>
      <c r="BJ74" s="614"/>
      <c r="BK74" s="614"/>
      <c r="BL74" s="614"/>
      <c r="BM74" s="614"/>
      <c r="BN74" s="614"/>
      <c r="BO74" s="614"/>
      <c r="BP74" s="614"/>
      <c r="BQ74" s="614"/>
      <c r="BR74" s="614"/>
      <c r="BS74" s="614"/>
      <c r="BT74" s="614"/>
      <c r="BU74" s="614"/>
      <c r="BV74" s="614"/>
      <c r="BW74" s="614"/>
      <c r="BX74" s="615" t="s">
        <v>193</v>
      </c>
      <c r="BY74" s="616"/>
      <c r="BZ74" s="616"/>
      <c r="CA74" s="616"/>
      <c r="CB74" s="616"/>
      <c r="CC74" s="616"/>
      <c r="CD74" s="616"/>
      <c r="CE74" s="617"/>
      <c r="CF74" s="618" t="s">
        <v>194</v>
      </c>
      <c r="CG74" s="616"/>
      <c r="CH74" s="616"/>
      <c r="CI74" s="616"/>
      <c r="CJ74" s="616"/>
      <c r="CK74" s="616"/>
      <c r="CL74" s="616"/>
      <c r="CM74" s="616"/>
      <c r="CN74" s="616"/>
      <c r="CO74" s="616"/>
      <c r="CP74" s="616"/>
      <c r="CQ74" s="616"/>
      <c r="CR74" s="617"/>
      <c r="CS74" s="669"/>
      <c r="CT74" s="670"/>
      <c r="CU74" s="670"/>
      <c r="CV74" s="670"/>
      <c r="CW74" s="670"/>
      <c r="CX74" s="670"/>
      <c r="CY74" s="670"/>
      <c r="CZ74" s="670"/>
      <c r="DA74" s="670"/>
      <c r="DB74" s="670"/>
      <c r="DC74" s="670"/>
      <c r="DD74" s="670"/>
      <c r="DE74" s="671"/>
      <c r="DF74" s="669"/>
      <c r="DG74" s="670"/>
      <c r="DH74" s="670"/>
      <c r="DI74" s="670"/>
      <c r="DJ74" s="670"/>
      <c r="DK74" s="670"/>
      <c r="DL74" s="670"/>
      <c r="DM74" s="670"/>
      <c r="DN74" s="670"/>
      <c r="DO74" s="670"/>
      <c r="DP74" s="670"/>
      <c r="DQ74" s="670"/>
      <c r="DR74" s="671"/>
      <c r="DS74" s="669"/>
      <c r="DT74" s="670"/>
      <c r="DU74" s="670"/>
      <c r="DV74" s="670"/>
      <c r="DW74" s="670"/>
      <c r="DX74" s="670"/>
      <c r="DY74" s="670"/>
      <c r="DZ74" s="670"/>
      <c r="EA74" s="670"/>
      <c r="EB74" s="670"/>
      <c r="EC74" s="670"/>
      <c r="ED74" s="670"/>
      <c r="EE74" s="671"/>
      <c r="EF74" s="669"/>
      <c r="EG74" s="670"/>
      <c r="EH74" s="670"/>
      <c r="EI74" s="670"/>
      <c r="EJ74" s="670"/>
      <c r="EK74" s="670"/>
      <c r="EL74" s="670"/>
      <c r="EM74" s="670"/>
      <c r="EN74" s="670"/>
      <c r="EO74" s="670"/>
      <c r="EP74" s="670"/>
      <c r="EQ74" s="670"/>
      <c r="ER74" s="671"/>
      <c r="ES74" s="680" t="s">
        <v>115</v>
      </c>
      <c r="ET74" s="681"/>
      <c r="EU74" s="681"/>
      <c r="EV74" s="681"/>
      <c r="EW74" s="681"/>
      <c r="EX74" s="681"/>
      <c r="EY74" s="681"/>
      <c r="EZ74" s="681"/>
      <c r="FA74" s="681"/>
      <c r="FB74" s="681"/>
      <c r="FC74" s="681"/>
      <c r="FD74" s="681"/>
      <c r="FE74" s="682"/>
    </row>
    <row r="75" spans="1:163" ht="33.75" customHeight="1" x14ac:dyDescent="0.2">
      <c r="A75" s="613" t="s">
        <v>195</v>
      </c>
      <c r="B75" s="614"/>
      <c r="C75" s="614"/>
      <c r="D75" s="614"/>
      <c r="E75" s="614"/>
      <c r="F75" s="614"/>
      <c r="G75" s="614"/>
      <c r="H75" s="614"/>
      <c r="I75" s="614"/>
      <c r="J75" s="614"/>
      <c r="K75" s="614"/>
      <c r="L75" s="614"/>
      <c r="M75" s="614"/>
      <c r="N75" s="614"/>
      <c r="O75" s="614"/>
      <c r="P75" s="614"/>
      <c r="Q75" s="614"/>
      <c r="R75" s="614"/>
      <c r="S75" s="614"/>
      <c r="T75" s="614"/>
      <c r="U75" s="614"/>
      <c r="V75" s="614"/>
      <c r="W75" s="614"/>
      <c r="X75" s="614"/>
      <c r="Y75" s="614"/>
      <c r="Z75" s="614"/>
      <c r="AA75" s="614"/>
      <c r="AB75" s="614"/>
      <c r="AC75" s="614"/>
      <c r="AD75" s="614"/>
      <c r="AE75" s="614"/>
      <c r="AF75" s="614"/>
      <c r="AG75" s="614"/>
      <c r="AH75" s="614"/>
      <c r="AI75" s="614"/>
      <c r="AJ75" s="614"/>
      <c r="AK75" s="614"/>
      <c r="AL75" s="614"/>
      <c r="AM75" s="614"/>
      <c r="AN75" s="614"/>
      <c r="AO75" s="614"/>
      <c r="AP75" s="614"/>
      <c r="AQ75" s="614"/>
      <c r="AR75" s="614"/>
      <c r="AS75" s="614"/>
      <c r="AT75" s="614"/>
      <c r="AU75" s="614"/>
      <c r="AV75" s="614"/>
      <c r="AW75" s="614"/>
      <c r="AX75" s="614"/>
      <c r="AY75" s="614"/>
      <c r="AZ75" s="614"/>
      <c r="BA75" s="614"/>
      <c r="BB75" s="614"/>
      <c r="BC75" s="614"/>
      <c r="BD75" s="614"/>
      <c r="BE75" s="614"/>
      <c r="BF75" s="614"/>
      <c r="BG75" s="614"/>
      <c r="BH75" s="614"/>
      <c r="BI75" s="614"/>
      <c r="BJ75" s="614"/>
      <c r="BK75" s="614"/>
      <c r="BL75" s="614"/>
      <c r="BM75" s="614"/>
      <c r="BN75" s="614"/>
      <c r="BO75" s="614"/>
      <c r="BP75" s="614"/>
      <c r="BQ75" s="614"/>
      <c r="BR75" s="614"/>
      <c r="BS75" s="614"/>
      <c r="BT75" s="614"/>
      <c r="BU75" s="614"/>
      <c r="BV75" s="614"/>
      <c r="BW75" s="614"/>
      <c r="BX75" s="615" t="s">
        <v>196</v>
      </c>
      <c r="BY75" s="616"/>
      <c r="BZ75" s="616"/>
      <c r="CA75" s="616"/>
      <c r="CB75" s="616"/>
      <c r="CC75" s="616"/>
      <c r="CD75" s="616"/>
      <c r="CE75" s="617"/>
      <c r="CF75" s="618" t="s">
        <v>197</v>
      </c>
      <c r="CG75" s="616"/>
      <c r="CH75" s="616"/>
      <c r="CI75" s="616"/>
      <c r="CJ75" s="616"/>
      <c r="CK75" s="616"/>
      <c r="CL75" s="616"/>
      <c r="CM75" s="616"/>
      <c r="CN75" s="616"/>
      <c r="CO75" s="616"/>
      <c r="CP75" s="616"/>
      <c r="CQ75" s="616"/>
      <c r="CR75" s="617"/>
      <c r="CS75" s="669" t="s">
        <v>596</v>
      </c>
      <c r="CT75" s="670"/>
      <c r="CU75" s="670"/>
      <c r="CV75" s="670"/>
      <c r="CW75" s="670"/>
      <c r="CX75" s="670"/>
      <c r="CY75" s="670"/>
      <c r="CZ75" s="670"/>
      <c r="DA75" s="670"/>
      <c r="DB75" s="670"/>
      <c r="DC75" s="670"/>
      <c r="DD75" s="670"/>
      <c r="DE75" s="671"/>
      <c r="DF75" s="669">
        <f>'КФО 5'!DF75:DR75</f>
        <v>0</v>
      </c>
      <c r="DG75" s="670"/>
      <c r="DH75" s="670"/>
      <c r="DI75" s="670"/>
      <c r="DJ75" s="670"/>
      <c r="DK75" s="670"/>
      <c r="DL75" s="670"/>
      <c r="DM75" s="670"/>
      <c r="DN75" s="670"/>
      <c r="DO75" s="670"/>
      <c r="DP75" s="670"/>
      <c r="DQ75" s="670"/>
      <c r="DR75" s="671"/>
      <c r="DS75" s="669">
        <f>'КФО 5'!DS75:EE75</f>
        <v>0</v>
      </c>
      <c r="DT75" s="670"/>
      <c r="DU75" s="670"/>
      <c r="DV75" s="670"/>
      <c r="DW75" s="670"/>
      <c r="DX75" s="670"/>
      <c r="DY75" s="670"/>
      <c r="DZ75" s="670"/>
      <c r="EA75" s="670"/>
      <c r="EB75" s="670"/>
      <c r="EC75" s="670"/>
      <c r="ED75" s="670"/>
      <c r="EE75" s="671"/>
      <c r="EF75" s="669">
        <f>'КФО 5'!EF75:ER75</f>
        <v>0</v>
      </c>
      <c r="EG75" s="670"/>
      <c r="EH75" s="670"/>
      <c r="EI75" s="670"/>
      <c r="EJ75" s="670"/>
      <c r="EK75" s="670"/>
      <c r="EL75" s="670"/>
      <c r="EM75" s="670"/>
      <c r="EN75" s="670"/>
      <c r="EO75" s="670"/>
      <c r="EP75" s="670"/>
      <c r="EQ75" s="670"/>
      <c r="ER75" s="671"/>
      <c r="ES75" s="680" t="s">
        <v>115</v>
      </c>
      <c r="ET75" s="681"/>
      <c r="EU75" s="681"/>
      <c r="EV75" s="681"/>
      <c r="EW75" s="681"/>
      <c r="EX75" s="681"/>
      <c r="EY75" s="681"/>
      <c r="EZ75" s="681"/>
      <c r="FA75" s="681"/>
      <c r="FB75" s="681"/>
      <c r="FC75" s="681"/>
      <c r="FD75" s="681"/>
      <c r="FE75" s="682"/>
    </row>
    <row r="76" spans="1:163" s="440" customFormat="1" ht="33.75" customHeight="1" x14ac:dyDescent="0.2">
      <c r="A76" s="613" t="s">
        <v>195</v>
      </c>
      <c r="B76" s="614"/>
      <c r="C76" s="614"/>
      <c r="D76" s="614"/>
      <c r="E76" s="614"/>
      <c r="F76" s="614"/>
      <c r="G76" s="614"/>
      <c r="H76" s="614"/>
      <c r="I76" s="614"/>
      <c r="J76" s="614"/>
      <c r="K76" s="614"/>
      <c r="L76" s="614"/>
      <c r="M76" s="614"/>
      <c r="N76" s="614"/>
      <c r="O76" s="614"/>
      <c r="P76" s="614"/>
      <c r="Q76" s="614"/>
      <c r="R76" s="614"/>
      <c r="S76" s="614"/>
      <c r="T76" s="614"/>
      <c r="U76" s="614"/>
      <c r="V76" s="614"/>
      <c r="W76" s="614"/>
      <c r="X76" s="614"/>
      <c r="Y76" s="614"/>
      <c r="Z76" s="614"/>
      <c r="AA76" s="614"/>
      <c r="AB76" s="614"/>
      <c r="AC76" s="614"/>
      <c r="AD76" s="614"/>
      <c r="AE76" s="614"/>
      <c r="AF76" s="614"/>
      <c r="AG76" s="614"/>
      <c r="AH76" s="614"/>
      <c r="AI76" s="614"/>
      <c r="AJ76" s="614"/>
      <c r="AK76" s="614"/>
      <c r="AL76" s="614"/>
      <c r="AM76" s="614"/>
      <c r="AN76" s="614"/>
      <c r="AO76" s="614"/>
      <c r="AP76" s="614"/>
      <c r="AQ76" s="614"/>
      <c r="AR76" s="614"/>
      <c r="AS76" s="614"/>
      <c r="AT76" s="614"/>
      <c r="AU76" s="614"/>
      <c r="AV76" s="614"/>
      <c r="AW76" s="614"/>
      <c r="AX76" s="614"/>
      <c r="AY76" s="614"/>
      <c r="AZ76" s="614"/>
      <c r="BA76" s="614"/>
      <c r="BB76" s="614"/>
      <c r="BC76" s="614"/>
      <c r="BD76" s="614"/>
      <c r="BE76" s="614"/>
      <c r="BF76" s="614"/>
      <c r="BG76" s="614"/>
      <c r="BH76" s="614"/>
      <c r="BI76" s="614"/>
      <c r="BJ76" s="614"/>
      <c r="BK76" s="614"/>
      <c r="BL76" s="614"/>
      <c r="BM76" s="614"/>
      <c r="BN76" s="614"/>
      <c r="BO76" s="614"/>
      <c r="BP76" s="614"/>
      <c r="BQ76" s="614"/>
      <c r="BR76" s="614"/>
      <c r="BS76" s="614"/>
      <c r="BT76" s="614"/>
      <c r="BU76" s="614"/>
      <c r="BV76" s="614"/>
      <c r="BW76" s="614"/>
      <c r="BX76" s="615" t="s">
        <v>746</v>
      </c>
      <c r="BY76" s="616"/>
      <c r="BZ76" s="616"/>
      <c r="CA76" s="616"/>
      <c r="CB76" s="616"/>
      <c r="CC76" s="616"/>
      <c r="CD76" s="616"/>
      <c r="CE76" s="617"/>
      <c r="CF76" s="618" t="s">
        <v>197</v>
      </c>
      <c r="CG76" s="616"/>
      <c r="CH76" s="616"/>
      <c r="CI76" s="616"/>
      <c r="CJ76" s="616"/>
      <c r="CK76" s="616"/>
      <c r="CL76" s="616"/>
      <c r="CM76" s="616"/>
      <c r="CN76" s="616"/>
      <c r="CO76" s="616"/>
      <c r="CP76" s="616"/>
      <c r="CQ76" s="616"/>
      <c r="CR76" s="617"/>
      <c r="CS76" s="669" t="s">
        <v>624</v>
      </c>
      <c r="CT76" s="670"/>
      <c r="CU76" s="670"/>
      <c r="CV76" s="670"/>
      <c r="CW76" s="670"/>
      <c r="CX76" s="670"/>
      <c r="CY76" s="670"/>
      <c r="CZ76" s="670"/>
      <c r="DA76" s="670"/>
      <c r="DB76" s="670"/>
      <c r="DC76" s="670"/>
      <c r="DD76" s="670"/>
      <c r="DE76" s="671"/>
      <c r="DF76" s="669">
        <f>'КФО 4 город'!DF56:DR56</f>
        <v>0</v>
      </c>
      <c r="DG76" s="670"/>
      <c r="DH76" s="670"/>
      <c r="DI76" s="670"/>
      <c r="DJ76" s="670"/>
      <c r="DK76" s="670"/>
      <c r="DL76" s="670"/>
      <c r="DM76" s="670"/>
      <c r="DN76" s="670"/>
      <c r="DO76" s="670"/>
      <c r="DP76" s="670"/>
      <c r="DQ76" s="670"/>
      <c r="DR76" s="671"/>
      <c r="DS76" s="669">
        <f>'КФО 5'!DS76:EE76</f>
        <v>0</v>
      </c>
      <c r="DT76" s="670"/>
      <c r="DU76" s="670"/>
      <c r="DV76" s="670"/>
      <c r="DW76" s="670"/>
      <c r="DX76" s="670"/>
      <c r="DY76" s="670"/>
      <c r="DZ76" s="670"/>
      <c r="EA76" s="670"/>
      <c r="EB76" s="670"/>
      <c r="EC76" s="670"/>
      <c r="ED76" s="670"/>
      <c r="EE76" s="671"/>
      <c r="EF76" s="669">
        <f>'КФО 5'!EF76:ER76</f>
        <v>0</v>
      </c>
      <c r="EG76" s="670"/>
      <c r="EH76" s="670"/>
      <c r="EI76" s="670"/>
      <c r="EJ76" s="670"/>
      <c r="EK76" s="670"/>
      <c r="EL76" s="670"/>
      <c r="EM76" s="670"/>
      <c r="EN76" s="670"/>
      <c r="EO76" s="670"/>
      <c r="EP76" s="670"/>
      <c r="EQ76" s="670"/>
      <c r="ER76" s="671"/>
      <c r="ES76" s="680" t="s">
        <v>115</v>
      </c>
      <c r="ET76" s="681"/>
      <c r="EU76" s="681"/>
      <c r="EV76" s="681"/>
      <c r="EW76" s="681"/>
      <c r="EX76" s="681"/>
      <c r="EY76" s="681"/>
      <c r="EZ76" s="681"/>
      <c r="FA76" s="681"/>
      <c r="FB76" s="681"/>
      <c r="FC76" s="681"/>
      <c r="FD76" s="681"/>
      <c r="FE76" s="682"/>
      <c r="FG76" s="110"/>
    </row>
    <row r="77" spans="1:163" s="440" customFormat="1" ht="33.75" customHeight="1" x14ac:dyDescent="0.2">
      <c r="A77" s="613" t="s">
        <v>195</v>
      </c>
      <c r="B77" s="614"/>
      <c r="C77" s="614"/>
      <c r="D77" s="614"/>
      <c r="E77" s="614"/>
      <c r="F77" s="614"/>
      <c r="G77" s="614"/>
      <c r="H77" s="614"/>
      <c r="I77" s="614"/>
      <c r="J77" s="614"/>
      <c r="K77" s="614"/>
      <c r="L77" s="614"/>
      <c r="M77" s="614"/>
      <c r="N77" s="614"/>
      <c r="O77" s="614"/>
      <c r="P77" s="614"/>
      <c r="Q77" s="614"/>
      <c r="R77" s="614"/>
      <c r="S77" s="614"/>
      <c r="T77" s="614"/>
      <c r="U77" s="614"/>
      <c r="V77" s="614"/>
      <c r="W77" s="614"/>
      <c r="X77" s="614"/>
      <c r="Y77" s="614"/>
      <c r="Z77" s="614"/>
      <c r="AA77" s="614"/>
      <c r="AB77" s="614"/>
      <c r="AC77" s="614"/>
      <c r="AD77" s="614"/>
      <c r="AE77" s="614"/>
      <c r="AF77" s="614"/>
      <c r="AG77" s="614"/>
      <c r="AH77" s="614"/>
      <c r="AI77" s="614"/>
      <c r="AJ77" s="614"/>
      <c r="AK77" s="614"/>
      <c r="AL77" s="614"/>
      <c r="AM77" s="614"/>
      <c r="AN77" s="614"/>
      <c r="AO77" s="614"/>
      <c r="AP77" s="614"/>
      <c r="AQ77" s="614"/>
      <c r="AR77" s="614"/>
      <c r="AS77" s="614"/>
      <c r="AT77" s="614"/>
      <c r="AU77" s="614"/>
      <c r="AV77" s="614"/>
      <c r="AW77" s="614"/>
      <c r="AX77" s="614"/>
      <c r="AY77" s="614"/>
      <c r="AZ77" s="614"/>
      <c r="BA77" s="614"/>
      <c r="BB77" s="614"/>
      <c r="BC77" s="614"/>
      <c r="BD77" s="614"/>
      <c r="BE77" s="614"/>
      <c r="BF77" s="614"/>
      <c r="BG77" s="614"/>
      <c r="BH77" s="614"/>
      <c r="BI77" s="614"/>
      <c r="BJ77" s="614"/>
      <c r="BK77" s="614"/>
      <c r="BL77" s="614"/>
      <c r="BM77" s="614"/>
      <c r="BN77" s="614"/>
      <c r="BO77" s="614"/>
      <c r="BP77" s="614"/>
      <c r="BQ77" s="614"/>
      <c r="BR77" s="614"/>
      <c r="BS77" s="614"/>
      <c r="BT77" s="614"/>
      <c r="BU77" s="614"/>
      <c r="BV77" s="614"/>
      <c r="BW77" s="614"/>
      <c r="BX77" s="615" t="s">
        <v>747</v>
      </c>
      <c r="BY77" s="616"/>
      <c r="BZ77" s="616"/>
      <c r="CA77" s="616"/>
      <c r="CB77" s="616"/>
      <c r="CC77" s="616"/>
      <c r="CD77" s="616"/>
      <c r="CE77" s="617"/>
      <c r="CF77" s="618" t="s">
        <v>197</v>
      </c>
      <c r="CG77" s="616"/>
      <c r="CH77" s="616"/>
      <c r="CI77" s="616"/>
      <c r="CJ77" s="616"/>
      <c r="CK77" s="616"/>
      <c r="CL77" s="616"/>
      <c r="CM77" s="616"/>
      <c r="CN77" s="616"/>
      <c r="CO77" s="616"/>
      <c r="CP77" s="616"/>
      <c r="CQ77" s="616"/>
      <c r="CR77" s="617"/>
      <c r="CS77" s="669" t="s">
        <v>702</v>
      </c>
      <c r="CT77" s="670"/>
      <c r="CU77" s="670"/>
      <c r="CV77" s="670"/>
      <c r="CW77" s="670"/>
      <c r="CX77" s="670"/>
      <c r="CY77" s="670"/>
      <c r="CZ77" s="670"/>
      <c r="DA77" s="670"/>
      <c r="DB77" s="670"/>
      <c r="DC77" s="670"/>
      <c r="DD77" s="670"/>
      <c r="DE77" s="671"/>
      <c r="DF77" s="669">
        <f>'КФО 2 ПОУ'!DF67:DR67</f>
        <v>122041.74</v>
      </c>
      <c r="DG77" s="670"/>
      <c r="DH77" s="670"/>
      <c r="DI77" s="670"/>
      <c r="DJ77" s="670"/>
      <c r="DK77" s="670"/>
      <c r="DL77" s="670"/>
      <c r="DM77" s="670"/>
      <c r="DN77" s="670"/>
      <c r="DO77" s="670"/>
      <c r="DP77" s="670"/>
      <c r="DQ77" s="670"/>
      <c r="DR77" s="671"/>
      <c r="DS77" s="669">
        <f>'КФО 5'!DS77:EE77</f>
        <v>0</v>
      </c>
      <c r="DT77" s="670"/>
      <c r="DU77" s="670"/>
      <c r="DV77" s="670"/>
      <c r="DW77" s="670"/>
      <c r="DX77" s="670"/>
      <c r="DY77" s="670"/>
      <c r="DZ77" s="670"/>
      <c r="EA77" s="670"/>
      <c r="EB77" s="670"/>
      <c r="EC77" s="670"/>
      <c r="ED77" s="670"/>
      <c r="EE77" s="671"/>
      <c r="EF77" s="669">
        <f>'КФО 5'!EF77:ER77</f>
        <v>0</v>
      </c>
      <c r="EG77" s="670"/>
      <c r="EH77" s="670"/>
      <c r="EI77" s="670"/>
      <c r="EJ77" s="670"/>
      <c r="EK77" s="670"/>
      <c r="EL77" s="670"/>
      <c r="EM77" s="670"/>
      <c r="EN77" s="670"/>
      <c r="EO77" s="670"/>
      <c r="EP77" s="670"/>
      <c r="EQ77" s="670"/>
      <c r="ER77" s="671"/>
      <c r="ES77" s="680" t="s">
        <v>115</v>
      </c>
      <c r="ET77" s="681"/>
      <c r="EU77" s="681"/>
      <c r="EV77" s="681"/>
      <c r="EW77" s="681"/>
      <c r="EX77" s="681"/>
      <c r="EY77" s="681"/>
      <c r="EZ77" s="681"/>
      <c r="FA77" s="681"/>
      <c r="FB77" s="681"/>
      <c r="FC77" s="681"/>
      <c r="FD77" s="681"/>
      <c r="FE77" s="682"/>
      <c r="FG77" s="110"/>
    </row>
    <row r="78" spans="1:163" ht="21.75" customHeight="1" x14ac:dyDescent="0.2">
      <c r="A78" s="613" t="s">
        <v>198</v>
      </c>
      <c r="B78" s="614"/>
      <c r="C78" s="614"/>
      <c r="D78" s="614"/>
      <c r="E78" s="614"/>
      <c r="F78" s="614"/>
      <c r="G78" s="614"/>
      <c r="H78" s="614"/>
      <c r="I78" s="614"/>
      <c r="J78" s="614"/>
      <c r="K78" s="614"/>
      <c r="L78" s="614"/>
      <c r="M78" s="614"/>
      <c r="N78" s="614"/>
      <c r="O78" s="614"/>
      <c r="P78" s="614"/>
      <c r="Q78" s="614"/>
      <c r="R78" s="614"/>
      <c r="S78" s="614"/>
      <c r="T78" s="614"/>
      <c r="U78" s="614"/>
      <c r="V78" s="614"/>
      <c r="W78" s="614"/>
      <c r="X78" s="614"/>
      <c r="Y78" s="614"/>
      <c r="Z78" s="614"/>
      <c r="AA78" s="614"/>
      <c r="AB78" s="614"/>
      <c r="AC78" s="614"/>
      <c r="AD78" s="614"/>
      <c r="AE78" s="614"/>
      <c r="AF78" s="614"/>
      <c r="AG78" s="614"/>
      <c r="AH78" s="614"/>
      <c r="AI78" s="614"/>
      <c r="AJ78" s="614"/>
      <c r="AK78" s="614"/>
      <c r="AL78" s="614"/>
      <c r="AM78" s="614"/>
      <c r="AN78" s="614"/>
      <c r="AO78" s="614"/>
      <c r="AP78" s="614"/>
      <c r="AQ78" s="614"/>
      <c r="AR78" s="614"/>
      <c r="AS78" s="614"/>
      <c r="AT78" s="614"/>
      <c r="AU78" s="614"/>
      <c r="AV78" s="614"/>
      <c r="AW78" s="614"/>
      <c r="AX78" s="614"/>
      <c r="AY78" s="614"/>
      <c r="AZ78" s="614"/>
      <c r="BA78" s="614"/>
      <c r="BB78" s="614"/>
      <c r="BC78" s="614"/>
      <c r="BD78" s="614"/>
      <c r="BE78" s="614"/>
      <c r="BF78" s="614"/>
      <c r="BG78" s="614"/>
      <c r="BH78" s="614"/>
      <c r="BI78" s="614"/>
      <c r="BJ78" s="614"/>
      <c r="BK78" s="614"/>
      <c r="BL78" s="614"/>
      <c r="BM78" s="614"/>
      <c r="BN78" s="614"/>
      <c r="BO78" s="614"/>
      <c r="BP78" s="614"/>
      <c r="BQ78" s="614"/>
      <c r="BR78" s="614"/>
      <c r="BS78" s="614"/>
      <c r="BT78" s="614"/>
      <c r="BU78" s="614"/>
      <c r="BV78" s="614"/>
      <c r="BW78" s="614"/>
      <c r="BX78" s="615" t="s">
        <v>199</v>
      </c>
      <c r="BY78" s="616"/>
      <c r="BZ78" s="616"/>
      <c r="CA78" s="616"/>
      <c r="CB78" s="616"/>
      <c r="CC78" s="616"/>
      <c r="CD78" s="616"/>
      <c r="CE78" s="617"/>
      <c r="CF78" s="618" t="s">
        <v>200</v>
      </c>
      <c r="CG78" s="616"/>
      <c r="CH78" s="616"/>
      <c r="CI78" s="616"/>
      <c r="CJ78" s="616"/>
      <c r="CK78" s="616"/>
      <c r="CL78" s="616"/>
      <c r="CM78" s="616"/>
      <c r="CN78" s="616"/>
      <c r="CO78" s="616"/>
      <c r="CP78" s="616"/>
      <c r="CQ78" s="616"/>
      <c r="CR78" s="617"/>
      <c r="CS78" s="669"/>
      <c r="CT78" s="670"/>
      <c r="CU78" s="670"/>
      <c r="CV78" s="670"/>
      <c r="CW78" s="670"/>
      <c r="CX78" s="670"/>
      <c r="CY78" s="670"/>
      <c r="CZ78" s="670"/>
      <c r="DA78" s="670"/>
      <c r="DB78" s="670"/>
      <c r="DC78" s="670"/>
      <c r="DD78" s="670"/>
      <c r="DE78" s="671"/>
      <c r="DF78" s="669"/>
      <c r="DG78" s="670"/>
      <c r="DH78" s="670"/>
      <c r="DI78" s="670"/>
      <c r="DJ78" s="670"/>
      <c r="DK78" s="670"/>
      <c r="DL78" s="670"/>
      <c r="DM78" s="670"/>
      <c r="DN78" s="670"/>
      <c r="DO78" s="670"/>
      <c r="DP78" s="670"/>
      <c r="DQ78" s="670"/>
      <c r="DR78" s="671"/>
      <c r="DS78" s="669"/>
      <c r="DT78" s="670"/>
      <c r="DU78" s="670"/>
      <c r="DV78" s="670"/>
      <c r="DW78" s="670"/>
      <c r="DX78" s="670"/>
      <c r="DY78" s="670"/>
      <c r="DZ78" s="670"/>
      <c r="EA78" s="670"/>
      <c r="EB78" s="670"/>
      <c r="EC78" s="670"/>
      <c r="ED78" s="670"/>
      <c r="EE78" s="671"/>
      <c r="EF78" s="669"/>
      <c r="EG78" s="670"/>
      <c r="EH78" s="670"/>
      <c r="EI78" s="670"/>
      <c r="EJ78" s="670"/>
      <c r="EK78" s="670"/>
      <c r="EL78" s="670"/>
      <c r="EM78" s="670"/>
      <c r="EN78" s="670"/>
      <c r="EO78" s="670"/>
      <c r="EP78" s="670"/>
      <c r="EQ78" s="670"/>
      <c r="ER78" s="671"/>
      <c r="ES78" s="680" t="s">
        <v>115</v>
      </c>
      <c r="ET78" s="681"/>
      <c r="EU78" s="681"/>
      <c r="EV78" s="681"/>
      <c r="EW78" s="681"/>
      <c r="EX78" s="681"/>
      <c r="EY78" s="681"/>
      <c r="EZ78" s="681"/>
      <c r="FA78" s="681"/>
      <c r="FB78" s="681"/>
      <c r="FC78" s="681"/>
      <c r="FD78" s="681"/>
      <c r="FE78" s="682"/>
    </row>
    <row r="79" spans="1:163" ht="33.75" customHeight="1" x14ac:dyDescent="0.2">
      <c r="A79" s="613" t="s">
        <v>201</v>
      </c>
      <c r="B79" s="614"/>
      <c r="C79" s="614"/>
      <c r="D79" s="614"/>
      <c r="E79" s="614"/>
      <c r="F79" s="614"/>
      <c r="G79" s="614"/>
      <c r="H79" s="614"/>
      <c r="I79" s="614"/>
      <c r="J79" s="614"/>
      <c r="K79" s="614"/>
      <c r="L79" s="614"/>
      <c r="M79" s="614"/>
      <c r="N79" s="614"/>
      <c r="O79" s="614"/>
      <c r="P79" s="614"/>
      <c r="Q79" s="614"/>
      <c r="R79" s="614"/>
      <c r="S79" s="614"/>
      <c r="T79" s="614"/>
      <c r="U79" s="614"/>
      <c r="V79" s="614"/>
      <c r="W79" s="614"/>
      <c r="X79" s="614"/>
      <c r="Y79" s="614"/>
      <c r="Z79" s="614"/>
      <c r="AA79" s="614"/>
      <c r="AB79" s="614"/>
      <c r="AC79" s="614"/>
      <c r="AD79" s="614"/>
      <c r="AE79" s="614"/>
      <c r="AF79" s="614"/>
      <c r="AG79" s="614"/>
      <c r="AH79" s="614"/>
      <c r="AI79" s="614"/>
      <c r="AJ79" s="614"/>
      <c r="AK79" s="614"/>
      <c r="AL79" s="614"/>
      <c r="AM79" s="614"/>
      <c r="AN79" s="614"/>
      <c r="AO79" s="614"/>
      <c r="AP79" s="614"/>
      <c r="AQ79" s="614"/>
      <c r="AR79" s="614"/>
      <c r="AS79" s="614"/>
      <c r="AT79" s="614"/>
      <c r="AU79" s="614"/>
      <c r="AV79" s="614"/>
      <c r="AW79" s="614"/>
      <c r="AX79" s="614"/>
      <c r="AY79" s="614"/>
      <c r="AZ79" s="614"/>
      <c r="BA79" s="614"/>
      <c r="BB79" s="614"/>
      <c r="BC79" s="614"/>
      <c r="BD79" s="614"/>
      <c r="BE79" s="614"/>
      <c r="BF79" s="614"/>
      <c r="BG79" s="614"/>
      <c r="BH79" s="614"/>
      <c r="BI79" s="614"/>
      <c r="BJ79" s="614"/>
      <c r="BK79" s="614"/>
      <c r="BL79" s="614"/>
      <c r="BM79" s="614"/>
      <c r="BN79" s="614"/>
      <c r="BO79" s="614"/>
      <c r="BP79" s="614"/>
      <c r="BQ79" s="614"/>
      <c r="BR79" s="614"/>
      <c r="BS79" s="614"/>
      <c r="BT79" s="614"/>
      <c r="BU79" s="614"/>
      <c r="BV79" s="614"/>
      <c r="BW79" s="614"/>
      <c r="BX79" s="615" t="s">
        <v>202</v>
      </c>
      <c r="BY79" s="616"/>
      <c r="BZ79" s="616"/>
      <c r="CA79" s="616"/>
      <c r="CB79" s="616"/>
      <c r="CC79" s="616"/>
      <c r="CD79" s="616"/>
      <c r="CE79" s="617"/>
      <c r="CF79" s="618" t="s">
        <v>203</v>
      </c>
      <c r="CG79" s="616"/>
      <c r="CH79" s="616"/>
      <c r="CI79" s="616"/>
      <c r="CJ79" s="616"/>
      <c r="CK79" s="616"/>
      <c r="CL79" s="616"/>
      <c r="CM79" s="616"/>
      <c r="CN79" s="616"/>
      <c r="CO79" s="616"/>
      <c r="CP79" s="616"/>
      <c r="CQ79" s="616"/>
      <c r="CR79" s="617"/>
      <c r="CS79" s="669"/>
      <c r="CT79" s="670"/>
      <c r="CU79" s="670"/>
      <c r="CV79" s="670"/>
      <c r="CW79" s="670"/>
      <c r="CX79" s="670"/>
      <c r="CY79" s="670"/>
      <c r="CZ79" s="670"/>
      <c r="DA79" s="670"/>
      <c r="DB79" s="670"/>
      <c r="DC79" s="670"/>
      <c r="DD79" s="670"/>
      <c r="DE79" s="671"/>
      <c r="DF79" s="669"/>
      <c r="DG79" s="670"/>
      <c r="DH79" s="670"/>
      <c r="DI79" s="670"/>
      <c r="DJ79" s="670"/>
      <c r="DK79" s="670"/>
      <c r="DL79" s="670"/>
      <c r="DM79" s="670"/>
      <c r="DN79" s="670"/>
      <c r="DO79" s="670"/>
      <c r="DP79" s="670"/>
      <c r="DQ79" s="670"/>
      <c r="DR79" s="671"/>
      <c r="DS79" s="669"/>
      <c r="DT79" s="670"/>
      <c r="DU79" s="670"/>
      <c r="DV79" s="670"/>
      <c r="DW79" s="670"/>
      <c r="DX79" s="670"/>
      <c r="DY79" s="670"/>
      <c r="DZ79" s="670"/>
      <c r="EA79" s="670"/>
      <c r="EB79" s="670"/>
      <c r="EC79" s="670"/>
      <c r="ED79" s="670"/>
      <c r="EE79" s="671"/>
      <c r="EF79" s="669"/>
      <c r="EG79" s="670"/>
      <c r="EH79" s="670"/>
      <c r="EI79" s="670"/>
      <c r="EJ79" s="670"/>
      <c r="EK79" s="670"/>
      <c r="EL79" s="670"/>
      <c r="EM79" s="670"/>
      <c r="EN79" s="670"/>
      <c r="EO79" s="670"/>
      <c r="EP79" s="670"/>
      <c r="EQ79" s="670"/>
      <c r="ER79" s="671"/>
      <c r="ES79" s="680" t="s">
        <v>115</v>
      </c>
      <c r="ET79" s="681"/>
      <c r="EU79" s="681"/>
      <c r="EV79" s="681"/>
      <c r="EW79" s="681"/>
      <c r="EX79" s="681"/>
      <c r="EY79" s="681"/>
      <c r="EZ79" s="681"/>
      <c r="FA79" s="681"/>
      <c r="FB79" s="681"/>
      <c r="FC79" s="681"/>
      <c r="FD79" s="681"/>
      <c r="FE79" s="682"/>
    </row>
    <row r="80" spans="1:163" ht="11.1" customHeight="1" x14ac:dyDescent="0.2">
      <c r="A80" s="613" t="s">
        <v>204</v>
      </c>
      <c r="B80" s="614"/>
      <c r="C80" s="614"/>
      <c r="D80" s="614"/>
      <c r="E80" s="614"/>
      <c r="F80" s="614"/>
      <c r="G80" s="614"/>
      <c r="H80" s="614"/>
      <c r="I80" s="614"/>
      <c r="J80" s="614"/>
      <c r="K80" s="614"/>
      <c r="L80" s="614"/>
      <c r="M80" s="614"/>
      <c r="N80" s="614"/>
      <c r="O80" s="614"/>
      <c r="P80" s="614"/>
      <c r="Q80" s="614"/>
      <c r="R80" s="614"/>
      <c r="S80" s="614"/>
      <c r="T80" s="614"/>
      <c r="U80" s="614"/>
      <c r="V80" s="614"/>
      <c r="W80" s="614"/>
      <c r="X80" s="614"/>
      <c r="Y80" s="614"/>
      <c r="Z80" s="614"/>
      <c r="AA80" s="614"/>
      <c r="AB80" s="614"/>
      <c r="AC80" s="614"/>
      <c r="AD80" s="614"/>
      <c r="AE80" s="614"/>
      <c r="AF80" s="614"/>
      <c r="AG80" s="614"/>
      <c r="AH80" s="614"/>
      <c r="AI80" s="614"/>
      <c r="AJ80" s="614"/>
      <c r="AK80" s="614"/>
      <c r="AL80" s="614"/>
      <c r="AM80" s="614"/>
      <c r="AN80" s="614"/>
      <c r="AO80" s="614"/>
      <c r="AP80" s="614"/>
      <c r="AQ80" s="614"/>
      <c r="AR80" s="614"/>
      <c r="AS80" s="614"/>
      <c r="AT80" s="614"/>
      <c r="AU80" s="614"/>
      <c r="AV80" s="614"/>
      <c r="AW80" s="614"/>
      <c r="AX80" s="614"/>
      <c r="AY80" s="614"/>
      <c r="AZ80" s="614"/>
      <c r="BA80" s="614"/>
      <c r="BB80" s="614"/>
      <c r="BC80" s="614"/>
      <c r="BD80" s="614"/>
      <c r="BE80" s="614"/>
      <c r="BF80" s="614"/>
      <c r="BG80" s="614"/>
      <c r="BH80" s="614"/>
      <c r="BI80" s="614"/>
      <c r="BJ80" s="614"/>
      <c r="BK80" s="614"/>
      <c r="BL80" s="614"/>
      <c r="BM80" s="614"/>
      <c r="BN80" s="614"/>
      <c r="BO80" s="614"/>
      <c r="BP80" s="614"/>
      <c r="BQ80" s="614"/>
      <c r="BR80" s="614"/>
      <c r="BS80" s="614"/>
      <c r="BT80" s="614"/>
      <c r="BU80" s="614"/>
      <c r="BV80" s="614"/>
      <c r="BW80" s="614"/>
      <c r="BX80" s="615" t="s">
        <v>205</v>
      </c>
      <c r="BY80" s="616"/>
      <c r="BZ80" s="616"/>
      <c r="CA80" s="616"/>
      <c r="CB80" s="616"/>
      <c r="CC80" s="616"/>
      <c r="CD80" s="616"/>
      <c r="CE80" s="617"/>
      <c r="CF80" s="618" t="s">
        <v>206</v>
      </c>
      <c r="CG80" s="616"/>
      <c r="CH80" s="616"/>
      <c r="CI80" s="616"/>
      <c r="CJ80" s="616"/>
      <c r="CK80" s="616"/>
      <c r="CL80" s="616"/>
      <c r="CM80" s="616"/>
      <c r="CN80" s="616"/>
      <c r="CO80" s="616"/>
      <c r="CP80" s="616"/>
      <c r="CQ80" s="616"/>
      <c r="CR80" s="617"/>
      <c r="CS80" s="669"/>
      <c r="CT80" s="670"/>
      <c r="CU80" s="670"/>
      <c r="CV80" s="670"/>
      <c r="CW80" s="670"/>
      <c r="CX80" s="670"/>
      <c r="CY80" s="670"/>
      <c r="CZ80" s="670"/>
      <c r="DA80" s="670"/>
      <c r="DB80" s="670"/>
      <c r="DC80" s="670"/>
      <c r="DD80" s="670"/>
      <c r="DE80" s="671"/>
      <c r="DF80" s="669"/>
      <c r="DG80" s="670"/>
      <c r="DH80" s="670"/>
      <c r="DI80" s="670"/>
      <c r="DJ80" s="670"/>
      <c r="DK80" s="670"/>
      <c r="DL80" s="670"/>
      <c r="DM80" s="670"/>
      <c r="DN80" s="670"/>
      <c r="DO80" s="670"/>
      <c r="DP80" s="670"/>
      <c r="DQ80" s="670"/>
      <c r="DR80" s="671"/>
      <c r="DS80" s="669"/>
      <c r="DT80" s="670"/>
      <c r="DU80" s="670"/>
      <c r="DV80" s="670"/>
      <c r="DW80" s="670"/>
      <c r="DX80" s="670"/>
      <c r="DY80" s="670"/>
      <c r="DZ80" s="670"/>
      <c r="EA80" s="670"/>
      <c r="EB80" s="670"/>
      <c r="EC80" s="670"/>
      <c r="ED80" s="670"/>
      <c r="EE80" s="671"/>
      <c r="EF80" s="669"/>
      <c r="EG80" s="670"/>
      <c r="EH80" s="670"/>
      <c r="EI80" s="670"/>
      <c r="EJ80" s="670"/>
      <c r="EK80" s="670"/>
      <c r="EL80" s="670"/>
      <c r="EM80" s="670"/>
      <c r="EN80" s="670"/>
      <c r="EO80" s="670"/>
      <c r="EP80" s="670"/>
      <c r="EQ80" s="670"/>
      <c r="ER80" s="671"/>
      <c r="ES80" s="680" t="s">
        <v>115</v>
      </c>
      <c r="ET80" s="681"/>
      <c r="EU80" s="681"/>
      <c r="EV80" s="681"/>
      <c r="EW80" s="681"/>
      <c r="EX80" s="681"/>
      <c r="EY80" s="681"/>
      <c r="EZ80" s="681"/>
      <c r="FA80" s="681"/>
      <c r="FB80" s="681"/>
      <c r="FC80" s="681"/>
      <c r="FD80" s="681"/>
      <c r="FE80" s="682"/>
    </row>
    <row r="81" spans="1:163" ht="11.1" customHeight="1" x14ac:dyDescent="0.2">
      <c r="A81" s="613" t="s">
        <v>207</v>
      </c>
      <c r="B81" s="614"/>
      <c r="C81" s="614"/>
      <c r="D81" s="614"/>
      <c r="E81" s="614"/>
      <c r="F81" s="614"/>
      <c r="G81" s="614"/>
      <c r="H81" s="614"/>
      <c r="I81" s="614"/>
      <c r="J81" s="614"/>
      <c r="K81" s="614"/>
      <c r="L81" s="614"/>
      <c r="M81" s="614"/>
      <c r="N81" s="614"/>
      <c r="O81" s="614"/>
      <c r="P81" s="614"/>
      <c r="Q81" s="614"/>
      <c r="R81" s="614"/>
      <c r="S81" s="614"/>
      <c r="T81" s="614"/>
      <c r="U81" s="614"/>
      <c r="V81" s="614"/>
      <c r="W81" s="614"/>
      <c r="X81" s="614"/>
      <c r="Y81" s="614"/>
      <c r="Z81" s="614"/>
      <c r="AA81" s="614"/>
      <c r="AB81" s="614"/>
      <c r="AC81" s="614"/>
      <c r="AD81" s="614"/>
      <c r="AE81" s="614"/>
      <c r="AF81" s="614"/>
      <c r="AG81" s="614"/>
      <c r="AH81" s="614"/>
      <c r="AI81" s="614"/>
      <c r="AJ81" s="614"/>
      <c r="AK81" s="614"/>
      <c r="AL81" s="614"/>
      <c r="AM81" s="614"/>
      <c r="AN81" s="614"/>
      <c r="AO81" s="614"/>
      <c r="AP81" s="614"/>
      <c r="AQ81" s="614"/>
      <c r="AR81" s="614"/>
      <c r="AS81" s="614"/>
      <c r="AT81" s="614"/>
      <c r="AU81" s="614"/>
      <c r="AV81" s="614"/>
      <c r="AW81" s="614"/>
      <c r="AX81" s="614"/>
      <c r="AY81" s="614"/>
      <c r="AZ81" s="614"/>
      <c r="BA81" s="614"/>
      <c r="BB81" s="614"/>
      <c r="BC81" s="614"/>
      <c r="BD81" s="614"/>
      <c r="BE81" s="614"/>
      <c r="BF81" s="614"/>
      <c r="BG81" s="614"/>
      <c r="BH81" s="614"/>
      <c r="BI81" s="614"/>
      <c r="BJ81" s="614"/>
      <c r="BK81" s="614"/>
      <c r="BL81" s="614"/>
      <c r="BM81" s="614"/>
      <c r="BN81" s="614"/>
      <c r="BO81" s="614"/>
      <c r="BP81" s="614"/>
      <c r="BQ81" s="614"/>
      <c r="BR81" s="614"/>
      <c r="BS81" s="614"/>
      <c r="BT81" s="614"/>
      <c r="BU81" s="614"/>
      <c r="BV81" s="614"/>
      <c r="BW81" s="614"/>
      <c r="BX81" s="615" t="s">
        <v>208</v>
      </c>
      <c r="BY81" s="616"/>
      <c r="BZ81" s="616"/>
      <c r="CA81" s="616"/>
      <c r="CB81" s="616"/>
      <c r="CC81" s="616"/>
      <c r="CD81" s="616"/>
      <c r="CE81" s="617"/>
      <c r="CF81" s="618" t="s">
        <v>209</v>
      </c>
      <c r="CG81" s="616"/>
      <c r="CH81" s="616"/>
      <c r="CI81" s="616"/>
      <c r="CJ81" s="616"/>
      <c r="CK81" s="616"/>
      <c r="CL81" s="616"/>
      <c r="CM81" s="616"/>
      <c r="CN81" s="616"/>
      <c r="CO81" s="616"/>
      <c r="CP81" s="616"/>
      <c r="CQ81" s="616"/>
      <c r="CR81" s="617"/>
      <c r="CS81" s="646"/>
      <c r="CT81" s="647"/>
      <c r="CU81" s="647"/>
      <c r="CV81" s="647"/>
      <c r="CW81" s="647"/>
      <c r="CX81" s="647"/>
      <c r="CY81" s="647"/>
      <c r="CZ81" s="647"/>
      <c r="DA81" s="647"/>
      <c r="DB81" s="647"/>
      <c r="DC81" s="647"/>
      <c r="DD81" s="647"/>
      <c r="DE81" s="648"/>
      <c r="DF81" s="623">
        <f>DF82+DF87+DF90+DF91</f>
        <v>874747</v>
      </c>
      <c r="DG81" s="624"/>
      <c r="DH81" s="624"/>
      <c r="DI81" s="624"/>
      <c r="DJ81" s="624"/>
      <c r="DK81" s="624"/>
      <c r="DL81" s="624"/>
      <c r="DM81" s="624"/>
      <c r="DN81" s="624"/>
      <c r="DO81" s="624"/>
      <c r="DP81" s="624"/>
      <c r="DQ81" s="624"/>
      <c r="DR81" s="625"/>
      <c r="DS81" s="623">
        <f>DS82+DS92+DS97+DS87</f>
        <v>876758</v>
      </c>
      <c r="DT81" s="624"/>
      <c r="DU81" s="624"/>
      <c r="DV81" s="624"/>
      <c r="DW81" s="624"/>
      <c r="DX81" s="624"/>
      <c r="DY81" s="624"/>
      <c r="DZ81" s="624"/>
      <c r="EA81" s="624"/>
      <c r="EB81" s="624"/>
      <c r="EC81" s="624"/>
      <c r="ED81" s="624"/>
      <c r="EE81" s="625"/>
      <c r="EF81" s="623">
        <f>EF82+EF92+EF97+EF87</f>
        <v>876758</v>
      </c>
      <c r="EG81" s="624"/>
      <c r="EH81" s="624"/>
      <c r="EI81" s="624"/>
      <c r="EJ81" s="624"/>
      <c r="EK81" s="624"/>
      <c r="EL81" s="624"/>
      <c r="EM81" s="624"/>
      <c r="EN81" s="624"/>
      <c r="EO81" s="624"/>
      <c r="EP81" s="624"/>
      <c r="EQ81" s="624"/>
      <c r="ER81" s="625"/>
      <c r="ES81" s="680" t="s">
        <v>115</v>
      </c>
      <c r="ET81" s="681"/>
      <c r="EU81" s="681"/>
      <c r="EV81" s="681"/>
      <c r="EW81" s="681"/>
      <c r="EX81" s="681"/>
      <c r="EY81" s="681"/>
      <c r="EZ81" s="681"/>
      <c r="FA81" s="681"/>
      <c r="FB81" s="681"/>
      <c r="FC81" s="681"/>
      <c r="FD81" s="681"/>
      <c r="FE81" s="682"/>
    </row>
    <row r="82" spans="1:163" ht="23.25" customHeight="1" x14ac:dyDescent="0.2">
      <c r="A82" s="613" t="s">
        <v>210</v>
      </c>
      <c r="B82" s="614"/>
      <c r="C82" s="614"/>
      <c r="D82" s="614"/>
      <c r="E82" s="614"/>
      <c r="F82" s="614"/>
      <c r="G82" s="614"/>
      <c r="H82" s="614"/>
      <c r="I82" s="614"/>
      <c r="J82" s="614"/>
      <c r="K82" s="614"/>
      <c r="L82" s="614"/>
      <c r="M82" s="614"/>
      <c r="N82" s="614"/>
      <c r="O82" s="614"/>
      <c r="P82" s="614"/>
      <c r="Q82" s="614"/>
      <c r="R82" s="614"/>
      <c r="S82" s="614"/>
      <c r="T82" s="614"/>
      <c r="U82" s="614"/>
      <c r="V82" s="614"/>
      <c r="W82" s="614"/>
      <c r="X82" s="614"/>
      <c r="Y82" s="614"/>
      <c r="Z82" s="614"/>
      <c r="AA82" s="614"/>
      <c r="AB82" s="614"/>
      <c r="AC82" s="614"/>
      <c r="AD82" s="614"/>
      <c r="AE82" s="614"/>
      <c r="AF82" s="614"/>
      <c r="AG82" s="614"/>
      <c r="AH82" s="614"/>
      <c r="AI82" s="614"/>
      <c r="AJ82" s="614"/>
      <c r="AK82" s="614"/>
      <c r="AL82" s="614"/>
      <c r="AM82" s="614"/>
      <c r="AN82" s="614"/>
      <c r="AO82" s="614"/>
      <c r="AP82" s="614"/>
      <c r="AQ82" s="614"/>
      <c r="AR82" s="614"/>
      <c r="AS82" s="614"/>
      <c r="AT82" s="614"/>
      <c r="AU82" s="614"/>
      <c r="AV82" s="614"/>
      <c r="AW82" s="614"/>
      <c r="AX82" s="614"/>
      <c r="AY82" s="614"/>
      <c r="AZ82" s="614"/>
      <c r="BA82" s="614"/>
      <c r="BB82" s="614"/>
      <c r="BC82" s="614"/>
      <c r="BD82" s="614"/>
      <c r="BE82" s="614"/>
      <c r="BF82" s="614"/>
      <c r="BG82" s="614"/>
      <c r="BH82" s="614"/>
      <c r="BI82" s="614"/>
      <c r="BJ82" s="614"/>
      <c r="BK82" s="614"/>
      <c r="BL82" s="614"/>
      <c r="BM82" s="614"/>
      <c r="BN82" s="614"/>
      <c r="BO82" s="614"/>
      <c r="BP82" s="614"/>
      <c r="BQ82" s="614"/>
      <c r="BR82" s="614"/>
      <c r="BS82" s="614"/>
      <c r="BT82" s="614"/>
      <c r="BU82" s="614"/>
      <c r="BV82" s="614"/>
      <c r="BW82" s="614"/>
      <c r="BX82" s="615" t="s">
        <v>211</v>
      </c>
      <c r="BY82" s="616"/>
      <c r="BZ82" s="616"/>
      <c r="CA82" s="616"/>
      <c r="CB82" s="616"/>
      <c r="CC82" s="616"/>
      <c r="CD82" s="616"/>
      <c r="CE82" s="617"/>
      <c r="CF82" s="618" t="s">
        <v>212</v>
      </c>
      <c r="CG82" s="616"/>
      <c r="CH82" s="616"/>
      <c r="CI82" s="616"/>
      <c r="CJ82" s="616"/>
      <c r="CK82" s="616"/>
      <c r="CL82" s="616"/>
      <c r="CM82" s="616"/>
      <c r="CN82" s="616"/>
      <c r="CO82" s="616"/>
      <c r="CP82" s="616"/>
      <c r="CQ82" s="616"/>
      <c r="CR82" s="617"/>
      <c r="CS82" s="646"/>
      <c r="CT82" s="647"/>
      <c r="CU82" s="647"/>
      <c r="CV82" s="647"/>
      <c r="CW82" s="647"/>
      <c r="CX82" s="647"/>
      <c r="CY82" s="647"/>
      <c r="CZ82" s="647"/>
      <c r="DA82" s="647"/>
      <c r="DB82" s="647"/>
      <c r="DC82" s="647"/>
      <c r="DD82" s="647"/>
      <c r="DE82" s="648"/>
      <c r="DF82" s="636">
        <f>DF84+DF86+DF83+DF85</f>
        <v>810364</v>
      </c>
      <c r="DG82" s="637"/>
      <c r="DH82" s="637"/>
      <c r="DI82" s="637"/>
      <c r="DJ82" s="637"/>
      <c r="DK82" s="637"/>
      <c r="DL82" s="637"/>
      <c r="DM82" s="637"/>
      <c r="DN82" s="637"/>
      <c r="DO82" s="637"/>
      <c r="DP82" s="637"/>
      <c r="DQ82" s="637"/>
      <c r="DR82" s="638"/>
      <c r="DS82" s="636">
        <f t="shared" ref="DS82" si="14">DS84+DS86+DS83+DS85</f>
        <v>861258</v>
      </c>
      <c r="DT82" s="637"/>
      <c r="DU82" s="637"/>
      <c r="DV82" s="637"/>
      <c r="DW82" s="637"/>
      <c r="DX82" s="637"/>
      <c r="DY82" s="637"/>
      <c r="DZ82" s="637"/>
      <c r="EA82" s="637"/>
      <c r="EB82" s="637"/>
      <c r="EC82" s="637"/>
      <c r="ED82" s="637"/>
      <c r="EE82" s="638"/>
      <c r="EF82" s="636">
        <f t="shared" ref="EF82" si="15">EF84+EF86+EF83+EF85</f>
        <v>861258</v>
      </c>
      <c r="EG82" s="637"/>
      <c r="EH82" s="637"/>
      <c r="EI82" s="637"/>
      <c r="EJ82" s="637"/>
      <c r="EK82" s="637"/>
      <c r="EL82" s="637"/>
      <c r="EM82" s="637"/>
      <c r="EN82" s="637"/>
      <c r="EO82" s="637"/>
      <c r="EP82" s="637"/>
      <c r="EQ82" s="637"/>
      <c r="ER82" s="638"/>
      <c r="ES82" s="680" t="s">
        <v>115</v>
      </c>
      <c r="ET82" s="681"/>
      <c r="EU82" s="681"/>
      <c r="EV82" s="681"/>
      <c r="EW82" s="681"/>
      <c r="EX82" s="681"/>
      <c r="EY82" s="681"/>
      <c r="EZ82" s="681"/>
      <c r="FA82" s="681"/>
      <c r="FB82" s="681"/>
      <c r="FC82" s="681"/>
      <c r="FD82" s="681"/>
      <c r="FE82" s="682"/>
    </row>
    <row r="83" spans="1:163" s="132" customFormat="1" hidden="1" x14ac:dyDescent="0.2">
      <c r="A83" s="613" t="s">
        <v>380</v>
      </c>
      <c r="B83" s="614"/>
      <c r="C83" s="614"/>
      <c r="D83" s="614"/>
      <c r="E83" s="614"/>
      <c r="F83" s="614"/>
      <c r="G83" s="614"/>
      <c r="H83" s="614"/>
      <c r="I83" s="614"/>
      <c r="J83" s="614"/>
      <c r="K83" s="614"/>
      <c r="L83" s="614"/>
      <c r="M83" s="614"/>
      <c r="N83" s="614"/>
      <c r="O83" s="614"/>
      <c r="P83" s="614"/>
      <c r="Q83" s="614"/>
      <c r="R83" s="614"/>
      <c r="S83" s="614"/>
      <c r="T83" s="614"/>
      <c r="U83" s="614"/>
      <c r="V83" s="614"/>
      <c r="W83" s="614"/>
      <c r="X83" s="614"/>
      <c r="Y83" s="614"/>
      <c r="Z83" s="614"/>
      <c r="AA83" s="614"/>
      <c r="AB83" s="614"/>
      <c r="AC83" s="614"/>
      <c r="AD83" s="614"/>
      <c r="AE83" s="614"/>
      <c r="AF83" s="614"/>
      <c r="AG83" s="614"/>
      <c r="AH83" s="614"/>
      <c r="AI83" s="614"/>
      <c r="AJ83" s="614"/>
      <c r="AK83" s="614"/>
      <c r="AL83" s="614"/>
      <c r="AM83" s="614"/>
      <c r="AN83" s="614"/>
      <c r="AO83" s="614"/>
      <c r="AP83" s="614"/>
      <c r="AQ83" s="614"/>
      <c r="AR83" s="614"/>
      <c r="AS83" s="614"/>
      <c r="AT83" s="614"/>
      <c r="AU83" s="614"/>
      <c r="AV83" s="614"/>
      <c r="AW83" s="614"/>
      <c r="AX83" s="614"/>
      <c r="AY83" s="614"/>
      <c r="AZ83" s="614"/>
      <c r="BA83" s="614"/>
      <c r="BB83" s="614"/>
      <c r="BC83" s="614"/>
      <c r="BD83" s="614"/>
      <c r="BE83" s="614"/>
      <c r="BF83" s="614"/>
      <c r="BG83" s="614"/>
      <c r="BH83" s="614"/>
      <c r="BI83" s="614"/>
      <c r="BJ83" s="614"/>
      <c r="BK83" s="614"/>
      <c r="BL83" s="614"/>
      <c r="BM83" s="614"/>
      <c r="BN83" s="614"/>
      <c r="BO83" s="614"/>
      <c r="BP83" s="614"/>
      <c r="BQ83" s="614"/>
      <c r="BR83" s="614"/>
      <c r="BS83" s="614"/>
      <c r="BT83" s="614"/>
      <c r="BU83" s="614"/>
      <c r="BV83" s="614"/>
      <c r="BW83" s="614"/>
      <c r="BX83" s="615" t="s">
        <v>357</v>
      </c>
      <c r="BY83" s="616"/>
      <c r="BZ83" s="616"/>
      <c r="CA83" s="616"/>
      <c r="CB83" s="616"/>
      <c r="CC83" s="616"/>
      <c r="CD83" s="616"/>
      <c r="CE83" s="617"/>
      <c r="CF83" s="618" t="s">
        <v>212</v>
      </c>
      <c r="CG83" s="616"/>
      <c r="CH83" s="616"/>
      <c r="CI83" s="616"/>
      <c r="CJ83" s="616"/>
      <c r="CK83" s="616"/>
      <c r="CL83" s="616"/>
      <c r="CM83" s="616"/>
      <c r="CN83" s="616"/>
      <c r="CO83" s="616"/>
      <c r="CP83" s="616"/>
      <c r="CQ83" s="616"/>
      <c r="CR83" s="617"/>
      <c r="CS83" s="699" t="s">
        <v>386</v>
      </c>
      <c r="CT83" s="700"/>
      <c r="CU83" s="700"/>
      <c r="CV83" s="700"/>
      <c r="CW83" s="700"/>
      <c r="CX83" s="700"/>
      <c r="CY83" s="700"/>
      <c r="CZ83" s="700"/>
      <c r="DA83" s="700"/>
      <c r="DB83" s="700"/>
      <c r="DC83" s="700"/>
      <c r="DD83" s="700"/>
      <c r="DE83" s="701"/>
      <c r="DF83" s="636"/>
      <c r="DG83" s="637"/>
      <c r="DH83" s="637"/>
      <c r="DI83" s="637"/>
      <c r="DJ83" s="637"/>
      <c r="DK83" s="637"/>
      <c r="DL83" s="637"/>
      <c r="DM83" s="637"/>
      <c r="DN83" s="637"/>
      <c r="DO83" s="637"/>
      <c r="DP83" s="637"/>
      <c r="DQ83" s="637"/>
      <c r="DR83" s="638"/>
      <c r="DS83" s="636"/>
      <c r="DT83" s="637"/>
      <c r="DU83" s="637"/>
      <c r="DV83" s="637"/>
      <c r="DW83" s="637"/>
      <c r="DX83" s="637"/>
      <c r="DY83" s="637"/>
      <c r="DZ83" s="637"/>
      <c r="EA83" s="637"/>
      <c r="EB83" s="637"/>
      <c r="EC83" s="637"/>
      <c r="ED83" s="637"/>
      <c r="EE83" s="638"/>
      <c r="EF83" s="646"/>
      <c r="EG83" s="647"/>
      <c r="EH83" s="647"/>
      <c r="EI83" s="647"/>
      <c r="EJ83" s="647"/>
      <c r="EK83" s="647"/>
      <c r="EL83" s="647"/>
      <c r="EM83" s="647"/>
      <c r="EN83" s="647"/>
      <c r="EO83" s="647"/>
      <c r="EP83" s="647"/>
      <c r="EQ83" s="647"/>
      <c r="ER83" s="648"/>
      <c r="ES83" s="680" t="s">
        <v>115</v>
      </c>
      <c r="ET83" s="681"/>
      <c r="EU83" s="681"/>
      <c r="EV83" s="681"/>
      <c r="EW83" s="681"/>
      <c r="EX83" s="681"/>
      <c r="EY83" s="681"/>
      <c r="EZ83" s="681"/>
      <c r="FA83" s="681"/>
      <c r="FB83" s="681"/>
      <c r="FC83" s="681"/>
      <c r="FD83" s="681"/>
      <c r="FE83" s="682"/>
      <c r="FG83" s="110"/>
    </row>
    <row r="84" spans="1:163" hidden="1" x14ac:dyDescent="0.2">
      <c r="A84" s="613" t="s">
        <v>380</v>
      </c>
      <c r="B84" s="614"/>
      <c r="C84" s="614"/>
      <c r="D84" s="614"/>
      <c r="E84" s="614"/>
      <c r="F84" s="614"/>
      <c r="G84" s="614"/>
      <c r="H84" s="614"/>
      <c r="I84" s="614"/>
      <c r="J84" s="614"/>
      <c r="K84" s="614"/>
      <c r="L84" s="614"/>
      <c r="M84" s="614"/>
      <c r="N84" s="614"/>
      <c r="O84" s="614"/>
      <c r="P84" s="614"/>
      <c r="Q84" s="614"/>
      <c r="R84" s="614"/>
      <c r="S84" s="614"/>
      <c r="T84" s="614"/>
      <c r="U84" s="614"/>
      <c r="V84" s="614"/>
      <c r="W84" s="614"/>
      <c r="X84" s="614"/>
      <c r="Y84" s="614"/>
      <c r="Z84" s="614"/>
      <c r="AA84" s="614"/>
      <c r="AB84" s="614"/>
      <c r="AC84" s="614"/>
      <c r="AD84" s="614"/>
      <c r="AE84" s="614"/>
      <c r="AF84" s="614"/>
      <c r="AG84" s="614"/>
      <c r="AH84" s="614"/>
      <c r="AI84" s="614"/>
      <c r="AJ84" s="614"/>
      <c r="AK84" s="614"/>
      <c r="AL84" s="614"/>
      <c r="AM84" s="614"/>
      <c r="AN84" s="614"/>
      <c r="AO84" s="614"/>
      <c r="AP84" s="614"/>
      <c r="AQ84" s="614"/>
      <c r="AR84" s="614"/>
      <c r="AS84" s="614"/>
      <c r="AT84" s="614"/>
      <c r="AU84" s="614"/>
      <c r="AV84" s="614"/>
      <c r="AW84" s="614"/>
      <c r="AX84" s="614"/>
      <c r="AY84" s="614"/>
      <c r="AZ84" s="614"/>
      <c r="BA84" s="614"/>
      <c r="BB84" s="614"/>
      <c r="BC84" s="614"/>
      <c r="BD84" s="614"/>
      <c r="BE84" s="614"/>
      <c r="BF84" s="614"/>
      <c r="BG84" s="614"/>
      <c r="BH84" s="614"/>
      <c r="BI84" s="614"/>
      <c r="BJ84" s="614"/>
      <c r="BK84" s="614"/>
      <c r="BL84" s="614"/>
      <c r="BM84" s="614"/>
      <c r="BN84" s="614"/>
      <c r="BO84" s="614"/>
      <c r="BP84" s="614"/>
      <c r="BQ84" s="614"/>
      <c r="BR84" s="614"/>
      <c r="BS84" s="614"/>
      <c r="BT84" s="614"/>
      <c r="BU84" s="614"/>
      <c r="BV84" s="614"/>
      <c r="BW84" s="614"/>
      <c r="BX84" s="615" t="s">
        <v>357</v>
      </c>
      <c r="BY84" s="616"/>
      <c r="BZ84" s="616"/>
      <c r="CA84" s="616"/>
      <c r="CB84" s="616"/>
      <c r="CC84" s="616"/>
      <c r="CD84" s="616"/>
      <c r="CE84" s="617"/>
      <c r="CF84" s="618" t="s">
        <v>212</v>
      </c>
      <c r="CG84" s="616"/>
      <c r="CH84" s="616"/>
      <c r="CI84" s="616"/>
      <c r="CJ84" s="616"/>
      <c r="CK84" s="616"/>
      <c r="CL84" s="616"/>
      <c r="CM84" s="616"/>
      <c r="CN84" s="616"/>
      <c r="CO84" s="616"/>
      <c r="CP84" s="616"/>
      <c r="CQ84" s="616"/>
      <c r="CR84" s="617"/>
      <c r="CS84" s="699" t="s">
        <v>387</v>
      </c>
      <c r="CT84" s="700"/>
      <c r="CU84" s="700"/>
      <c r="CV84" s="700"/>
      <c r="CW84" s="700"/>
      <c r="CX84" s="700"/>
      <c r="CY84" s="700"/>
      <c r="CZ84" s="700"/>
      <c r="DA84" s="700"/>
      <c r="DB84" s="700"/>
      <c r="DC84" s="700"/>
      <c r="DD84" s="700"/>
      <c r="DE84" s="701"/>
      <c r="DF84" s="636"/>
      <c r="DG84" s="637"/>
      <c r="DH84" s="637"/>
      <c r="DI84" s="637"/>
      <c r="DJ84" s="637"/>
      <c r="DK84" s="637"/>
      <c r="DL84" s="637"/>
      <c r="DM84" s="637"/>
      <c r="DN84" s="637"/>
      <c r="DO84" s="637"/>
      <c r="DP84" s="637"/>
      <c r="DQ84" s="637"/>
      <c r="DR84" s="638"/>
      <c r="DS84" s="636"/>
      <c r="DT84" s="637"/>
      <c r="DU84" s="637"/>
      <c r="DV84" s="637"/>
      <c r="DW84" s="637"/>
      <c r="DX84" s="637"/>
      <c r="DY84" s="637"/>
      <c r="DZ84" s="637"/>
      <c r="EA84" s="637"/>
      <c r="EB84" s="637"/>
      <c r="EC84" s="637"/>
      <c r="ED84" s="637"/>
      <c r="EE84" s="638"/>
      <c r="EF84" s="646"/>
      <c r="EG84" s="647"/>
      <c r="EH84" s="647"/>
      <c r="EI84" s="647"/>
      <c r="EJ84" s="647"/>
      <c r="EK84" s="647"/>
      <c r="EL84" s="647"/>
      <c r="EM84" s="647"/>
      <c r="EN84" s="647"/>
      <c r="EO84" s="647"/>
      <c r="EP84" s="647"/>
      <c r="EQ84" s="647"/>
      <c r="ER84" s="648"/>
      <c r="ES84" s="680" t="s">
        <v>115</v>
      </c>
      <c r="ET84" s="681"/>
      <c r="EU84" s="681"/>
      <c r="EV84" s="681"/>
      <c r="EW84" s="681"/>
      <c r="EX84" s="681"/>
      <c r="EY84" s="681"/>
      <c r="EZ84" s="681"/>
      <c r="FA84" s="681"/>
      <c r="FB84" s="681"/>
      <c r="FC84" s="681"/>
      <c r="FD84" s="681"/>
      <c r="FE84" s="682"/>
    </row>
    <row r="85" spans="1:163" s="132" customFormat="1" x14ac:dyDescent="0.2">
      <c r="A85" s="613" t="s">
        <v>701</v>
      </c>
      <c r="B85" s="614"/>
      <c r="C85" s="614"/>
      <c r="D85" s="614"/>
      <c r="E85" s="614"/>
      <c r="F85" s="614"/>
      <c r="G85" s="614"/>
      <c r="H85" s="614"/>
      <c r="I85" s="614"/>
      <c r="J85" s="614"/>
      <c r="K85" s="614"/>
      <c r="L85" s="614"/>
      <c r="M85" s="614"/>
      <c r="N85" s="614"/>
      <c r="O85" s="614"/>
      <c r="P85" s="614"/>
      <c r="Q85" s="614"/>
      <c r="R85" s="614"/>
      <c r="S85" s="614"/>
      <c r="T85" s="614"/>
      <c r="U85" s="614"/>
      <c r="V85" s="614"/>
      <c r="W85" s="614"/>
      <c r="X85" s="614"/>
      <c r="Y85" s="614"/>
      <c r="Z85" s="614"/>
      <c r="AA85" s="614"/>
      <c r="AB85" s="614"/>
      <c r="AC85" s="614"/>
      <c r="AD85" s="614"/>
      <c r="AE85" s="614"/>
      <c r="AF85" s="614"/>
      <c r="AG85" s="614"/>
      <c r="AH85" s="614"/>
      <c r="AI85" s="614"/>
      <c r="AJ85" s="614"/>
      <c r="AK85" s="614"/>
      <c r="AL85" s="614"/>
      <c r="AM85" s="614"/>
      <c r="AN85" s="614"/>
      <c r="AO85" s="614"/>
      <c r="AP85" s="614"/>
      <c r="AQ85" s="614"/>
      <c r="AR85" s="614"/>
      <c r="AS85" s="614"/>
      <c r="AT85" s="614"/>
      <c r="AU85" s="614"/>
      <c r="AV85" s="614"/>
      <c r="AW85" s="614"/>
      <c r="AX85" s="614"/>
      <c r="AY85" s="614"/>
      <c r="AZ85" s="614"/>
      <c r="BA85" s="614"/>
      <c r="BB85" s="614"/>
      <c r="BC85" s="614"/>
      <c r="BD85" s="614"/>
      <c r="BE85" s="614"/>
      <c r="BF85" s="614"/>
      <c r="BG85" s="614"/>
      <c r="BH85" s="614"/>
      <c r="BI85" s="614"/>
      <c r="BJ85" s="614"/>
      <c r="BK85" s="614"/>
      <c r="BL85" s="614"/>
      <c r="BM85" s="614"/>
      <c r="BN85" s="614"/>
      <c r="BO85" s="614"/>
      <c r="BP85" s="614"/>
      <c r="BQ85" s="614"/>
      <c r="BR85" s="614"/>
      <c r="BS85" s="614"/>
      <c r="BT85" s="614"/>
      <c r="BU85" s="614"/>
      <c r="BV85" s="614"/>
      <c r="BW85" s="614"/>
      <c r="BX85" s="615" t="s">
        <v>358</v>
      </c>
      <c r="BY85" s="616"/>
      <c r="BZ85" s="616"/>
      <c r="CA85" s="616"/>
      <c r="CB85" s="616"/>
      <c r="CC85" s="616"/>
      <c r="CD85" s="616"/>
      <c r="CE85" s="617"/>
      <c r="CF85" s="618" t="s">
        <v>212</v>
      </c>
      <c r="CG85" s="616"/>
      <c r="CH85" s="616"/>
      <c r="CI85" s="616"/>
      <c r="CJ85" s="616"/>
      <c r="CK85" s="616"/>
      <c r="CL85" s="616"/>
      <c r="CM85" s="616"/>
      <c r="CN85" s="616"/>
      <c r="CO85" s="616"/>
      <c r="CP85" s="616"/>
      <c r="CQ85" s="616"/>
      <c r="CR85" s="617"/>
      <c r="CS85" s="699" t="s">
        <v>643</v>
      </c>
      <c r="CT85" s="700"/>
      <c r="CU85" s="700"/>
      <c r="CV85" s="700"/>
      <c r="CW85" s="700"/>
      <c r="CX85" s="700"/>
      <c r="CY85" s="700"/>
      <c r="CZ85" s="700"/>
      <c r="DA85" s="700"/>
      <c r="DB85" s="700"/>
      <c r="DC85" s="700"/>
      <c r="DD85" s="700"/>
      <c r="DE85" s="701"/>
      <c r="DF85" s="636">
        <f>'КФО 4 город'!DF64:DR64+'КФО 4 город'!DF65:DR65</f>
        <v>549607</v>
      </c>
      <c r="DG85" s="637"/>
      <c r="DH85" s="637"/>
      <c r="DI85" s="637"/>
      <c r="DJ85" s="637"/>
      <c r="DK85" s="637"/>
      <c r="DL85" s="637"/>
      <c r="DM85" s="637"/>
      <c r="DN85" s="637"/>
      <c r="DO85" s="637"/>
      <c r="DP85" s="637"/>
      <c r="DQ85" s="637"/>
      <c r="DR85" s="638"/>
      <c r="DS85" s="636">
        <f>'КФО 4 город'!DS64:EE64+'КФО 4 город'!DS65:EE65</f>
        <v>461258</v>
      </c>
      <c r="DT85" s="637"/>
      <c r="DU85" s="637"/>
      <c r="DV85" s="637"/>
      <c r="DW85" s="637"/>
      <c r="DX85" s="637"/>
      <c r="DY85" s="637"/>
      <c r="DZ85" s="637"/>
      <c r="EA85" s="637"/>
      <c r="EB85" s="637"/>
      <c r="EC85" s="637"/>
      <c r="ED85" s="637"/>
      <c r="EE85" s="638"/>
      <c r="EF85" s="636">
        <f>'КФО 4 город'!EF64:ER64+'КФО 4 город'!EF65:ER65</f>
        <v>461258</v>
      </c>
      <c r="EG85" s="637"/>
      <c r="EH85" s="637"/>
      <c r="EI85" s="637"/>
      <c r="EJ85" s="637"/>
      <c r="EK85" s="637"/>
      <c r="EL85" s="637"/>
      <c r="EM85" s="637"/>
      <c r="EN85" s="637"/>
      <c r="EO85" s="637"/>
      <c r="EP85" s="637"/>
      <c r="EQ85" s="637"/>
      <c r="ER85" s="638"/>
      <c r="ES85" s="680" t="s">
        <v>115</v>
      </c>
      <c r="ET85" s="681"/>
      <c r="EU85" s="681"/>
      <c r="EV85" s="681"/>
      <c r="EW85" s="681"/>
      <c r="EX85" s="681"/>
      <c r="EY85" s="681"/>
      <c r="EZ85" s="681"/>
      <c r="FA85" s="681"/>
      <c r="FB85" s="681"/>
      <c r="FC85" s="681"/>
      <c r="FD85" s="681"/>
      <c r="FE85" s="682"/>
      <c r="FG85" s="110"/>
    </row>
    <row r="86" spans="1:163" ht="11.25" customHeight="1" x14ac:dyDescent="0.2">
      <c r="A86" s="613" t="s">
        <v>701</v>
      </c>
      <c r="B86" s="614"/>
      <c r="C86" s="614"/>
      <c r="D86" s="614"/>
      <c r="E86" s="614"/>
      <c r="F86" s="614"/>
      <c r="G86" s="614"/>
      <c r="H86" s="614"/>
      <c r="I86" s="614"/>
      <c r="J86" s="614"/>
      <c r="K86" s="614"/>
      <c r="L86" s="614"/>
      <c r="M86" s="614"/>
      <c r="N86" s="614"/>
      <c r="O86" s="614"/>
      <c r="P86" s="614"/>
      <c r="Q86" s="614"/>
      <c r="R86" s="614"/>
      <c r="S86" s="614"/>
      <c r="T86" s="614"/>
      <c r="U86" s="614"/>
      <c r="V86" s="614"/>
      <c r="W86" s="614"/>
      <c r="X86" s="614"/>
      <c r="Y86" s="614"/>
      <c r="Z86" s="614"/>
      <c r="AA86" s="614"/>
      <c r="AB86" s="614"/>
      <c r="AC86" s="614"/>
      <c r="AD86" s="614"/>
      <c r="AE86" s="614"/>
      <c r="AF86" s="614"/>
      <c r="AG86" s="614"/>
      <c r="AH86" s="614"/>
      <c r="AI86" s="614"/>
      <c r="AJ86" s="614"/>
      <c r="AK86" s="614"/>
      <c r="AL86" s="614"/>
      <c r="AM86" s="614"/>
      <c r="AN86" s="614"/>
      <c r="AO86" s="614"/>
      <c r="AP86" s="614"/>
      <c r="AQ86" s="614"/>
      <c r="AR86" s="614"/>
      <c r="AS86" s="614"/>
      <c r="AT86" s="614"/>
      <c r="AU86" s="614"/>
      <c r="AV86" s="614"/>
      <c r="AW86" s="614"/>
      <c r="AX86" s="614"/>
      <c r="AY86" s="614"/>
      <c r="AZ86" s="614"/>
      <c r="BA86" s="614"/>
      <c r="BB86" s="614"/>
      <c r="BC86" s="614"/>
      <c r="BD86" s="614"/>
      <c r="BE86" s="614"/>
      <c r="BF86" s="614"/>
      <c r="BG86" s="614"/>
      <c r="BH86" s="614"/>
      <c r="BI86" s="614"/>
      <c r="BJ86" s="614"/>
      <c r="BK86" s="614"/>
      <c r="BL86" s="614"/>
      <c r="BM86" s="614"/>
      <c r="BN86" s="614"/>
      <c r="BO86" s="614"/>
      <c r="BP86" s="614"/>
      <c r="BQ86" s="614"/>
      <c r="BR86" s="614"/>
      <c r="BS86" s="614"/>
      <c r="BT86" s="614"/>
      <c r="BU86" s="614"/>
      <c r="BV86" s="614"/>
      <c r="BW86" s="614"/>
      <c r="BX86" s="615" t="s">
        <v>543</v>
      </c>
      <c r="BY86" s="616"/>
      <c r="BZ86" s="616"/>
      <c r="CA86" s="616"/>
      <c r="CB86" s="616"/>
      <c r="CC86" s="616"/>
      <c r="CD86" s="616"/>
      <c r="CE86" s="617"/>
      <c r="CF86" s="618" t="s">
        <v>212</v>
      </c>
      <c r="CG86" s="616"/>
      <c r="CH86" s="616"/>
      <c r="CI86" s="616"/>
      <c r="CJ86" s="616"/>
      <c r="CK86" s="616"/>
      <c r="CL86" s="616"/>
      <c r="CM86" s="616"/>
      <c r="CN86" s="616"/>
      <c r="CO86" s="616"/>
      <c r="CP86" s="616"/>
      <c r="CQ86" s="616"/>
      <c r="CR86" s="617"/>
      <c r="CS86" s="699" t="s">
        <v>683</v>
      </c>
      <c r="CT86" s="700"/>
      <c r="CU86" s="700"/>
      <c r="CV86" s="700"/>
      <c r="CW86" s="700"/>
      <c r="CX86" s="700"/>
      <c r="CY86" s="700"/>
      <c r="CZ86" s="700"/>
      <c r="DA86" s="700"/>
      <c r="DB86" s="700"/>
      <c r="DC86" s="700"/>
      <c r="DD86" s="700"/>
      <c r="DE86" s="701"/>
      <c r="DF86" s="636">
        <f>'КФО 2 ПОУ'!DF75:DR75</f>
        <v>260757</v>
      </c>
      <c r="DG86" s="637"/>
      <c r="DH86" s="637"/>
      <c r="DI86" s="637"/>
      <c r="DJ86" s="637"/>
      <c r="DK86" s="637"/>
      <c r="DL86" s="637"/>
      <c r="DM86" s="637"/>
      <c r="DN86" s="637"/>
      <c r="DO86" s="637"/>
      <c r="DP86" s="637"/>
      <c r="DQ86" s="637"/>
      <c r="DR86" s="638"/>
      <c r="DS86" s="636">
        <f>'КФО 2 ПОУ'!DS75:EE75</f>
        <v>400000</v>
      </c>
      <c r="DT86" s="637"/>
      <c r="DU86" s="637"/>
      <c r="DV86" s="637"/>
      <c r="DW86" s="637"/>
      <c r="DX86" s="637"/>
      <c r="DY86" s="637"/>
      <c r="DZ86" s="637"/>
      <c r="EA86" s="637"/>
      <c r="EB86" s="637"/>
      <c r="EC86" s="637"/>
      <c r="ED86" s="637"/>
      <c r="EE86" s="638"/>
      <c r="EF86" s="636">
        <f>'КФО 2 ПОУ'!EF75:ER75</f>
        <v>400000</v>
      </c>
      <c r="EG86" s="637"/>
      <c r="EH86" s="637"/>
      <c r="EI86" s="637"/>
      <c r="EJ86" s="637"/>
      <c r="EK86" s="637"/>
      <c r="EL86" s="637"/>
      <c r="EM86" s="637"/>
      <c r="EN86" s="637"/>
      <c r="EO86" s="637"/>
      <c r="EP86" s="637"/>
      <c r="EQ86" s="637"/>
      <c r="ER86" s="638"/>
      <c r="ES86" s="680" t="s">
        <v>115</v>
      </c>
      <c r="ET86" s="681"/>
      <c r="EU86" s="681"/>
      <c r="EV86" s="681"/>
      <c r="EW86" s="681"/>
      <c r="EX86" s="681"/>
      <c r="EY86" s="681"/>
      <c r="EZ86" s="681"/>
      <c r="FA86" s="681"/>
      <c r="FB86" s="681"/>
      <c r="FC86" s="681"/>
      <c r="FD86" s="681"/>
      <c r="FE86" s="682"/>
    </row>
    <row r="87" spans="1:163" s="132" customFormat="1" ht="21.75" customHeight="1" x14ac:dyDescent="0.2">
      <c r="A87" s="613" t="s">
        <v>213</v>
      </c>
      <c r="B87" s="614"/>
      <c r="C87" s="614"/>
      <c r="D87" s="614"/>
      <c r="E87" s="614"/>
      <c r="F87" s="614"/>
      <c r="G87" s="614"/>
      <c r="H87" s="614"/>
      <c r="I87" s="614"/>
      <c r="J87" s="614"/>
      <c r="K87" s="614"/>
      <c r="L87" s="614"/>
      <c r="M87" s="614"/>
      <c r="N87" s="614"/>
      <c r="O87" s="614"/>
      <c r="P87" s="614"/>
      <c r="Q87" s="614"/>
      <c r="R87" s="614"/>
      <c r="S87" s="614"/>
      <c r="T87" s="614"/>
      <c r="U87" s="614"/>
      <c r="V87" s="614"/>
      <c r="W87" s="614"/>
      <c r="X87" s="614"/>
      <c r="Y87" s="614"/>
      <c r="Z87" s="614"/>
      <c r="AA87" s="614"/>
      <c r="AB87" s="614"/>
      <c r="AC87" s="614"/>
      <c r="AD87" s="614"/>
      <c r="AE87" s="614"/>
      <c r="AF87" s="614"/>
      <c r="AG87" s="614"/>
      <c r="AH87" s="614"/>
      <c r="AI87" s="614"/>
      <c r="AJ87" s="614"/>
      <c r="AK87" s="614"/>
      <c r="AL87" s="614"/>
      <c r="AM87" s="614"/>
      <c r="AN87" s="614"/>
      <c r="AO87" s="614"/>
      <c r="AP87" s="614"/>
      <c r="AQ87" s="614"/>
      <c r="AR87" s="614"/>
      <c r="AS87" s="614"/>
      <c r="AT87" s="614"/>
      <c r="AU87" s="614"/>
      <c r="AV87" s="614"/>
      <c r="AW87" s="614"/>
      <c r="AX87" s="614"/>
      <c r="AY87" s="614"/>
      <c r="AZ87" s="614"/>
      <c r="BA87" s="614"/>
      <c r="BB87" s="614"/>
      <c r="BC87" s="614"/>
      <c r="BD87" s="614"/>
      <c r="BE87" s="614"/>
      <c r="BF87" s="614"/>
      <c r="BG87" s="614"/>
      <c r="BH87" s="614"/>
      <c r="BI87" s="614"/>
      <c r="BJ87" s="614"/>
      <c r="BK87" s="614"/>
      <c r="BL87" s="614"/>
      <c r="BM87" s="614"/>
      <c r="BN87" s="614"/>
      <c r="BO87" s="614"/>
      <c r="BP87" s="614"/>
      <c r="BQ87" s="614"/>
      <c r="BR87" s="614"/>
      <c r="BS87" s="614"/>
      <c r="BT87" s="614"/>
      <c r="BU87" s="614"/>
      <c r="BV87" s="614"/>
      <c r="BW87" s="614"/>
      <c r="BX87" s="615" t="s">
        <v>214</v>
      </c>
      <c r="BY87" s="616"/>
      <c r="BZ87" s="616"/>
      <c r="CA87" s="616"/>
      <c r="CB87" s="616"/>
      <c r="CC87" s="616"/>
      <c r="CD87" s="616"/>
      <c r="CE87" s="617"/>
      <c r="CF87" s="618" t="s">
        <v>215</v>
      </c>
      <c r="CG87" s="616"/>
      <c r="CH87" s="616"/>
      <c r="CI87" s="616"/>
      <c r="CJ87" s="616"/>
      <c r="CK87" s="616"/>
      <c r="CL87" s="616"/>
      <c r="CM87" s="616"/>
      <c r="CN87" s="616"/>
      <c r="CO87" s="616"/>
      <c r="CP87" s="616"/>
      <c r="CQ87" s="616"/>
      <c r="CR87" s="617"/>
      <c r="CS87" s="669"/>
      <c r="CT87" s="670"/>
      <c r="CU87" s="670"/>
      <c r="CV87" s="670"/>
      <c r="CW87" s="670"/>
      <c r="CX87" s="670"/>
      <c r="CY87" s="670"/>
      <c r="CZ87" s="670"/>
      <c r="DA87" s="670"/>
      <c r="DB87" s="670"/>
      <c r="DC87" s="670"/>
      <c r="DD87" s="670"/>
      <c r="DE87" s="671"/>
      <c r="DF87" s="669"/>
      <c r="DG87" s="670"/>
      <c r="DH87" s="670"/>
      <c r="DI87" s="670"/>
      <c r="DJ87" s="670"/>
      <c r="DK87" s="670"/>
      <c r="DL87" s="670"/>
      <c r="DM87" s="670"/>
      <c r="DN87" s="670"/>
      <c r="DO87" s="670"/>
      <c r="DP87" s="670"/>
      <c r="DQ87" s="670"/>
      <c r="DR87" s="671"/>
      <c r="DS87" s="669">
        <f>DS90</f>
        <v>15500</v>
      </c>
      <c r="DT87" s="670"/>
      <c r="DU87" s="670"/>
      <c r="DV87" s="670"/>
      <c r="DW87" s="670"/>
      <c r="DX87" s="670"/>
      <c r="DY87" s="670"/>
      <c r="DZ87" s="670"/>
      <c r="EA87" s="670"/>
      <c r="EB87" s="670"/>
      <c r="EC87" s="670"/>
      <c r="ED87" s="670"/>
      <c r="EE87" s="671"/>
      <c r="EF87" s="669">
        <f>EF90</f>
        <v>15500</v>
      </c>
      <c r="EG87" s="670"/>
      <c r="EH87" s="670"/>
      <c r="EI87" s="670"/>
      <c r="EJ87" s="670"/>
      <c r="EK87" s="670"/>
      <c r="EL87" s="670"/>
      <c r="EM87" s="670"/>
      <c r="EN87" s="670"/>
      <c r="EO87" s="670"/>
      <c r="EP87" s="670"/>
      <c r="EQ87" s="670"/>
      <c r="ER87" s="671"/>
      <c r="ES87" s="680" t="s">
        <v>115</v>
      </c>
      <c r="ET87" s="681"/>
      <c r="EU87" s="681"/>
      <c r="EV87" s="681"/>
      <c r="EW87" s="681"/>
      <c r="EX87" s="681"/>
      <c r="EY87" s="681"/>
      <c r="EZ87" s="681"/>
      <c r="FA87" s="681"/>
      <c r="FB87" s="681"/>
      <c r="FC87" s="681"/>
      <c r="FD87" s="681"/>
      <c r="FE87" s="682"/>
      <c r="FG87" s="110"/>
    </row>
    <row r="88" spans="1:163" s="132" customFormat="1" ht="21.75" customHeight="1" x14ac:dyDescent="0.2">
      <c r="A88" s="613" t="s">
        <v>213</v>
      </c>
      <c r="B88" s="614"/>
      <c r="C88" s="614"/>
      <c r="D88" s="614"/>
      <c r="E88" s="614"/>
      <c r="F88" s="614"/>
      <c r="G88" s="614"/>
      <c r="H88" s="614"/>
      <c r="I88" s="614"/>
      <c r="J88" s="614"/>
      <c r="K88" s="614"/>
      <c r="L88" s="614"/>
      <c r="M88" s="614"/>
      <c r="N88" s="614"/>
      <c r="O88" s="614"/>
      <c r="P88" s="614"/>
      <c r="Q88" s="614"/>
      <c r="R88" s="614"/>
      <c r="S88" s="614"/>
      <c r="T88" s="614"/>
      <c r="U88" s="614"/>
      <c r="V88" s="614"/>
      <c r="W88" s="614"/>
      <c r="X88" s="614"/>
      <c r="Y88" s="614"/>
      <c r="Z88" s="614"/>
      <c r="AA88" s="614"/>
      <c r="AB88" s="614"/>
      <c r="AC88" s="614"/>
      <c r="AD88" s="614"/>
      <c r="AE88" s="614"/>
      <c r="AF88" s="614"/>
      <c r="AG88" s="614"/>
      <c r="AH88" s="614"/>
      <c r="AI88" s="614"/>
      <c r="AJ88" s="614"/>
      <c r="AK88" s="614"/>
      <c r="AL88" s="614"/>
      <c r="AM88" s="614"/>
      <c r="AN88" s="614"/>
      <c r="AO88" s="614"/>
      <c r="AP88" s="614"/>
      <c r="AQ88" s="614"/>
      <c r="AR88" s="614"/>
      <c r="AS88" s="614"/>
      <c r="AT88" s="614"/>
      <c r="AU88" s="614"/>
      <c r="AV88" s="614"/>
      <c r="AW88" s="614"/>
      <c r="AX88" s="614"/>
      <c r="AY88" s="614"/>
      <c r="AZ88" s="614"/>
      <c r="BA88" s="614"/>
      <c r="BB88" s="614"/>
      <c r="BC88" s="614"/>
      <c r="BD88" s="614"/>
      <c r="BE88" s="614"/>
      <c r="BF88" s="614"/>
      <c r="BG88" s="614"/>
      <c r="BH88" s="614"/>
      <c r="BI88" s="614"/>
      <c r="BJ88" s="614"/>
      <c r="BK88" s="614"/>
      <c r="BL88" s="614"/>
      <c r="BM88" s="614"/>
      <c r="BN88" s="614"/>
      <c r="BO88" s="614"/>
      <c r="BP88" s="614"/>
      <c r="BQ88" s="614"/>
      <c r="BR88" s="614"/>
      <c r="BS88" s="614"/>
      <c r="BT88" s="614"/>
      <c r="BU88" s="614"/>
      <c r="BV88" s="614"/>
      <c r="BW88" s="614"/>
      <c r="BX88" s="615" t="s">
        <v>544</v>
      </c>
      <c r="BY88" s="616"/>
      <c r="BZ88" s="616"/>
      <c r="CA88" s="616"/>
      <c r="CB88" s="616"/>
      <c r="CC88" s="616"/>
      <c r="CD88" s="616"/>
      <c r="CE88" s="617"/>
      <c r="CF88" s="618" t="s">
        <v>215</v>
      </c>
      <c r="CG88" s="616"/>
      <c r="CH88" s="616"/>
      <c r="CI88" s="616"/>
      <c r="CJ88" s="616"/>
      <c r="CK88" s="616"/>
      <c r="CL88" s="616"/>
      <c r="CM88" s="616"/>
      <c r="CN88" s="616"/>
      <c r="CO88" s="616"/>
      <c r="CP88" s="616"/>
      <c r="CQ88" s="616"/>
      <c r="CR88" s="617"/>
      <c r="CS88" s="636"/>
      <c r="CT88" s="637"/>
      <c r="CU88" s="637"/>
      <c r="CV88" s="637"/>
      <c r="CW88" s="637"/>
      <c r="CX88" s="637"/>
      <c r="CY88" s="637"/>
      <c r="CZ88" s="637"/>
      <c r="DA88" s="637"/>
      <c r="DB88" s="637"/>
      <c r="DC88" s="637"/>
      <c r="DD88" s="637"/>
      <c r="DE88" s="638"/>
      <c r="DF88" s="636"/>
      <c r="DG88" s="637"/>
      <c r="DH88" s="637"/>
      <c r="DI88" s="637"/>
      <c r="DJ88" s="637"/>
      <c r="DK88" s="637"/>
      <c r="DL88" s="637"/>
      <c r="DM88" s="637"/>
      <c r="DN88" s="637"/>
      <c r="DO88" s="637"/>
      <c r="DP88" s="637"/>
      <c r="DQ88" s="637"/>
      <c r="DR88" s="638"/>
      <c r="DS88" s="636"/>
      <c r="DT88" s="637"/>
      <c r="DU88" s="637"/>
      <c r="DV88" s="637"/>
      <c r="DW88" s="637"/>
      <c r="DX88" s="637"/>
      <c r="DY88" s="637"/>
      <c r="DZ88" s="637"/>
      <c r="EA88" s="637"/>
      <c r="EB88" s="637"/>
      <c r="EC88" s="637"/>
      <c r="ED88" s="637"/>
      <c r="EE88" s="638"/>
      <c r="EF88" s="636"/>
      <c r="EG88" s="637"/>
      <c r="EH88" s="637"/>
      <c r="EI88" s="637"/>
      <c r="EJ88" s="637"/>
      <c r="EK88" s="637"/>
      <c r="EL88" s="637"/>
      <c r="EM88" s="637"/>
      <c r="EN88" s="637"/>
      <c r="EO88" s="637"/>
      <c r="EP88" s="637"/>
      <c r="EQ88" s="637"/>
      <c r="ER88" s="638"/>
      <c r="ES88" s="680" t="s">
        <v>115</v>
      </c>
      <c r="ET88" s="681"/>
      <c r="EU88" s="681"/>
      <c r="EV88" s="681"/>
      <c r="EW88" s="681"/>
      <c r="EX88" s="681"/>
      <c r="EY88" s="681"/>
      <c r="EZ88" s="681"/>
      <c r="FA88" s="681"/>
      <c r="FB88" s="681"/>
      <c r="FC88" s="681"/>
      <c r="FD88" s="681"/>
      <c r="FE88" s="682"/>
      <c r="FG88" s="110"/>
    </row>
    <row r="89" spans="1:163" ht="21.75" customHeight="1" x14ac:dyDescent="0.2">
      <c r="A89" s="613" t="s">
        <v>213</v>
      </c>
      <c r="B89" s="614"/>
      <c r="C89" s="614"/>
      <c r="D89" s="614"/>
      <c r="E89" s="614"/>
      <c r="F89" s="614"/>
      <c r="G89" s="614"/>
      <c r="H89" s="614"/>
      <c r="I89" s="614"/>
      <c r="J89" s="614"/>
      <c r="K89" s="614"/>
      <c r="L89" s="614"/>
      <c r="M89" s="614"/>
      <c r="N89" s="614"/>
      <c r="O89" s="614"/>
      <c r="P89" s="614"/>
      <c r="Q89" s="614"/>
      <c r="R89" s="614"/>
      <c r="S89" s="614"/>
      <c r="T89" s="614"/>
      <c r="U89" s="614"/>
      <c r="V89" s="614"/>
      <c r="W89" s="614"/>
      <c r="X89" s="614"/>
      <c r="Y89" s="614"/>
      <c r="Z89" s="614"/>
      <c r="AA89" s="614"/>
      <c r="AB89" s="614"/>
      <c r="AC89" s="614"/>
      <c r="AD89" s="614"/>
      <c r="AE89" s="614"/>
      <c r="AF89" s="614"/>
      <c r="AG89" s="614"/>
      <c r="AH89" s="614"/>
      <c r="AI89" s="614"/>
      <c r="AJ89" s="614"/>
      <c r="AK89" s="614"/>
      <c r="AL89" s="614"/>
      <c r="AM89" s="614"/>
      <c r="AN89" s="614"/>
      <c r="AO89" s="614"/>
      <c r="AP89" s="614"/>
      <c r="AQ89" s="614"/>
      <c r="AR89" s="614"/>
      <c r="AS89" s="614"/>
      <c r="AT89" s="614"/>
      <c r="AU89" s="614"/>
      <c r="AV89" s="614"/>
      <c r="AW89" s="614"/>
      <c r="AX89" s="614"/>
      <c r="AY89" s="614"/>
      <c r="AZ89" s="614"/>
      <c r="BA89" s="614"/>
      <c r="BB89" s="614"/>
      <c r="BC89" s="614"/>
      <c r="BD89" s="614"/>
      <c r="BE89" s="614"/>
      <c r="BF89" s="614"/>
      <c r="BG89" s="614"/>
      <c r="BH89" s="614"/>
      <c r="BI89" s="614"/>
      <c r="BJ89" s="614"/>
      <c r="BK89" s="614"/>
      <c r="BL89" s="614"/>
      <c r="BM89" s="614"/>
      <c r="BN89" s="614"/>
      <c r="BO89" s="614"/>
      <c r="BP89" s="614"/>
      <c r="BQ89" s="614"/>
      <c r="BR89" s="614"/>
      <c r="BS89" s="614"/>
      <c r="BT89" s="614"/>
      <c r="BU89" s="614"/>
      <c r="BV89" s="614"/>
      <c r="BW89" s="614"/>
      <c r="BX89" s="615" t="s">
        <v>545</v>
      </c>
      <c r="BY89" s="616"/>
      <c r="BZ89" s="616"/>
      <c r="CA89" s="616"/>
      <c r="CB89" s="616"/>
      <c r="CC89" s="616"/>
      <c r="CD89" s="616"/>
      <c r="CE89" s="617"/>
      <c r="CF89" s="618" t="s">
        <v>215</v>
      </c>
      <c r="CG89" s="616"/>
      <c r="CH89" s="616"/>
      <c r="CI89" s="616"/>
      <c r="CJ89" s="616"/>
      <c r="CK89" s="616"/>
      <c r="CL89" s="616"/>
      <c r="CM89" s="616"/>
      <c r="CN89" s="616"/>
      <c r="CO89" s="616"/>
      <c r="CP89" s="616"/>
      <c r="CQ89" s="616"/>
      <c r="CR89" s="617"/>
      <c r="CS89" s="636"/>
      <c r="CT89" s="637"/>
      <c r="CU89" s="637"/>
      <c r="CV89" s="637"/>
      <c r="CW89" s="637"/>
      <c r="CX89" s="637"/>
      <c r="CY89" s="637"/>
      <c r="CZ89" s="637"/>
      <c r="DA89" s="637"/>
      <c r="DB89" s="637"/>
      <c r="DC89" s="637"/>
      <c r="DD89" s="637"/>
      <c r="DE89" s="638"/>
      <c r="DF89" s="636"/>
      <c r="DG89" s="637"/>
      <c r="DH89" s="637"/>
      <c r="DI89" s="637"/>
      <c r="DJ89" s="637"/>
      <c r="DK89" s="637"/>
      <c r="DL89" s="637"/>
      <c r="DM89" s="637"/>
      <c r="DN89" s="637"/>
      <c r="DO89" s="637"/>
      <c r="DP89" s="637"/>
      <c r="DQ89" s="637"/>
      <c r="DR89" s="638"/>
      <c r="DS89" s="636"/>
      <c r="DT89" s="637"/>
      <c r="DU89" s="637"/>
      <c r="DV89" s="637"/>
      <c r="DW89" s="637"/>
      <c r="DX89" s="637"/>
      <c r="DY89" s="637"/>
      <c r="DZ89" s="637"/>
      <c r="EA89" s="637"/>
      <c r="EB89" s="637"/>
      <c r="EC89" s="637"/>
      <c r="ED89" s="637"/>
      <c r="EE89" s="638"/>
      <c r="EF89" s="636"/>
      <c r="EG89" s="637"/>
      <c r="EH89" s="637"/>
      <c r="EI89" s="637"/>
      <c r="EJ89" s="637"/>
      <c r="EK89" s="637"/>
      <c r="EL89" s="637"/>
      <c r="EM89" s="637"/>
      <c r="EN89" s="637"/>
      <c r="EO89" s="637"/>
      <c r="EP89" s="637"/>
      <c r="EQ89" s="637"/>
      <c r="ER89" s="638"/>
      <c r="ES89" s="680" t="s">
        <v>115</v>
      </c>
      <c r="ET89" s="681"/>
      <c r="EU89" s="681"/>
      <c r="EV89" s="681"/>
      <c r="EW89" s="681"/>
      <c r="EX89" s="681"/>
      <c r="EY89" s="681"/>
      <c r="EZ89" s="681"/>
      <c r="FA89" s="681"/>
      <c r="FB89" s="681"/>
      <c r="FC89" s="681"/>
      <c r="FD89" s="681"/>
      <c r="FE89" s="682"/>
    </row>
    <row r="90" spans="1:163" s="229" customFormat="1" x14ac:dyDescent="0.2">
      <c r="A90" s="613" t="s">
        <v>216</v>
      </c>
      <c r="B90" s="614"/>
      <c r="C90" s="614"/>
      <c r="D90" s="614"/>
      <c r="E90" s="614"/>
      <c r="F90" s="614"/>
      <c r="G90" s="614"/>
      <c r="H90" s="614"/>
      <c r="I90" s="614"/>
      <c r="J90" s="614"/>
      <c r="K90" s="614"/>
      <c r="L90" s="614"/>
      <c r="M90" s="614"/>
      <c r="N90" s="614"/>
      <c r="O90" s="614"/>
      <c r="P90" s="614"/>
      <c r="Q90" s="614"/>
      <c r="R90" s="614"/>
      <c r="S90" s="614"/>
      <c r="T90" s="614"/>
      <c r="U90" s="614"/>
      <c r="V90" s="614"/>
      <c r="W90" s="614"/>
      <c r="X90" s="614"/>
      <c r="Y90" s="614"/>
      <c r="Z90" s="614"/>
      <c r="AA90" s="614"/>
      <c r="AB90" s="614"/>
      <c r="AC90" s="614"/>
      <c r="AD90" s="614"/>
      <c r="AE90" s="614"/>
      <c r="AF90" s="614"/>
      <c r="AG90" s="614"/>
      <c r="AH90" s="614"/>
      <c r="AI90" s="614"/>
      <c r="AJ90" s="614"/>
      <c r="AK90" s="614"/>
      <c r="AL90" s="614"/>
      <c r="AM90" s="614"/>
      <c r="AN90" s="614"/>
      <c r="AO90" s="614"/>
      <c r="AP90" s="614"/>
      <c r="AQ90" s="614"/>
      <c r="AR90" s="614"/>
      <c r="AS90" s="614"/>
      <c r="AT90" s="614"/>
      <c r="AU90" s="614"/>
      <c r="AV90" s="614"/>
      <c r="AW90" s="614"/>
      <c r="AX90" s="614"/>
      <c r="AY90" s="614"/>
      <c r="AZ90" s="614"/>
      <c r="BA90" s="614"/>
      <c r="BB90" s="614"/>
      <c r="BC90" s="614"/>
      <c r="BD90" s="614"/>
      <c r="BE90" s="614"/>
      <c r="BF90" s="614"/>
      <c r="BG90" s="614"/>
      <c r="BH90" s="614"/>
      <c r="BI90" s="614"/>
      <c r="BJ90" s="614"/>
      <c r="BK90" s="614"/>
      <c r="BL90" s="614"/>
      <c r="BM90" s="614"/>
      <c r="BN90" s="614"/>
      <c r="BO90" s="614"/>
      <c r="BP90" s="614"/>
      <c r="BQ90" s="614"/>
      <c r="BR90" s="614"/>
      <c r="BS90" s="614"/>
      <c r="BT90" s="614"/>
      <c r="BU90" s="614"/>
      <c r="BV90" s="614"/>
      <c r="BW90" s="614"/>
      <c r="BX90" s="615" t="s">
        <v>217</v>
      </c>
      <c r="BY90" s="616"/>
      <c r="BZ90" s="616"/>
      <c r="CA90" s="616"/>
      <c r="CB90" s="616"/>
      <c r="CC90" s="616"/>
      <c r="CD90" s="616"/>
      <c r="CE90" s="617"/>
      <c r="CF90" s="618" t="s">
        <v>218</v>
      </c>
      <c r="CG90" s="616"/>
      <c r="CH90" s="616"/>
      <c r="CI90" s="616"/>
      <c r="CJ90" s="616"/>
      <c r="CK90" s="616"/>
      <c r="CL90" s="616"/>
      <c r="CM90" s="616"/>
      <c r="CN90" s="616"/>
      <c r="CO90" s="616"/>
      <c r="CP90" s="616"/>
      <c r="CQ90" s="616"/>
      <c r="CR90" s="617"/>
      <c r="CS90" s="669" t="s">
        <v>686</v>
      </c>
      <c r="CT90" s="670"/>
      <c r="CU90" s="670"/>
      <c r="CV90" s="670"/>
      <c r="CW90" s="670"/>
      <c r="CX90" s="670"/>
      <c r="CY90" s="670"/>
      <c r="CZ90" s="670"/>
      <c r="DA90" s="670"/>
      <c r="DB90" s="670"/>
      <c r="DC90" s="670"/>
      <c r="DD90" s="670"/>
      <c r="DE90" s="671"/>
      <c r="DF90" s="669">
        <f>'КФО 2 ПОУ'!DF78:DR78</f>
        <v>61883</v>
      </c>
      <c r="DG90" s="670"/>
      <c r="DH90" s="670"/>
      <c r="DI90" s="670"/>
      <c r="DJ90" s="670"/>
      <c r="DK90" s="670"/>
      <c r="DL90" s="670"/>
      <c r="DM90" s="670"/>
      <c r="DN90" s="670"/>
      <c r="DO90" s="670"/>
      <c r="DP90" s="670"/>
      <c r="DQ90" s="670"/>
      <c r="DR90" s="671"/>
      <c r="DS90" s="669">
        <f>'КФО 2 ПОУ'!DS78:EE78</f>
        <v>15500</v>
      </c>
      <c r="DT90" s="670"/>
      <c r="DU90" s="670"/>
      <c r="DV90" s="670"/>
      <c r="DW90" s="670"/>
      <c r="DX90" s="670"/>
      <c r="DY90" s="670"/>
      <c r="DZ90" s="670"/>
      <c r="EA90" s="670"/>
      <c r="EB90" s="670"/>
      <c r="EC90" s="670"/>
      <c r="ED90" s="670"/>
      <c r="EE90" s="671"/>
      <c r="EF90" s="669">
        <f>'КФО 2 ПОУ'!EF78:ER78</f>
        <v>15500</v>
      </c>
      <c r="EG90" s="670"/>
      <c r="EH90" s="670"/>
      <c r="EI90" s="670"/>
      <c r="EJ90" s="670"/>
      <c r="EK90" s="670"/>
      <c r="EL90" s="670"/>
      <c r="EM90" s="670"/>
      <c r="EN90" s="670"/>
      <c r="EO90" s="670"/>
      <c r="EP90" s="670"/>
      <c r="EQ90" s="670"/>
      <c r="ER90" s="671"/>
      <c r="ES90" s="680" t="s">
        <v>115</v>
      </c>
      <c r="ET90" s="681"/>
      <c r="EU90" s="681"/>
      <c r="EV90" s="681"/>
      <c r="EW90" s="681"/>
      <c r="EX90" s="681"/>
      <c r="EY90" s="681"/>
      <c r="EZ90" s="681"/>
      <c r="FA90" s="681"/>
      <c r="FB90" s="681"/>
      <c r="FC90" s="681"/>
      <c r="FD90" s="681"/>
      <c r="FE90" s="682"/>
      <c r="FG90" s="110"/>
    </row>
    <row r="91" spans="1:163" s="229" customFormat="1" x14ac:dyDescent="0.2">
      <c r="A91" s="613" t="s">
        <v>216</v>
      </c>
      <c r="B91" s="614"/>
      <c r="C91" s="614"/>
      <c r="D91" s="614"/>
      <c r="E91" s="614"/>
      <c r="F91" s="614"/>
      <c r="G91" s="614"/>
      <c r="H91" s="614"/>
      <c r="I91" s="614"/>
      <c r="J91" s="614"/>
      <c r="K91" s="614"/>
      <c r="L91" s="614"/>
      <c r="M91" s="614"/>
      <c r="N91" s="614"/>
      <c r="O91" s="614"/>
      <c r="P91" s="614"/>
      <c r="Q91" s="614"/>
      <c r="R91" s="614"/>
      <c r="S91" s="614"/>
      <c r="T91" s="614"/>
      <c r="U91" s="614"/>
      <c r="V91" s="614"/>
      <c r="W91" s="614"/>
      <c r="X91" s="614"/>
      <c r="Y91" s="614"/>
      <c r="Z91" s="614"/>
      <c r="AA91" s="614"/>
      <c r="AB91" s="614"/>
      <c r="AC91" s="614"/>
      <c r="AD91" s="614"/>
      <c r="AE91" s="614"/>
      <c r="AF91" s="614"/>
      <c r="AG91" s="614"/>
      <c r="AH91" s="614"/>
      <c r="AI91" s="614"/>
      <c r="AJ91" s="614"/>
      <c r="AK91" s="614"/>
      <c r="AL91" s="614"/>
      <c r="AM91" s="614"/>
      <c r="AN91" s="614"/>
      <c r="AO91" s="614"/>
      <c r="AP91" s="614"/>
      <c r="AQ91" s="614"/>
      <c r="AR91" s="614"/>
      <c r="AS91" s="614"/>
      <c r="AT91" s="614"/>
      <c r="AU91" s="614"/>
      <c r="AV91" s="614"/>
      <c r="AW91" s="614"/>
      <c r="AX91" s="614"/>
      <c r="AY91" s="614"/>
      <c r="AZ91" s="614"/>
      <c r="BA91" s="614"/>
      <c r="BB91" s="614"/>
      <c r="BC91" s="614"/>
      <c r="BD91" s="614"/>
      <c r="BE91" s="614"/>
      <c r="BF91" s="614"/>
      <c r="BG91" s="614"/>
      <c r="BH91" s="614"/>
      <c r="BI91" s="614"/>
      <c r="BJ91" s="614"/>
      <c r="BK91" s="614"/>
      <c r="BL91" s="614"/>
      <c r="BM91" s="614"/>
      <c r="BN91" s="614"/>
      <c r="BO91" s="614"/>
      <c r="BP91" s="614"/>
      <c r="BQ91" s="614"/>
      <c r="BR91" s="614"/>
      <c r="BS91" s="614"/>
      <c r="BT91" s="614"/>
      <c r="BU91" s="614"/>
      <c r="BV91" s="614"/>
      <c r="BW91" s="614"/>
      <c r="BX91" s="615" t="s">
        <v>569</v>
      </c>
      <c r="BY91" s="616"/>
      <c r="BZ91" s="616"/>
      <c r="CA91" s="616"/>
      <c r="CB91" s="616"/>
      <c r="CC91" s="616"/>
      <c r="CD91" s="616"/>
      <c r="CE91" s="617"/>
      <c r="CF91" s="618" t="s">
        <v>218</v>
      </c>
      <c r="CG91" s="616"/>
      <c r="CH91" s="616"/>
      <c r="CI91" s="616"/>
      <c r="CJ91" s="616"/>
      <c r="CK91" s="616"/>
      <c r="CL91" s="616"/>
      <c r="CM91" s="616"/>
      <c r="CN91" s="616"/>
      <c r="CO91" s="616"/>
      <c r="CP91" s="616"/>
      <c r="CQ91" s="616"/>
      <c r="CR91" s="617"/>
      <c r="CS91" s="636" t="s">
        <v>685</v>
      </c>
      <c r="CT91" s="637"/>
      <c r="CU91" s="637"/>
      <c r="CV91" s="637"/>
      <c r="CW91" s="637"/>
      <c r="CX91" s="637"/>
      <c r="CY91" s="637"/>
      <c r="CZ91" s="637"/>
      <c r="DA91" s="637"/>
      <c r="DB91" s="637"/>
      <c r="DC91" s="637"/>
      <c r="DD91" s="637"/>
      <c r="DE91" s="638"/>
      <c r="DF91" s="636">
        <f>'КФО 2 ПОУ'!DF77</f>
        <v>2500</v>
      </c>
      <c r="DG91" s="637"/>
      <c r="DH91" s="637"/>
      <c r="DI91" s="637"/>
      <c r="DJ91" s="637"/>
      <c r="DK91" s="637"/>
      <c r="DL91" s="637"/>
      <c r="DM91" s="637"/>
      <c r="DN91" s="637"/>
      <c r="DO91" s="637"/>
      <c r="DP91" s="637"/>
      <c r="DQ91" s="637"/>
      <c r="DR91" s="638"/>
      <c r="DS91" s="636"/>
      <c r="DT91" s="637"/>
      <c r="DU91" s="637"/>
      <c r="DV91" s="637"/>
      <c r="DW91" s="637"/>
      <c r="DX91" s="637"/>
      <c r="DY91" s="637"/>
      <c r="DZ91" s="637"/>
      <c r="EA91" s="637"/>
      <c r="EB91" s="637"/>
      <c r="EC91" s="637"/>
      <c r="ED91" s="637"/>
      <c r="EE91" s="638"/>
      <c r="EF91" s="636"/>
      <c r="EG91" s="637"/>
      <c r="EH91" s="637"/>
      <c r="EI91" s="637"/>
      <c r="EJ91" s="637"/>
      <c r="EK91" s="637"/>
      <c r="EL91" s="637"/>
      <c r="EM91" s="637"/>
      <c r="EN91" s="637"/>
      <c r="EO91" s="637"/>
      <c r="EP91" s="637"/>
      <c r="EQ91" s="637"/>
      <c r="ER91" s="638"/>
      <c r="ES91" s="680" t="s">
        <v>115</v>
      </c>
      <c r="ET91" s="681"/>
      <c r="EU91" s="681"/>
      <c r="EV91" s="681"/>
      <c r="EW91" s="681"/>
      <c r="EX91" s="681"/>
      <c r="EY91" s="681"/>
      <c r="EZ91" s="681"/>
      <c r="FA91" s="681"/>
      <c r="FB91" s="681"/>
      <c r="FC91" s="681"/>
      <c r="FD91" s="681"/>
      <c r="FE91" s="682"/>
      <c r="FG91" s="110"/>
    </row>
    <row r="92" spans="1:163" s="84" customFormat="1" x14ac:dyDescent="0.2">
      <c r="A92" s="613" t="s">
        <v>216</v>
      </c>
      <c r="B92" s="614"/>
      <c r="C92" s="614"/>
      <c r="D92" s="614"/>
      <c r="E92" s="614"/>
      <c r="F92" s="614"/>
      <c r="G92" s="614"/>
      <c r="H92" s="614"/>
      <c r="I92" s="614"/>
      <c r="J92" s="614"/>
      <c r="K92" s="614"/>
      <c r="L92" s="614"/>
      <c r="M92" s="614"/>
      <c r="N92" s="614"/>
      <c r="O92" s="614"/>
      <c r="P92" s="614"/>
      <c r="Q92" s="614"/>
      <c r="R92" s="614"/>
      <c r="S92" s="614"/>
      <c r="T92" s="614"/>
      <c r="U92" s="614"/>
      <c r="V92" s="614"/>
      <c r="W92" s="614"/>
      <c r="X92" s="614"/>
      <c r="Y92" s="614"/>
      <c r="Z92" s="614"/>
      <c r="AA92" s="614"/>
      <c r="AB92" s="614"/>
      <c r="AC92" s="614"/>
      <c r="AD92" s="614"/>
      <c r="AE92" s="614"/>
      <c r="AF92" s="614"/>
      <c r="AG92" s="614"/>
      <c r="AH92" s="614"/>
      <c r="AI92" s="614"/>
      <c r="AJ92" s="614"/>
      <c r="AK92" s="614"/>
      <c r="AL92" s="614"/>
      <c r="AM92" s="614"/>
      <c r="AN92" s="614"/>
      <c r="AO92" s="614"/>
      <c r="AP92" s="614"/>
      <c r="AQ92" s="614"/>
      <c r="AR92" s="614"/>
      <c r="AS92" s="614"/>
      <c r="AT92" s="614"/>
      <c r="AU92" s="614"/>
      <c r="AV92" s="614"/>
      <c r="AW92" s="614"/>
      <c r="AX92" s="614"/>
      <c r="AY92" s="614"/>
      <c r="AZ92" s="614"/>
      <c r="BA92" s="614"/>
      <c r="BB92" s="614"/>
      <c r="BC92" s="614"/>
      <c r="BD92" s="614"/>
      <c r="BE92" s="614"/>
      <c r="BF92" s="614"/>
      <c r="BG92" s="614"/>
      <c r="BH92" s="614"/>
      <c r="BI92" s="614"/>
      <c r="BJ92" s="614"/>
      <c r="BK92" s="614"/>
      <c r="BL92" s="614"/>
      <c r="BM92" s="614"/>
      <c r="BN92" s="614"/>
      <c r="BO92" s="614"/>
      <c r="BP92" s="614"/>
      <c r="BQ92" s="614"/>
      <c r="BR92" s="614"/>
      <c r="BS92" s="614"/>
      <c r="BT92" s="614"/>
      <c r="BU92" s="614"/>
      <c r="BV92" s="614"/>
      <c r="BW92" s="614"/>
      <c r="BX92" s="615" t="s">
        <v>570</v>
      </c>
      <c r="BY92" s="616"/>
      <c r="BZ92" s="616"/>
      <c r="CA92" s="616"/>
      <c r="CB92" s="616"/>
      <c r="CC92" s="616"/>
      <c r="CD92" s="616"/>
      <c r="CE92" s="617"/>
      <c r="CF92" s="618" t="s">
        <v>218</v>
      </c>
      <c r="CG92" s="616"/>
      <c r="CH92" s="616"/>
      <c r="CI92" s="616"/>
      <c r="CJ92" s="616"/>
      <c r="CK92" s="616"/>
      <c r="CL92" s="616"/>
      <c r="CM92" s="616"/>
      <c r="CN92" s="616"/>
      <c r="CO92" s="616"/>
      <c r="CP92" s="616"/>
      <c r="CQ92" s="616"/>
      <c r="CR92" s="617"/>
      <c r="CS92" s="636"/>
      <c r="CT92" s="637"/>
      <c r="CU92" s="637"/>
      <c r="CV92" s="637"/>
      <c r="CW92" s="637"/>
      <c r="CX92" s="637"/>
      <c r="CY92" s="637"/>
      <c r="CZ92" s="637"/>
      <c r="DA92" s="637"/>
      <c r="DB92" s="637"/>
      <c r="DC92" s="637"/>
      <c r="DD92" s="637"/>
      <c r="DE92" s="638"/>
      <c r="DF92" s="636"/>
      <c r="DG92" s="637"/>
      <c r="DH92" s="637"/>
      <c r="DI92" s="637"/>
      <c r="DJ92" s="637"/>
      <c r="DK92" s="637"/>
      <c r="DL92" s="637"/>
      <c r="DM92" s="637"/>
      <c r="DN92" s="637"/>
      <c r="DO92" s="637"/>
      <c r="DP92" s="637"/>
      <c r="DQ92" s="637"/>
      <c r="DR92" s="638"/>
      <c r="DS92" s="636"/>
      <c r="DT92" s="637"/>
      <c r="DU92" s="637"/>
      <c r="DV92" s="637"/>
      <c r="DW92" s="637"/>
      <c r="DX92" s="637"/>
      <c r="DY92" s="637"/>
      <c r="DZ92" s="637"/>
      <c r="EA92" s="637"/>
      <c r="EB92" s="637"/>
      <c r="EC92" s="637"/>
      <c r="ED92" s="637"/>
      <c r="EE92" s="638"/>
      <c r="EF92" s="636"/>
      <c r="EG92" s="637"/>
      <c r="EH92" s="637"/>
      <c r="EI92" s="637"/>
      <c r="EJ92" s="637"/>
      <c r="EK92" s="637"/>
      <c r="EL92" s="637"/>
      <c r="EM92" s="637"/>
      <c r="EN92" s="637"/>
      <c r="EO92" s="637"/>
      <c r="EP92" s="637"/>
      <c r="EQ92" s="637"/>
      <c r="ER92" s="638"/>
      <c r="ES92" s="680" t="s">
        <v>115</v>
      </c>
      <c r="ET92" s="681"/>
      <c r="EU92" s="681"/>
      <c r="EV92" s="681"/>
      <c r="EW92" s="681"/>
      <c r="EX92" s="681"/>
      <c r="EY92" s="681"/>
      <c r="EZ92" s="681"/>
      <c r="FA92" s="681"/>
      <c r="FB92" s="681"/>
      <c r="FC92" s="681"/>
      <c r="FD92" s="681"/>
      <c r="FE92" s="682"/>
      <c r="FG92" s="110"/>
    </row>
    <row r="93" spans="1:163" ht="11.1" customHeight="1" x14ac:dyDescent="0.2">
      <c r="A93" s="613" t="s">
        <v>219</v>
      </c>
      <c r="B93" s="614"/>
      <c r="C93" s="614"/>
      <c r="D93" s="614"/>
      <c r="E93" s="614"/>
      <c r="F93" s="614"/>
      <c r="G93" s="614"/>
      <c r="H93" s="614"/>
      <c r="I93" s="614"/>
      <c r="J93" s="614"/>
      <c r="K93" s="614"/>
      <c r="L93" s="614"/>
      <c r="M93" s="614"/>
      <c r="N93" s="614"/>
      <c r="O93" s="614"/>
      <c r="P93" s="614"/>
      <c r="Q93" s="614"/>
      <c r="R93" s="614"/>
      <c r="S93" s="614"/>
      <c r="T93" s="614"/>
      <c r="U93" s="614"/>
      <c r="V93" s="614"/>
      <c r="W93" s="614"/>
      <c r="X93" s="614"/>
      <c r="Y93" s="614"/>
      <c r="Z93" s="614"/>
      <c r="AA93" s="614"/>
      <c r="AB93" s="614"/>
      <c r="AC93" s="614"/>
      <c r="AD93" s="614"/>
      <c r="AE93" s="614"/>
      <c r="AF93" s="614"/>
      <c r="AG93" s="614"/>
      <c r="AH93" s="614"/>
      <c r="AI93" s="614"/>
      <c r="AJ93" s="614"/>
      <c r="AK93" s="614"/>
      <c r="AL93" s="614"/>
      <c r="AM93" s="614"/>
      <c r="AN93" s="614"/>
      <c r="AO93" s="614"/>
      <c r="AP93" s="614"/>
      <c r="AQ93" s="614"/>
      <c r="AR93" s="614"/>
      <c r="AS93" s="614"/>
      <c r="AT93" s="614"/>
      <c r="AU93" s="614"/>
      <c r="AV93" s="614"/>
      <c r="AW93" s="614"/>
      <c r="AX93" s="614"/>
      <c r="AY93" s="614"/>
      <c r="AZ93" s="614"/>
      <c r="BA93" s="614"/>
      <c r="BB93" s="614"/>
      <c r="BC93" s="614"/>
      <c r="BD93" s="614"/>
      <c r="BE93" s="614"/>
      <c r="BF93" s="614"/>
      <c r="BG93" s="614"/>
      <c r="BH93" s="614"/>
      <c r="BI93" s="614"/>
      <c r="BJ93" s="614"/>
      <c r="BK93" s="614"/>
      <c r="BL93" s="614"/>
      <c r="BM93" s="614"/>
      <c r="BN93" s="614"/>
      <c r="BO93" s="614"/>
      <c r="BP93" s="614"/>
      <c r="BQ93" s="614"/>
      <c r="BR93" s="614"/>
      <c r="BS93" s="614"/>
      <c r="BT93" s="614"/>
      <c r="BU93" s="614"/>
      <c r="BV93" s="614"/>
      <c r="BW93" s="614"/>
      <c r="BX93" s="615" t="s">
        <v>220</v>
      </c>
      <c r="BY93" s="616"/>
      <c r="BZ93" s="616"/>
      <c r="CA93" s="616"/>
      <c r="CB93" s="616"/>
      <c r="CC93" s="616"/>
      <c r="CD93" s="616"/>
      <c r="CE93" s="617"/>
      <c r="CF93" s="618" t="s">
        <v>115</v>
      </c>
      <c r="CG93" s="616"/>
      <c r="CH93" s="616"/>
      <c r="CI93" s="616"/>
      <c r="CJ93" s="616"/>
      <c r="CK93" s="616"/>
      <c r="CL93" s="616"/>
      <c r="CM93" s="616"/>
      <c r="CN93" s="616"/>
      <c r="CO93" s="616"/>
      <c r="CP93" s="616"/>
      <c r="CQ93" s="616"/>
      <c r="CR93" s="617"/>
      <c r="CS93" s="669"/>
      <c r="CT93" s="670"/>
      <c r="CU93" s="670"/>
      <c r="CV93" s="670"/>
      <c r="CW93" s="670"/>
      <c r="CX93" s="670"/>
      <c r="CY93" s="670"/>
      <c r="CZ93" s="670"/>
      <c r="DA93" s="670"/>
      <c r="DB93" s="670"/>
      <c r="DC93" s="670"/>
      <c r="DD93" s="670"/>
      <c r="DE93" s="671"/>
      <c r="DF93" s="669"/>
      <c r="DG93" s="670"/>
      <c r="DH93" s="670"/>
      <c r="DI93" s="670"/>
      <c r="DJ93" s="670"/>
      <c r="DK93" s="670"/>
      <c r="DL93" s="670"/>
      <c r="DM93" s="670"/>
      <c r="DN93" s="670"/>
      <c r="DO93" s="670"/>
      <c r="DP93" s="670"/>
      <c r="DQ93" s="670"/>
      <c r="DR93" s="671"/>
      <c r="DS93" s="669"/>
      <c r="DT93" s="670"/>
      <c r="DU93" s="670"/>
      <c r="DV93" s="670"/>
      <c r="DW93" s="670"/>
      <c r="DX93" s="670"/>
      <c r="DY93" s="670"/>
      <c r="DZ93" s="670"/>
      <c r="EA93" s="670"/>
      <c r="EB93" s="670"/>
      <c r="EC93" s="670"/>
      <c r="ED93" s="670"/>
      <c r="EE93" s="671"/>
      <c r="EF93" s="669"/>
      <c r="EG93" s="670"/>
      <c r="EH93" s="670"/>
      <c r="EI93" s="670"/>
      <c r="EJ93" s="670"/>
      <c r="EK93" s="670"/>
      <c r="EL93" s="670"/>
      <c r="EM93" s="670"/>
      <c r="EN93" s="670"/>
      <c r="EO93" s="670"/>
      <c r="EP93" s="670"/>
      <c r="EQ93" s="670"/>
      <c r="ER93" s="671"/>
      <c r="ES93" s="680" t="s">
        <v>115</v>
      </c>
      <c r="ET93" s="681"/>
      <c r="EU93" s="681"/>
      <c r="EV93" s="681"/>
      <c r="EW93" s="681"/>
      <c r="EX93" s="681"/>
      <c r="EY93" s="681"/>
      <c r="EZ93" s="681"/>
      <c r="FA93" s="681"/>
      <c r="FB93" s="681"/>
      <c r="FC93" s="681"/>
      <c r="FD93" s="681"/>
      <c r="FE93" s="682"/>
    </row>
    <row r="94" spans="1:163" ht="21.75" customHeight="1" x14ac:dyDescent="0.2">
      <c r="A94" s="613" t="s">
        <v>221</v>
      </c>
      <c r="B94" s="614"/>
      <c r="C94" s="614"/>
      <c r="D94" s="614"/>
      <c r="E94" s="614"/>
      <c r="F94" s="614"/>
      <c r="G94" s="614"/>
      <c r="H94" s="614"/>
      <c r="I94" s="614"/>
      <c r="J94" s="614"/>
      <c r="K94" s="614"/>
      <c r="L94" s="614"/>
      <c r="M94" s="614"/>
      <c r="N94" s="614"/>
      <c r="O94" s="614"/>
      <c r="P94" s="614"/>
      <c r="Q94" s="614"/>
      <c r="R94" s="614"/>
      <c r="S94" s="614"/>
      <c r="T94" s="614"/>
      <c r="U94" s="614"/>
      <c r="V94" s="614"/>
      <c r="W94" s="614"/>
      <c r="X94" s="614"/>
      <c r="Y94" s="614"/>
      <c r="Z94" s="614"/>
      <c r="AA94" s="614"/>
      <c r="AB94" s="614"/>
      <c r="AC94" s="614"/>
      <c r="AD94" s="614"/>
      <c r="AE94" s="614"/>
      <c r="AF94" s="614"/>
      <c r="AG94" s="614"/>
      <c r="AH94" s="614"/>
      <c r="AI94" s="614"/>
      <c r="AJ94" s="614"/>
      <c r="AK94" s="614"/>
      <c r="AL94" s="614"/>
      <c r="AM94" s="614"/>
      <c r="AN94" s="614"/>
      <c r="AO94" s="614"/>
      <c r="AP94" s="614"/>
      <c r="AQ94" s="614"/>
      <c r="AR94" s="614"/>
      <c r="AS94" s="614"/>
      <c r="AT94" s="614"/>
      <c r="AU94" s="614"/>
      <c r="AV94" s="614"/>
      <c r="AW94" s="614"/>
      <c r="AX94" s="614"/>
      <c r="AY94" s="614"/>
      <c r="AZ94" s="614"/>
      <c r="BA94" s="614"/>
      <c r="BB94" s="614"/>
      <c r="BC94" s="614"/>
      <c r="BD94" s="614"/>
      <c r="BE94" s="614"/>
      <c r="BF94" s="614"/>
      <c r="BG94" s="614"/>
      <c r="BH94" s="614"/>
      <c r="BI94" s="614"/>
      <c r="BJ94" s="614"/>
      <c r="BK94" s="614"/>
      <c r="BL94" s="614"/>
      <c r="BM94" s="614"/>
      <c r="BN94" s="614"/>
      <c r="BO94" s="614"/>
      <c r="BP94" s="614"/>
      <c r="BQ94" s="614"/>
      <c r="BR94" s="614"/>
      <c r="BS94" s="614"/>
      <c r="BT94" s="614"/>
      <c r="BU94" s="614"/>
      <c r="BV94" s="614"/>
      <c r="BW94" s="614"/>
      <c r="BX94" s="615" t="s">
        <v>222</v>
      </c>
      <c r="BY94" s="616"/>
      <c r="BZ94" s="616"/>
      <c r="CA94" s="616"/>
      <c r="CB94" s="616"/>
      <c r="CC94" s="616"/>
      <c r="CD94" s="616"/>
      <c r="CE94" s="617"/>
      <c r="CF94" s="618" t="s">
        <v>223</v>
      </c>
      <c r="CG94" s="616"/>
      <c r="CH94" s="616"/>
      <c r="CI94" s="616"/>
      <c r="CJ94" s="616"/>
      <c r="CK94" s="616"/>
      <c r="CL94" s="616"/>
      <c r="CM94" s="616"/>
      <c r="CN94" s="616"/>
      <c r="CO94" s="616"/>
      <c r="CP94" s="616"/>
      <c r="CQ94" s="616"/>
      <c r="CR94" s="617"/>
      <c r="CS94" s="669"/>
      <c r="CT94" s="670"/>
      <c r="CU94" s="670"/>
      <c r="CV94" s="670"/>
      <c r="CW94" s="670"/>
      <c r="CX94" s="670"/>
      <c r="CY94" s="670"/>
      <c r="CZ94" s="670"/>
      <c r="DA94" s="670"/>
      <c r="DB94" s="670"/>
      <c r="DC94" s="670"/>
      <c r="DD94" s="670"/>
      <c r="DE94" s="671"/>
      <c r="DF94" s="669"/>
      <c r="DG94" s="670"/>
      <c r="DH94" s="670"/>
      <c r="DI94" s="670"/>
      <c r="DJ94" s="670"/>
      <c r="DK94" s="670"/>
      <c r="DL94" s="670"/>
      <c r="DM94" s="670"/>
      <c r="DN94" s="670"/>
      <c r="DO94" s="670"/>
      <c r="DP94" s="670"/>
      <c r="DQ94" s="670"/>
      <c r="DR94" s="671"/>
      <c r="DS94" s="669"/>
      <c r="DT94" s="670"/>
      <c r="DU94" s="670"/>
      <c r="DV94" s="670"/>
      <c r="DW94" s="670"/>
      <c r="DX94" s="670"/>
      <c r="DY94" s="670"/>
      <c r="DZ94" s="670"/>
      <c r="EA94" s="670"/>
      <c r="EB94" s="670"/>
      <c r="EC94" s="670"/>
      <c r="ED94" s="670"/>
      <c r="EE94" s="671"/>
      <c r="EF94" s="669"/>
      <c r="EG94" s="670"/>
      <c r="EH94" s="670"/>
      <c r="EI94" s="670"/>
      <c r="EJ94" s="670"/>
      <c r="EK94" s="670"/>
      <c r="EL94" s="670"/>
      <c r="EM94" s="670"/>
      <c r="EN94" s="670"/>
      <c r="EO94" s="670"/>
      <c r="EP94" s="670"/>
      <c r="EQ94" s="670"/>
      <c r="ER94" s="671"/>
      <c r="ES94" s="680" t="s">
        <v>115</v>
      </c>
      <c r="ET94" s="681"/>
      <c r="EU94" s="681"/>
      <c r="EV94" s="681"/>
      <c r="EW94" s="681"/>
      <c r="EX94" s="681"/>
      <c r="EY94" s="681"/>
      <c r="EZ94" s="681"/>
      <c r="FA94" s="681"/>
      <c r="FB94" s="681"/>
      <c r="FC94" s="681"/>
      <c r="FD94" s="681"/>
      <c r="FE94" s="682"/>
    </row>
    <row r="95" spans="1:163" ht="11.1" customHeight="1" x14ac:dyDescent="0.2">
      <c r="A95" s="613" t="s">
        <v>224</v>
      </c>
      <c r="B95" s="614"/>
      <c r="C95" s="614"/>
      <c r="D95" s="614"/>
      <c r="E95" s="614"/>
      <c r="F95" s="614"/>
      <c r="G95" s="614"/>
      <c r="H95" s="614"/>
      <c r="I95" s="614"/>
      <c r="J95" s="614"/>
      <c r="K95" s="614"/>
      <c r="L95" s="614"/>
      <c r="M95" s="614"/>
      <c r="N95" s="614"/>
      <c r="O95" s="614"/>
      <c r="P95" s="614"/>
      <c r="Q95" s="614"/>
      <c r="R95" s="614"/>
      <c r="S95" s="614"/>
      <c r="T95" s="614"/>
      <c r="U95" s="614"/>
      <c r="V95" s="614"/>
      <c r="W95" s="614"/>
      <c r="X95" s="614"/>
      <c r="Y95" s="614"/>
      <c r="Z95" s="614"/>
      <c r="AA95" s="614"/>
      <c r="AB95" s="614"/>
      <c r="AC95" s="614"/>
      <c r="AD95" s="614"/>
      <c r="AE95" s="614"/>
      <c r="AF95" s="614"/>
      <c r="AG95" s="614"/>
      <c r="AH95" s="614"/>
      <c r="AI95" s="614"/>
      <c r="AJ95" s="614"/>
      <c r="AK95" s="614"/>
      <c r="AL95" s="614"/>
      <c r="AM95" s="614"/>
      <c r="AN95" s="614"/>
      <c r="AO95" s="614"/>
      <c r="AP95" s="614"/>
      <c r="AQ95" s="614"/>
      <c r="AR95" s="614"/>
      <c r="AS95" s="614"/>
      <c r="AT95" s="614"/>
      <c r="AU95" s="614"/>
      <c r="AV95" s="614"/>
      <c r="AW95" s="614"/>
      <c r="AX95" s="614"/>
      <c r="AY95" s="614"/>
      <c r="AZ95" s="614"/>
      <c r="BA95" s="614"/>
      <c r="BB95" s="614"/>
      <c r="BC95" s="614"/>
      <c r="BD95" s="614"/>
      <c r="BE95" s="614"/>
      <c r="BF95" s="614"/>
      <c r="BG95" s="614"/>
      <c r="BH95" s="614"/>
      <c r="BI95" s="614"/>
      <c r="BJ95" s="614"/>
      <c r="BK95" s="614"/>
      <c r="BL95" s="614"/>
      <c r="BM95" s="614"/>
      <c r="BN95" s="614"/>
      <c r="BO95" s="614"/>
      <c r="BP95" s="614"/>
      <c r="BQ95" s="614"/>
      <c r="BR95" s="614"/>
      <c r="BS95" s="614"/>
      <c r="BT95" s="614"/>
      <c r="BU95" s="614"/>
      <c r="BV95" s="614"/>
      <c r="BW95" s="614"/>
      <c r="BX95" s="615" t="s">
        <v>225</v>
      </c>
      <c r="BY95" s="616"/>
      <c r="BZ95" s="616"/>
      <c r="CA95" s="616"/>
      <c r="CB95" s="616"/>
      <c r="CC95" s="616"/>
      <c r="CD95" s="616"/>
      <c r="CE95" s="617"/>
      <c r="CF95" s="618" t="s">
        <v>226</v>
      </c>
      <c r="CG95" s="616"/>
      <c r="CH95" s="616"/>
      <c r="CI95" s="616"/>
      <c r="CJ95" s="616"/>
      <c r="CK95" s="616"/>
      <c r="CL95" s="616"/>
      <c r="CM95" s="616"/>
      <c r="CN95" s="616"/>
      <c r="CO95" s="616"/>
      <c r="CP95" s="616"/>
      <c r="CQ95" s="616"/>
      <c r="CR95" s="617"/>
      <c r="CS95" s="669"/>
      <c r="CT95" s="670"/>
      <c r="CU95" s="670"/>
      <c r="CV95" s="670"/>
      <c r="CW95" s="670"/>
      <c r="CX95" s="670"/>
      <c r="CY95" s="670"/>
      <c r="CZ95" s="670"/>
      <c r="DA95" s="670"/>
      <c r="DB95" s="670"/>
      <c r="DC95" s="670"/>
      <c r="DD95" s="670"/>
      <c r="DE95" s="671"/>
      <c r="DF95" s="669"/>
      <c r="DG95" s="670"/>
      <c r="DH95" s="670"/>
      <c r="DI95" s="670"/>
      <c r="DJ95" s="670"/>
      <c r="DK95" s="670"/>
      <c r="DL95" s="670"/>
      <c r="DM95" s="670"/>
      <c r="DN95" s="670"/>
      <c r="DO95" s="670"/>
      <c r="DP95" s="670"/>
      <c r="DQ95" s="670"/>
      <c r="DR95" s="671"/>
      <c r="DS95" s="669"/>
      <c r="DT95" s="670"/>
      <c r="DU95" s="670"/>
      <c r="DV95" s="670"/>
      <c r="DW95" s="670"/>
      <c r="DX95" s="670"/>
      <c r="DY95" s="670"/>
      <c r="DZ95" s="670"/>
      <c r="EA95" s="670"/>
      <c r="EB95" s="670"/>
      <c r="EC95" s="670"/>
      <c r="ED95" s="670"/>
      <c r="EE95" s="671"/>
      <c r="EF95" s="669"/>
      <c r="EG95" s="670"/>
      <c r="EH95" s="670"/>
      <c r="EI95" s="670"/>
      <c r="EJ95" s="670"/>
      <c r="EK95" s="670"/>
      <c r="EL95" s="670"/>
      <c r="EM95" s="670"/>
      <c r="EN95" s="670"/>
      <c r="EO95" s="670"/>
      <c r="EP95" s="670"/>
      <c r="EQ95" s="670"/>
      <c r="ER95" s="671"/>
      <c r="ES95" s="680" t="s">
        <v>115</v>
      </c>
      <c r="ET95" s="681"/>
      <c r="EU95" s="681"/>
      <c r="EV95" s="681"/>
      <c r="EW95" s="681"/>
      <c r="EX95" s="681"/>
      <c r="EY95" s="681"/>
      <c r="EZ95" s="681"/>
      <c r="FA95" s="681"/>
      <c r="FB95" s="681"/>
      <c r="FC95" s="681"/>
      <c r="FD95" s="681"/>
      <c r="FE95" s="682"/>
    </row>
    <row r="96" spans="1:163" ht="21.75" customHeight="1" x14ac:dyDescent="0.2">
      <c r="A96" s="613" t="s">
        <v>227</v>
      </c>
      <c r="B96" s="614"/>
      <c r="C96" s="614"/>
      <c r="D96" s="614"/>
      <c r="E96" s="614"/>
      <c r="F96" s="614"/>
      <c r="G96" s="614"/>
      <c r="H96" s="614"/>
      <c r="I96" s="614"/>
      <c r="J96" s="614"/>
      <c r="K96" s="614"/>
      <c r="L96" s="614"/>
      <c r="M96" s="614"/>
      <c r="N96" s="614"/>
      <c r="O96" s="614"/>
      <c r="P96" s="614"/>
      <c r="Q96" s="614"/>
      <c r="R96" s="614"/>
      <c r="S96" s="614"/>
      <c r="T96" s="614"/>
      <c r="U96" s="614"/>
      <c r="V96" s="614"/>
      <c r="W96" s="614"/>
      <c r="X96" s="614"/>
      <c r="Y96" s="614"/>
      <c r="Z96" s="614"/>
      <c r="AA96" s="614"/>
      <c r="AB96" s="614"/>
      <c r="AC96" s="614"/>
      <c r="AD96" s="614"/>
      <c r="AE96" s="614"/>
      <c r="AF96" s="614"/>
      <c r="AG96" s="614"/>
      <c r="AH96" s="614"/>
      <c r="AI96" s="614"/>
      <c r="AJ96" s="614"/>
      <c r="AK96" s="614"/>
      <c r="AL96" s="614"/>
      <c r="AM96" s="614"/>
      <c r="AN96" s="614"/>
      <c r="AO96" s="614"/>
      <c r="AP96" s="614"/>
      <c r="AQ96" s="614"/>
      <c r="AR96" s="614"/>
      <c r="AS96" s="614"/>
      <c r="AT96" s="614"/>
      <c r="AU96" s="614"/>
      <c r="AV96" s="614"/>
      <c r="AW96" s="614"/>
      <c r="AX96" s="614"/>
      <c r="AY96" s="614"/>
      <c r="AZ96" s="614"/>
      <c r="BA96" s="614"/>
      <c r="BB96" s="614"/>
      <c r="BC96" s="614"/>
      <c r="BD96" s="614"/>
      <c r="BE96" s="614"/>
      <c r="BF96" s="614"/>
      <c r="BG96" s="614"/>
      <c r="BH96" s="614"/>
      <c r="BI96" s="614"/>
      <c r="BJ96" s="614"/>
      <c r="BK96" s="614"/>
      <c r="BL96" s="614"/>
      <c r="BM96" s="614"/>
      <c r="BN96" s="614"/>
      <c r="BO96" s="614"/>
      <c r="BP96" s="614"/>
      <c r="BQ96" s="614"/>
      <c r="BR96" s="614"/>
      <c r="BS96" s="614"/>
      <c r="BT96" s="614"/>
      <c r="BU96" s="614"/>
      <c r="BV96" s="614"/>
      <c r="BW96" s="614"/>
      <c r="BX96" s="615" t="s">
        <v>228</v>
      </c>
      <c r="BY96" s="616"/>
      <c r="BZ96" s="616"/>
      <c r="CA96" s="616"/>
      <c r="CB96" s="616"/>
      <c r="CC96" s="616"/>
      <c r="CD96" s="616"/>
      <c r="CE96" s="617"/>
      <c r="CF96" s="618" t="s">
        <v>229</v>
      </c>
      <c r="CG96" s="616"/>
      <c r="CH96" s="616"/>
      <c r="CI96" s="616"/>
      <c r="CJ96" s="616"/>
      <c r="CK96" s="616"/>
      <c r="CL96" s="616"/>
      <c r="CM96" s="616"/>
      <c r="CN96" s="616"/>
      <c r="CO96" s="616"/>
      <c r="CP96" s="616"/>
      <c r="CQ96" s="616"/>
      <c r="CR96" s="617"/>
      <c r="CS96" s="669"/>
      <c r="CT96" s="670"/>
      <c r="CU96" s="670"/>
      <c r="CV96" s="670"/>
      <c r="CW96" s="670"/>
      <c r="CX96" s="670"/>
      <c r="CY96" s="670"/>
      <c r="CZ96" s="670"/>
      <c r="DA96" s="670"/>
      <c r="DB96" s="670"/>
      <c r="DC96" s="670"/>
      <c r="DD96" s="670"/>
      <c r="DE96" s="671"/>
      <c r="DF96" s="669"/>
      <c r="DG96" s="670"/>
      <c r="DH96" s="670"/>
      <c r="DI96" s="670"/>
      <c r="DJ96" s="670"/>
      <c r="DK96" s="670"/>
      <c r="DL96" s="670"/>
      <c r="DM96" s="670"/>
      <c r="DN96" s="670"/>
      <c r="DO96" s="670"/>
      <c r="DP96" s="670"/>
      <c r="DQ96" s="670"/>
      <c r="DR96" s="671"/>
      <c r="DS96" s="669"/>
      <c r="DT96" s="670"/>
      <c r="DU96" s="670"/>
      <c r="DV96" s="670"/>
      <c r="DW96" s="670"/>
      <c r="DX96" s="670"/>
      <c r="DY96" s="670"/>
      <c r="DZ96" s="670"/>
      <c r="EA96" s="670"/>
      <c r="EB96" s="670"/>
      <c r="EC96" s="670"/>
      <c r="ED96" s="670"/>
      <c r="EE96" s="671"/>
      <c r="EF96" s="669"/>
      <c r="EG96" s="670"/>
      <c r="EH96" s="670"/>
      <c r="EI96" s="670"/>
      <c r="EJ96" s="670"/>
      <c r="EK96" s="670"/>
      <c r="EL96" s="670"/>
      <c r="EM96" s="670"/>
      <c r="EN96" s="670"/>
      <c r="EO96" s="670"/>
      <c r="EP96" s="670"/>
      <c r="EQ96" s="670"/>
      <c r="ER96" s="671"/>
      <c r="ES96" s="680" t="s">
        <v>115</v>
      </c>
      <c r="ET96" s="681"/>
      <c r="EU96" s="681"/>
      <c r="EV96" s="681"/>
      <c r="EW96" s="681"/>
      <c r="EX96" s="681"/>
      <c r="EY96" s="681"/>
      <c r="EZ96" s="681"/>
      <c r="FA96" s="681"/>
      <c r="FB96" s="681"/>
      <c r="FC96" s="681"/>
      <c r="FD96" s="681"/>
      <c r="FE96" s="682"/>
    </row>
    <row r="97" spans="1:165" ht="11.1" customHeight="1" x14ac:dyDescent="0.2">
      <c r="A97" s="613" t="s">
        <v>230</v>
      </c>
      <c r="B97" s="614"/>
      <c r="C97" s="614"/>
      <c r="D97" s="614"/>
      <c r="E97" s="614"/>
      <c r="F97" s="614"/>
      <c r="G97" s="614"/>
      <c r="H97" s="614"/>
      <c r="I97" s="614"/>
      <c r="J97" s="614"/>
      <c r="K97" s="614"/>
      <c r="L97" s="614"/>
      <c r="M97" s="614"/>
      <c r="N97" s="614"/>
      <c r="O97" s="614"/>
      <c r="P97" s="614"/>
      <c r="Q97" s="614"/>
      <c r="R97" s="614"/>
      <c r="S97" s="614"/>
      <c r="T97" s="614"/>
      <c r="U97" s="614"/>
      <c r="V97" s="614"/>
      <c r="W97" s="614"/>
      <c r="X97" s="614"/>
      <c r="Y97" s="614"/>
      <c r="Z97" s="614"/>
      <c r="AA97" s="614"/>
      <c r="AB97" s="614"/>
      <c r="AC97" s="614"/>
      <c r="AD97" s="614"/>
      <c r="AE97" s="614"/>
      <c r="AF97" s="614"/>
      <c r="AG97" s="614"/>
      <c r="AH97" s="614"/>
      <c r="AI97" s="614"/>
      <c r="AJ97" s="614"/>
      <c r="AK97" s="614"/>
      <c r="AL97" s="614"/>
      <c r="AM97" s="614"/>
      <c r="AN97" s="614"/>
      <c r="AO97" s="614"/>
      <c r="AP97" s="614"/>
      <c r="AQ97" s="614"/>
      <c r="AR97" s="614"/>
      <c r="AS97" s="614"/>
      <c r="AT97" s="614"/>
      <c r="AU97" s="614"/>
      <c r="AV97" s="614"/>
      <c r="AW97" s="614"/>
      <c r="AX97" s="614"/>
      <c r="AY97" s="614"/>
      <c r="AZ97" s="614"/>
      <c r="BA97" s="614"/>
      <c r="BB97" s="614"/>
      <c r="BC97" s="614"/>
      <c r="BD97" s="614"/>
      <c r="BE97" s="614"/>
      <c r="BF97" s="614"/>
      <c r="BG97" s="614"/>
      <c r="BH97" s="614"/>
      <c r="BI97" s="614"/>
      <c r="BJ97" s="614"/>
      <c r="BK97" s="614"/>
      <c r="BL97" s="614"/>
      <c r="BM97" s="614"/>
      <c r="BN97" s="614"/>
      <c r="BO97" s="614"/>
      <c r="BP97" s="614"/>
      <c r="BQ97" s="614"/>
      <c r="BR97" s="614"/>
      <c r="BS97" s="614"/>
      <c r="BT97" s="614"/>
      <c r="BU97" s="614"/>
      <c r="BV97" s="614"/>
      <c r="BW97" s="614"/>
      <c r="BX97" s="615" t="s">
        <v>231</v>
      </c>
      <c r="BY97" s="616"/>
      <c r="BZ97" s="616"/>
      <c r="CA97" s="616"/>
      <c r="CB97" s="616"/>
      <c r="CC97" s="616"/>
      <c r="CD97" s="616"/>
      <c r="CE97" s="617"/>
      <c r="CF97" s="618" t="s">
        <v>115</v>
      </c>
      <c r="CG97" s="616"/>
      <c r="CH97" s="616"/>
      <c r="CI97" s="616"/>
      <c r="CJ97" s="616"/>
      <c r="CK97" s="616"/>
      <c r="CL97" s="616"/>
      <c r="CM97" s="616"/>
      <c r="CN97" s="616"/>
      <c r="CO97" s="616"/>
      <c r="CP97" s="616"/>
      <c r="CQ97" s="616"/>
      <c r="CR97" s="617"/>
      <c r="CS97" s="646"/>
      <c r="CT97" s="647"/>
      <c r="CU97" s="647"/>
      <c r="CV97" s="647"/>
      <c r="CW97" s="647"/>
      <c r="CX97" s="647"/>
      <c r="CY97" s="647"/>
      <c r="CZ97" s="647"/>
      <c r="DA97" s="647"/>
      <c r="DB97" s="647"/>
      <c r="DC97" s="647"/>
      <c r="DD97" s="647"/>
      <c r="DE97" s="648"/>
      <c r="DF97" s="702">
        <f>DF98+DF100+DF99</f>
        <v>0</v>
      </c>
      <c r="DG97" s="703"/>
      <c r="DH97" s="703"/>
      <c r="DI97" s="703"/>
      <c r="DJ97" s="703"/>
      <c r="DK97" s="703"/>
      <c r="DL97" s="703"/>
      <c r="DM97" s="703"/>
      <c r="DN97" s="703"/>
      <c r="DO97" s="703"/>
      <c r="DP97" s="703"/>
      <c r="DQ97" s="703"/>
      <c r="DR97" s="704"/>
      <c r="DS97" s="702">
        <f t="shared" ref="DS97" si="16">DS98+DS100</f>
        <v>0</v>
      </c>
      <c r="DT97" s="703"/>
      <c r="DU97" s="703"/>
      <c r="DV97" s="703"/>
      <c r="DW97" s="703"/>
      <c r="DX97" s="703"/>
      <c r="DY97" s="703"/>
      <c r="DZ97" s="703"/>
      <c r="EA97" s="703"/>
      <c r="EB97" s="703"/>
      <c r="EC97" s="703"/>
      <c r="ED97" s="703"/>
      <c r="EE97" s="704"/>
      <c r="EF97" s="702">
        <f t="shared" ref="EF97" si="17">EF98+EF100</f>
        <v>0</v>
      </c>
      <c r="EG97" s="703"/>
      <c r="EH97" s="703"/>
      <c r="EI97" s="703"/>
      <c r="EJ97" s="703"/>
      <c r="EK97" s="703"/>
      <c r="EL97" s="703"/>
      <c r="EM97" s="703"/>
      <c r="EN97" s="703"/>
      <c r="EO97" s="703"/>
      <c r="EP97" s="703"/>
      <c r="EQ97" s="703"/>
      <c r="ER97" s="704"/>
      <c r="ES97" s="680" t="s">
        <v>115</v>
      </c>
      <c r="ET97" s="681"/>
      <c r="EU97" s="681"/>
      <c r="EV97" s="681"/>
      <c r="EW97" s="681"/>
      <c r="EX97" s="681"/>
      <c r="EY97" s="681"/>
      <c r="EZ97" s="681"/>
      <c r="FA97" s="681"/>
      <c r="FB97" s="681"/>
      <c r="FC97" s="681"/>
      <c r="FD97" s="681"/>
      <c r="FE97" s="682"/>
    </row>
    <row r="98" spans="1:165" ht="21.75" customHeight="1" x14ac:dyDescent="0.2">
      <c r="A98" s="613" t="s">
        <v>232</v>
      </c>
      <c r="B98" s="614"/>
      <c r="C98" s="614"/>
      <c r="D98" s="614"/>
      <c r="E98" s="614"/>
      <c r="F98" s="614"/>
      <c r="G98" s="614"/>
      <c r="H98" s="614"/>
      <c r="I98" s="614"/>
      <c r="J98" s="614"/>
      <c r="K98" s="614"/>
      <c r="L98" s="614"/>
      <c r="M98" s="614"/>
      <c r="N98" s="614"/>
      <c r="O98" s="614"/>
      <c r="P98" s="614"/>
      <c r="Q98" s="614"/>
      <c r="R98" s="614"/>
      <c r="S98" s="614"/>
      <c r="T98" s="614"/>
      <c r="U98" s="614"/>
      <c r="V98" s="614"/>
      <c r="W98" s="614"/>
      <c r="X98" s="614"/>
      <c r="Y98" s="614"/>
      <c r="Z98" s="614"/>
      <c r="AA98" s="614"/>
      <c r="AB98" s="614"/>
      <c r="AC98" s="614"/>
      <c r="AD98" s="614"/>
      <c r="AE98" s="614"/>
      <c r="AF98" s="614"/>
      <c r="AG98" s="614"/>
      <c r="AH98" s="614"/>
      <c r="AI98" s="614"/>
      <c r="AJ98" s="614"/>
      <c r="AK98" s="614"/>
      <c r="AL98" s="614"/>
      <c r="AM98" s="614"/>
      <c r="AN98" s="614"/>
      <c r="AO98" s="614"/>
      <c r="AP98" s="614"/>
      <c r="AQ98" s="614"/>
      <c r="AR98" s="614"/>
      <c r="AS98" s="614"/>
      <c r="AT98" s="614"/>
      <c r="AU98" s="614"/>
      <c r="AV98" s="614"/>
      <c r="AW98" s="614"/>
      <c r="AX98" s="614"/>
      <c r="AY98" s="614"/>
      <c r="AZ98" s="614"/>
      <c r="BA98" s="614"/>
      <c r="BB98" s="614"/>
      <c r="BC98" s="614"/>
      <c r="BD98" s="614"/>
      <c r="BE98" s="614"/>
      <c r="BF98" s="614"/>
      <c r="BG98" s="614"/>
      <c r="BH98" s="614"/>
      <c r="BI98" s="614"/>
      <c r="BJ98" s="614"/>
      <c r="BK98" s="614"/>
      <c r="BL98" s="614"/>
      <c r="BM98" s="614"/>
      <c r="BN98" s="614"/>
      <c r="BO98" s="614"/>
      <c r="BP98" s="614"/>
      <c r="BQ98" s="614"/>
      <c r="BR98" s="614"/>
      <c r="BS98" s="614"/>
      <c r="BT98" s="614"/>
      <c r="BU98" s="614"/>
      <c r="BV98" s="614"/>
      <c r="BW98" s="614"/>
      <c r="BX98" s="615" t="s">
        <v>233</v>
      </c>
      <c r="BY98" s="616"/>
      <c r="BZ98" s="616"/>
      <c r="CA98" s="616"/>
      <c r="CB98" s="616"/>
      <c r="CC98" s="616"/>
      <c r="CD98" s="616"/>
      <c r="CE98" s="617"/>
      <c r="CF98" s="618" t="s">
        <v>234</v>
      </c>
      <c r="CG98" s="616"/>
      <c r="CH98" s="616"/>
      <c r="CI98" s="616"/>
      <c r="CJ98" s="616"/>
      <c r="CK98" s="616"/>
      <c r="CL98" s="616"/>
      <c r="CM98" s="616"/>
      <c r="CN98" s="616"/>
      <c r="CO98" s="616"/>
      <c r="CP98" s="616"/>
      <c r="CQ98" s="616"/>
      <c r="CR98" s="617"/>
      <c r="CS98" s="699" t="s">
        <v>616</v>
      </c>
      <c r="CT98" s="700"/>
      <c r="CU98" s="700"/>
      <c r="CV98" s="700"/>
      <c r="CW98" s="700"/>
      <c r="CX98" s="700"/>
      <c r="CY98" s="700"/>
      <c r="CZ98" s="700"/>
      <c r="DA98" s="700"/>
      <c r="DB98" s="700"/>
      <c r="DC98" s="700"/>
      <c r="DD98" s="700"/>
      <c r="DE98" s="701"/>
      <c r="DF98" s="636">
        <f>'КФО 2 ПОУ'!DF84:DR84</f>
        <v>0</v>
      </c>
      <c r="DG98" s="637"/>
      <c r="DH98" s="637"/>
      <c r="DI98" s="637"/>
      <c r="DJ98" s="637"/>
      <c r="DK98" s="637"/>
      <c r="DL98" s="637"/>
      <c r="DM98" s="637"/>
      <c r="DN98" s="637"/>
      <c r="DO98" s="637"/>
      <c r="DP98" s="637"/>
      <c r="DQ98" s="637"/>
      <c r="DR98" s="638"/>
      <c r="DS98" s="646"/>
      <c r="DT98" s="647"/>
      <c r="DU98" s="647"/>
      <c r="DV98" s="647"/>
      <c r="DW98" s="647"/>
      <c r="DX98" s="647"/>
      <c r="DY98" s="647"/>
      <c r="DZ98" s="647"/>
      <c r="EA98" s="647"/>
      <c r="EB98" s="647"/>
      <c r="EC98" s="647"/>
      <c r="ED98" s="647"/>
      <c r="EE98" s="648"/>
      <c r="EF98" s="646"/>
      <c r="EG98" s="647"/>
      <c r="EH98" s="647"/>
      <c r="EI98" s="647"/>
      <c r="EJ98" s="647"/>
      <c r="EK98" s="647"/>
      <c r="EL98" s="647"/>
      <c r="EM98" s="647"/>
      <c r="EN98" s="647"/>
      <c r="EO98" s="647"/>
      <c r="EP98" s="647"/>
      <c r="EQ98" s="647"/>
      <c r="ER98" s="648"/>
      <c r="ES98" s="680" t="s">
        <v>115</v>
      </c>
      <c r="ET98" s="681"/>
      <c r="EU98" s="681"/>
      <c r="EV98" s="681"/>
      <c r="EW98" s="681"/>
      <c r="EX98" s="681"/>
      <c r="EY98" s="681"/>
      <c r="EZ98" s="681"/>
      <c r="FA98" s="681"/>
      <c r="FB98" s="681"/>
      <c r="FC98" s="681"/>
      <c r="FD98" s="681"/>
      <c r="FE98" s="682"/>
    </row>
    <row r="99" spans="1:165" s="440" customFormat="1" ht="21.75" customHeight="1" x14ac:dyDescent="0.2">
      <c r="A99" s="613" t="s">
        <v>232</v>
      </c>
      <c r="B99" s="613"/>
      <c r="C99" s="613"/>
      <c r="D99" s="613"/>
      <c r="E99" s="613"/>
      <c r="F99" s="613"/>
      <c r="G99" s="613"/>
      <c r="H99" s="613"/>
      <c r="I99" s="613"/>
      <c r="J99" s="613"/>
      <c r="K99" s="613"/>
      <c r="L99" s="613"/>
      <c r="M99" s="613"/>
      <c r="N99" s="613"/>
      <c r="O99" s="613"/>
      <c r="P99" s="613"/>
      <c r="Q99" s="613"/>
      <c r="R99" s="613"/>
      <c r="S99" s="613"/>
      <c r="T99" s="613"/>
      <c r="U99" s="613"/>
      <c r="V99" s="613"/>
      <c r="W99" s="613"/>
      <c r="X99" s="613"/>
      <c r="Y99" s="613"/>
      <c r="Z99" s="613"/>
      <c r="AA99" s="613"/>
      <c r="AB99" s="613"/>
      <c r="AC99" s="613"/>
      <c r="AD99" s="613"/>
      <c r="AE99" s="613"/>
      <c r="AF99" s="613"/>
      <c r="AG99" s="613"/>
      <c r="AH99" s="613"/>
      <c r="AI99" s="613"/>
      <c r="AJ99" s="613"/>
      <c r="AK99" s="613"/>
      <c r="AL99" s="613"/>
      <c r="AM99" s="613"/>
      <c r="AN99" s="613"/>
      <c r="AO99" s="613"/>
      <c r="AP99" s="613"/>
      <c r="AQ99" s="613"/>
      <c r="AR99" s="613"/>
      <c r="AS99" s="613"/>
      <c r="AT99" s="613"/>
      <c r="AU99" s="613"/>
      <c r="AV99" s="613"/>
      <c r="AW99" s="613"/>
      <c r="AX99" s="613"/>
      <c r="AY99" s="613"/>
      <c r="AZ99" s="613"/>
      <c r="BA99" s="613"/>
      <c r="BB99" s="613"/>
      <c r="BC99" s="613"/>
      <c r="BD99" s="613"/>
      <c r="BE99" s="613"/>
      <c r="BF99" s="613"/>
      <c r="BG99" s="613"/>
      <c r="BH99" s="613"/>
      <c r="BI99" s="613"/>
      <c r="BJ99" s="613"/>
      <c r="BK99" s="613"/>
      <c r="BL99" s="613"/>
      <c r="BM99" s="613"/>
      <c r="BN99" s="613"/>
      <c r="BO99" s="613"/>
      <c r="BP99" s="613"/>
      <c r="BQ99" s="613"/>
      <c r="BR99" s="613"/>
      <c r="BS99" s="613"/>
      <c r="BT99" s="613"/>
      <c r="BU99" s="613"/>
      <c r="BV99" s="613"/>
      <c r="BW99" s="642"/>
      <c r="BX99" s="615" t="s">
        <v>750</v>
      </c>
      <c r="BY99" s="616"/>
      <c r="BZ99" s="616"/>
      <c r="CA99" s="616"/>
      <c r="CB99" s="616"/>
      <c r="CC99" s="616"/>
      <c r="CD99" s="616"/>
      <c r="CE99" s="617"/>
      <c r="CF99" s="618" t="s">
        <v>234</v>
      </c>
      <c r="CG99" s="616"/>
      <c r="CH99" s="616"/>
      <c r="CI99" s="616"/>
      <c r="CJ99" s="616"/>
      <c r="CK99" s="616"/>
      <c r="CL99" s="616"/>
      <c r="CM99" s="616"/>
      <c r="CN99" s="616"/>
      <c r="CO99" s="616"/>
      <c r="CP99" s="616"/>
      <c r="CQ99" s="429"/>
      <c r="CR99" s="430"/>
      <c r="CS99" s="699" t="s">
        <v>616</v>
      </c>
      <c r="CT99" s="700"/>
      <c r="CU99" s="700"/>
      <c r="CV99" s="700"/>
      <c r="CW99" s="700"/>
      <c r="CX99" s="700"/>
      <c r="CY99" s="700"/>
      <c r="CZ99" s="700"/>
      <c r="DA99" s="700"/>
      <c r="DB99" s="700"/>
      <c r="DC99" s="700"/>
      <c r="DD99" s="700"/>
      <c r="DE99" s="701"/>
      <c r="DF99" s="636">
        <f>'КФО 2 пожертвования'!DF86:DR86</f>
        <v>0</v>
      </c>
      <c r="DG99" s="637"/>
      <c r="DH99" s="637"/>
      <c r="DI99" s="637"/>
      <c r="DJ99" s="637"/>
      <c r="DK99" s="637"/>
      <c r="DL99" s="637"/>
      <c r="DM99" s="637"/>
      <c r="DN99" s="637"/>
      <c r="DO99" s="637"/>
      <c r="DP99" s="637"/>
      <c r="DQ99" s="637"/>
      <c r="DR99" s="638"/>
      <c r="DS99" s="646"/>
      <c r="DT99" s="647"/>
      <c r="DU99" s="647"/>
      <c r="DV99" s="647"/>
      <c r="DW99" s="647"/>
      <c r="DX99" s="647"/>
      <c r="DY99" s="647"/>
      <c r="DZ99" s="647"/>
      <c r="EA99" s="647"/>
      <c r="EB99" s="647"/>
      <c r="EC99" s="647"/>
      <c r="ED99" s="647"/>
      <c r="EE99" s="648"/>
      <c r="EF99" s="646"/>
      <c r="EG99" s="647"/>
      <c r="EH99" s="647"/>
      <c r="EI99" s="647"/>
      <c r="EJ99" s="647"/>
      <c r="EK99" s="647"/>
      <c r="EL99" s="647"/>
      <c r="EM99" s="647"/>
      <c r="EN99" s="647"/>
      <c r="EO99" s="647"/>
      <c r="EP99" s="647"/>
      <c r="EQ99" s="647"/>
      <c r="ER99" s="648"/>
      <c r="ES99" s="437"/>
      <c r="ET99" s="438"/>
      <c r="EU99" s="438"/>
      <c r="EV99" s="438"/>
      <c r="EW99" s="438"/>
      <c r="EX99" s="438"/>
      <c r="EY99" s="438"/>
      <c r="EZ99" s="438"/>
      <c r="FA99" s="438"/>
      <c r="FB99" s="438"/>
      <c r="FC99" s="438"/>
      <c r="FD99" s="438"/>
      <c r="FE99" s="439"/>
      <c r="FG99" s="110"/>
    </row>
    <row r="100" spans="1:165" s="385" customFormat="1" ht="21.75" customHeight="1" x14ac:dyDescent="0.2">
      <c r="A100" s="613" t="s">
        <v>232</v>
      </c>
      <c r="B100" s="613"/>
      <c r="C100" s="613"/>
      <c r="D100" s="613"/>
      <c r="E100" s="613"/>
      <c r="F100" s="613"/>
      <c r="G100" s="613"/>
      <c r="H100" s="613"/>
      <c r="I100" s="613"/>
      <c r="J100" s="613"/>
      <c r="K100" s="613"/>
      <c r="L100" s="613"/>
      <c r="M100" s="613"/>
      <c r="N100" s="613"/>
      <c r="O100" s="613"/>
      <c r="P100" s="613"/>
      <c r="Q100" s="613"/>
      <c r="R100" s="613"/>
      <c r="S100" s="613"/>
      <c r="T100" s="613"/>
      <c r="U100" s="613"/>
      <c r="V100" s="613"/>
      <c r="W100" s="613"/>
      <c r="X100" s="613"/>
      <c r="Y100" s="613"/>
      <c r="Z100" s="613"/>
      <c r="AA100" s="613"/>
      <c r="AB100" s="613"/>
      <c r="AC100" s="613"/>
      <c r="AD100" s="613"/>
      <c r="AE100" s="613"/>
      <c r="AF100" s="613"/>
      <c r="AG100" s="613"/>
      <c r="AH100" s="613"/>
      <c r="AI100" s="613"/>
      <c r="AJ100" s="613"/>
      <c r="AK100" s="613"/>
      <c r="AL100" s="613"/>
      <c r="AM100" s="613"/>
      <c r="AN100" s="613"/>
      <c r="AO100" s="613"/>
      <c r="AP100" s="613"/>
      <c r="AQ100" s="613"/>
      <c r="AR100" s="613"/>
      <c r="AS100" s="613"/>
      <c r="AT100" s="613"/>
      <c r="AU100" s="613"/>
      <c r="AV100" s="613"/>
      <c r="AW100" s="613"/>
      <c r="AX100" s="613"/>
      <c r="AY100" s="613"/>
      <c r="AZ100" s="613"/>
      <c r="BA100" s="613"/>
      <c r="BB100" s="613"/>
      <c r="BC100" s="613"/>
      <c r="BD100" s="613"/>
      <c r="BE100" s="613"/>
      <c r="BF100" s="613"/>
      <c r="BG100" s="613"/>
      <c r="BH100" s="613"/>
      <c r="BI100" s="613"/>
      <c r="BJ100" s="613"/>
      <c r="BK100" s="613"/>
      <c r="BL100" s="613"/>
      <c r="BM100" s="613"/>
      <c r="BN100" s="613"/>
      <c r="BO100" s="613"/>
      <c r="BP100" s="613"/>
      <c r="BQ100" s="613"/>
      <c r="BR100" s="613"/>
      <c r="BS100" s="613"/>
      <c r="BT100" s="613"/>
      <c r="BU100" s="613"/>
      <c r="BV100" s="613"/>
      <c r="BW100" s="642"/>
      <c r="BX100" s="615" t="s">
        <v>699</v>
      </c>
      <c r="BY100" s="616"/>
      <c r="BZ100" s="616"/>
      <c r="CA100" s="616"/>
      <c r="CB100" s="616"/>
      <c r="CC100" s="616"/>
      <c r="CD100" s="616"/>
      <c r="CE100" s="617"/>
      <c r="CF100" s="618" t="s">
        <v>234</v>
      </c>
      <c r="CG100" s="616"/>
      <c r="CH100" s="616"/>
      <c r="CI100" s="616"/>
      <c r="CJ100" s="616"/>
      <c r="CK100" s="616"/>
      <c r="CL100" s="616"/>
      <c r="CM100" s="616"/>
      <c r="CN100" s="616"/>
      <c r="CO100" s="616"/>
      <c r="CP100" s="616"/>
      <c r="CQ100" s="377"/>
      <c r="CR100" s="378"/>
      <c r="CS100" s="699" t="s">
        <v>566</v>
      </c>
      <c r="CT100" s="700"/>
      <c r="CU100" s="700"/>
      <c r="CV100" s="700"/>
      <c r="CW100" s="700"/>
      <c r="CX100" s="700"/>
      <c r="CY100" s="700"/>
      <c r="CZ100" s="700"/>
      <c r="DA100" s="700"/>
      <c r="DB100" s="700"/>
      <c r="DC100" s="700"/>
      <c r="DD100" s="700"/>
      <c r="DE100" s="701"/>
      <c r="DF100" s="636">
        <f>'КФО 2 ПОУ'!DF85:DR85</f>
        <v>0</v>
      </c>
      <c r="DG100" s="637"/>
      <c r="DH100" s="637"/>
      <c r="DI100" s="637"/>
      <c r="DJ100" s="637"/>
      <c r="DK100" s="637"/>
      <c r="DL100" s="637"/>
      <c r="DM100" s="637"/>
      <c r="DN100" s="637"/>
      <c r="DO100" s="637"/>
      <c r="DP100" s="637"/>
      <c r="DQ100" s="637"/>
      <c r="DR100" s="638"/>
      <c r="DS100" s="646"/>
      <c r="DT100" s="647"/>
      <c r="DU100" s="647"/>
      <c r="DV100" s="647"/>
      <c r="DW100" s="647"/>
      <c r="DX100" s="647"/>
      <c r="DY100" s="647"/>
      <c r="DZ100" s="647"/>
      <c r="EA100" s="647"/>
      <c r="EB100" s="647"/>
      <c r="EC100" s="647"/>
      <c r="ED100" s="647"/>
      <c r="EE100" s="648"/>
      <c r="EF100" s="646"/>
      <c r="EG100" s="647"/>
      <c r="EH100" s="647"/>
      <c r="EI100" s="647"/>
      <c r="EJ100" s="647"/>
      <c r="EK100" s="647"/>
      <c r="EL100" s="647"/>
      <c r="EM100" s="647"/>
      <c r="EN100" s="647"/>
      <c r="EO100" s="647"/>
      <c r="EP100" s="647"/>
      <c r="EQ100" s="647"/>
      <c r="ER100" s="648"/>
      <c r="ES100" s="382"/>
      <c r="ET100" s="383"/>
      <c r="EU100" s="383"/>
      <c r="EV100" s="383"/>
      <c r="EW100" s="383"/>
      <c r="EX100" s="383"/>
      <c r="EY100" s="383"/>
      <c r="EZ100" s="383"/>
      <c r="FA100" s="383"/>
      <c r="FB100" s="383"/>
      <c r="FC100" s="383"/>
      <c r="FD100" s="383"/>
      <c r="FE100" s="384"/>
      <c r="FG100" s="110"/>
    </row>
    <row r="101" spans="1:165" ht="12.75" customHeight="1" x14ac:dyDescent="0.2">
      <c r="A101" s="613" t="s">
        <v>235</v>
      </c>
      <c r="B101" s="614"/>
      <c r="C101" s="614"/>
      <c r="D101" s="614"/>
      <c r="E101" s="614"/>
      <c r="F101" s="614"/>
      <c r="G101" s="614"/>
      <c r="H101" s="614"/>
      <c r="I101" s="614"/>
      <c r="J101" s="614"/>
      <c r="K101" s="614"/>
      <c r="L101" s="614"/>
      <c r="M101" s="614"/>
      <c r="N101" s="614"/>
      <c r="O101" s="614"/>
      <c r="P101" s="614"/>
      <c r="Q101" s="614"/>
      <c r="R101" s="614"/>
      <c r="S101" s="614"/>
      <c r="T101" s="614"/>
      <c r="U101" s="614"/>
      <c r="V101" s="614"/>
      <c r="W101" s="614"/>
      <c r="X101" s="614"/>
      <c r="Y101" s="614"/>
      <c r="Z101" s="614"/>
      <c r="AA101" s="614"/>
      <c r="AB101" s="614"/>
      <c r="AC101" s="614"/>
      <c r="AD101" s="614"/>
      <c r="AE101" s="614"/>
      <c r="AF101" s="614"/>
      <c r="AG101" s="614"/>
      <c r="AH101" s="614"/>
      <c r="AI101" s="614"/>
      <c r="AJ101" s="614"/>
      <c r="AK101" s="614"/>
      <c r="AL101" s="614"/>
      <c r="AM101" s="614"/>
      <c r="AN101" s="614"/>
      <c r="AO101" s="614"/>
      <c r="AP101" s="614"/>
      <c r="AQ101" s="614"/>
      <c r="AR101" s="614"/>
      <c r="AS101" s="614"/>
      <c r="AT101" s="614"/>
      <c r="AU101" s="614"/>
      <c r="AV101" s="614"/>
      <c r="AW101" s="614"/>
      <c r="AX101" s="614"/>
      <c r="AY101" s="614"/>
      <c r="AZ101" s="614"/>
      <c r="BA101" s="614"/>
      <c r="BB101" s="614"/>
      <c r="BC101" s="614"/>
      <c r="BD101" s="614"/>
      <c r="BE101" s="614"/>
      <c r="BF101" s="614"/>
      <c r="BG101" s="614"/>
      <c r="BH101" s="614"/>
      <c r="BI101" s="614"/>
      <c r="BJ101" s="614"/>
      <c r="BK101" s="614"/>
      <c r="BL101" s="614"/>
      <c r="BM101" s="614"/>
      <c r="BN101" s="614"/>
      <c r="BO101" s="614"/>
      <c r="BP101" s="614"/>
      <c r="BQ101" s="614"/>
      <c r="BR101" s="614"/>
      <c r="BS101" s="614"/>
      <c r="BT101" s="614"/>
      <c r="BU101" s="614"/>
      <c r="BV101" s="614"/>
      <c r="BW101" s="614"/>
      <c r="BX101" s="615" t="s">
        <v>236</v>
      </c>
      <c r="BY101" s="616"/>
      <c r="BZ101" s="616"/>
      <c r="CA101" s="616"/>
      <c r="CB101" s="616"/>
      <c r="CC101" s="616"/>
      <c r="CD101" s="616"/>
      <c r="CE101" s="617"/>
      <c r="CF101" s="618" t="s">
        <v>115</v>
      </c>
      <c r="CG101" s="616"/>
      <c r="CH101" s="616"/>
      <c r="CI101" s="616"/>
      <c r="CJ101" s="616"/>
      <c r="CK101" s="616"/>
      <c r="CL101" s="616"/>
      <c r="CM101" s="616"/>
      <c r="CN101" s="616"/>
      <c r="CO101" s="616"/>
      <c r="CP101" s="616"/>
      <c r="CQ101" s="616"/>
      <c r="CR101" s="617"/>
      <c r="CS101" s="646"/>
      <c r="CT101" s="647"/>
      <c r="CU101" s="647"/>
      <c r="CV101" s="647"/>
      <c r="CW101" s="647"/>
      <c r="CX101" s="647"/>
      <c r="CY101" s="647"/>
      <c r="CZ101" s="647"/>
      <c r="DA101" s="647"/>
      <c r="DB101" s="647"/>
      <c r="DC101" s="647"/>
      <c r="DD101" s="647"/>
      <c r="DE101" s="648"/>
      <c r="DF101" s="691">
        <f>DF104+DF134+DF135</f>
        <v>30998919.73</v>
      </c>
      <c r="DG101" s="692"/>
      <c r="DH101" s="692"/>
      <c r="DI101" s="692"/>
      <c r="DJ101" s="692"/>
      <c r="DK101" s="692"/>
      <c r="DL101" s="692"/>
      <c r="DM101" s="692"/>
      <c r="DN101" s="692"/>
      <c r="DO101" s="692"/>
      <c r="DP101" s="692"/>
      <c r="DQ101" s="692"/>
      <c r="DR101" s="693"/>
      <c r="DS101" s="691">
        <f>DS104+DS134+DS135</f>
        <v>13905501.630000001</v>
      </c>
      <c r="DT101" s="692"/>
      <c r="DU101" s="692"/>
      <c r="DV101" s="692"/>
      <c r="DW101" s="692"/>
      <c r="DX101" s="692"/>
      <c r="DY101" s="692"/>
      <c r="DZ101" s="692"/>
      <c r="EA101" s="692"/>
      <c r="EB101" s="692"/>
      <c r="EC101" s="692"/>
      <c r="ED101" s="692"/>
      <c r="EE101" s="693"/>
      <c r="EF101" s="691">
        <f>EF104+EF134+EF135</f>
        <v>14260778.630000001</v>
      </c>
      <c r="EG101" s="692"/>
      <c r="EH101" s="692"/>
      <c r="EI101" s="692"/>
      <c r="EJ101" s="692"/>
      <c r="EK101" s="692"/>
      <c r="EL101" s="692"/>
      <c r="EM101" s="692"/>
      <c r="EN101" s="692"/>
      <c r="EO101" s="692"/>
      <c r="EP101" s="692"/>
      <c r="EQ101" s="692"/>
      <c r="ER101" s="693"/>
      <c r="ES101" s="626"/>
      <c r="ET101" s="627"/>
      <c r="EU101" s="627"/>
      <c r="EV101" s="627"/>
      <c r="EW101" s="627"/>
      <c r="EX101" s="627"/>
      <c r="EY101" s="627"/>
      <c r="EZ101" s="627"/>
      <c r="FA101" s="627"/>
      <c r="FB101" s="627"/>
      <c r="FC101" s="627"/>
      <c r="FD101" s="627"/>
      <c r="FE101" s="628"/>
      <c r="FI101" s="82" t="s">
        <v>237</v>
      </c>
    </row>
    <row r="102" spans="1:165" ht="21.75" customHeight="1" x14ac:dyDescent="0.2">
      <c r="A102" s="613" t="s">
        <v>238</v>
      </c>
      <c r="B102" s="614"/>
      <c r="C102" s="614"/>
      <c r="D102" s="614"/>
      <c r="E102" s="614"/>
      <c r="F102" s="614"/>
      <c r="G102" s="614"/>
      <c r="H102" s="614"/>
      <c r="I102" s="614"/>
      <c r="J102" s="614"/>
      <c r="K102" s="614"/>
      <c r="L102" s="614"/>
      <c r="M102" s="614"/>
      <c r="N102" s="614"/>
      <c r="O102" s="614"/>
      <c r="P102" s="614"/>
      <c r="Q102" s="614"/>
      <c r="R102" s="614"/>
      <c r="S102" s="614"/>
      <c r="T102" s="614"/>
      <c r="U102" s="614"/>
      <c r="V102" s="614"/>
      <c r="W102" s="614"/>
      <c r="X102" s="614"/>
      <c r="Y102" s="614"/>
      <c r="Z102" s="614"/>
      <c r="AA102" s="614"/>
      <c r="AB102" s="614"/>
      <c r="AC102" s="614"/>
      <c r="AD102" s="614"/>
      <c r="AE102" s="614"/>
      <c r="AF102" s="614"/>
      <c r="AG102" s="614"/>
      <c r="AH102" s="614"/>
      <c r="AI102" s="614"/>
      <c r="AJ102" s="614"/>
      <c r="AK102" s="614"/>
      <c r="AL102" s="614"/>
      <c r="AM102" s="614"/>
      <c r="AN102" s="614"/>
      <c r="AO102" s="614"/>
      <c r="AP102" s="614"/>
      <c r="AQ102" s="614"/>
      <c r="AR102" s="614"/>
      <c r="AS102" s="614"/>
      <c r="AT102" s="614"/>
      <c r="AU102" s="614"/>
      <c r="AV102" s="614"/>
      <c r="AW102" s="614"/>
      <c r="AX102" s="614"/>
      <c r="AY102" s="614"/>
      <c r="AZ102" s="614"/>
      <c r="BA102" s="614"/>
      <c r="BB102" s="614"/>
      <c r="BC102" s="614"/>
      <c r="BD102" s="614"/>
      <c r="BE102" s="614"/>
      <c r="BF102" s="614"/>
      <c r="BG102" s="614"/>
      <c r="BH102" s="614"/>
      <c r="BI102" s="614"/>
      <c r="BJ102" s="614"/>
      <c r="BK102" s="614"/>
      <c r="BL102" s="614"/>
      <c r="BM102" s="614"/>
      <c r="BN102" s="614"/>
      <c r="BO102" s="614"/>
      <c r="BP102" s="614"/>
      <c r="BQ102" s="614"/>
      <c r="BR102" s="614"/>
      <c r="BS102" s="614"/>
      <c r="BT102" s="614"/>
      <c r="BU102" s="614"/>
      <c r="BV102" s="614"/>
      <c r="BW102" s="614"/>
      <c r="BX102" s="615" t="s">
        <v>239</v>
      </c>
      <c r="BY102" s="616"/>
      <c r="BZ102" s="616"/>
      <c r="CA102" s="616"/>
      <c r="CB102" s="616"/>
      <c r="CC102" s="616"/>
      <c r="CD102" s="616"/>
      <c r="CE102" s="617"/>
      <c r="CF102" s="618" t="s">
        <v>240</v>
      </c>
      <c r="CG102" s="616"/>
      <c r="CH102" s="616"/>
      <c r="CI102" s="616"/>
      <c r="CJ102" s="616"/>
      <c r="CK102" s="616"/>
      <c r="CL102" s="616"/>
      <c r="CM102" s="616"/>
      <c r="CN102" s="616"/>
      <c r="CO102" s="616"/>
      <c r="CP102" s="616"/>
      <c r="CQ102" s="616"/>
      <c r="CR102" s="617"/>
      <c r="CS102" s="669"/>
      <c r="CT102" s="670"/>
      <c r="CU102" s="670"/>
      <c r="CV102" s="670"/>
      <c r="CW102" s="670"/>
      <c r="CX102" s="670"/>
      <c r="CY102" s="670"/>
      <c r="CZ102" s="670"/>
      <c r="DA102" s="670"/>
      <c r="DB102" s="670"/>
      <c r="DC102" s="670"/>
      <c r="DD102" s="670"/>
      <c r="DE102" s="671"/>
      <c r="DF102" s="669"/>
      <c r="DG102" s="670"/>
      <c r="DH102" s="670"/>
      <c r="DI102" s="670"/>
      <c r="DJ102" s="670"/>
      <c r="DK102" s="670"/>
      <c r="DL102" s="670"/>
      <c r="DM102" s="670"/>
      <c r="DN102" s="670"/>
      <c r="DO102" s="670"/>
      <c r="DP102" s="670"/>
      <c r="DQ102" s="670"/>
      <c r="DR102" s="671"/>
      <c r="DS102" s="669"/>
      <c r="DT102" s="670"/>
      <c r="DU102" s="670"/>
      <c r="DV102" s="670"/>
      <c r="DW102" s="670"/>
      <c r="DX102" s="670"/>
      <c r="DY102" s="670"/>
      <c r="DZ102" s="670"/>
      <c r="EA102" s="670"/>
      <c r="EB102" s="670"/>
      <c r="EC102" s="670"/>
      <c r="ED102" s="670"/>
      <c r="EE102" s="671"/>
      <c r="EF102" s="669"/>
      <c r="EG102" s="670"/>
      <c r="EH102" s="670"/>
      <c r="EI102" s="670"/>
      <c r="EJ102" s="670"/>
      <c r="EK102" s="670"/>
      <c r="EL102" s="670"/>
      <c r="EM102" s="670"/>
      <c r="EN102" s="670"/>
      <c r="EO102" s="670"/>
      <c r="EP102" s="670"/>
      <c r="EQ102" s="670"/>
      <c r="ER102" s="671"/>
      <c r="ES102" s="626"/>
      <c r="ET102" s="627"/>
      <c r="EU102" s="627"/>
      <c r="EV102" s="627"/>
      <c r="EW102" s="627"/>
      <c r="EX102" s="627"/>
      <c r="EY102" s="627"/>
      <c r="EZ102" s="627"/>
      <c r="FA102" s="627"/>
      <c r="FB102" s="627"/>
      <c r="FC102" s="627"/>
      <c r="FD102" s="627"/>
      <c r="FE102" s="628"/>
    </row>
    <row r="103" spans="1:165" ht="24.75" customHeight="1" thickBot="1" x14ac:dyDescent="0.25">
      <c r="A103" s="613" t="s">
        <v>244</v>
      </c>
      <c r="B103" s="614"/>
      <c r="C103" s="614"/>
      <c r="D103" s="614"/>
      <c r="E103" s="614"/>
      <c r="F103" s="614"/>
      <c r="G103" s="614"/>
      <c r="H103" s="614"/>
      <c r="I103" s="614"/>
      <c r="J103" s="614"/>
      <c r="K103" s="614"/>
      <c r="L103" s="614"/>
      <c r="M103" s="614"/>
      <c r="N103" s="614"/>
      <c r="O103" s="614"/>
      <c r="P103" s="614"/>
      <c r="Q103" s="614"/>
      <c r="R103" s="614"/>
      <c r="S103" s="614"/>
      <c r="T103" s="614"/>
      <c r="U103" s="614"/>
      <c r="V103" s="614"/>
      <c r="W103" s="614"/>
      <c r="X103" s="614"/>
      <c r="Y103" s="614"/>
      <c r="Z103" s="614"/>
      <c r="AA103" s="614"/>
      <c r="AB103" s="614"/>
      <c r="AC103" s="614"/>
      <c r="AD103" s="614"/>
      <c r="AE103" s="614"/>
      <c r="AF103" s="614"/>
      <c r="AG103" s="614"/>
      <c r="AH103" s="614"/>
      <c r="AI103" s="614"/>
      <c r="AJ103" s="614"/>
      <c r="AK103" s="614"/>
      <c r="AL103" s="614"/>
      <c r="AM103" s="614"/>
      <c r="AN103" s="614"/>
      <c r="AO103" s="614"/>
      <c r="AP103" s="614"/>
      <c r="AQ103" s="614"/>
      <c r="AR103" s="614"/>
      <c r="AS103" s="614"/>
      <c r="AT103" s="614"/>
      <c r="AU103" s="614"/>
      <c r="AV103" s="614"/>
      <c r="AW103" s="614"/>
      <c r="AX103" s="614"/>
      <c r="AY103" s="614"/>
      <c r="AZ103" s="614"/>
      <c r="BA103" s="614"/>
      <c r="BB103" s="614"/>
      <c r="BC103" s="614"/>
      <c r="BD103" s="614"/>
      <c r="BE103" s="614"/>
      <c r="BF103" s="614"/>
      <c r="BG103" s="614"/>
      <c r="BH103" s="614"/>
      <c r="BI103" s="614"/>
      <c r="BJ103" s="614"/>
      <c r="BK103" s="614"/>
      <c r="BL103" s="614"/>
      <c r="BM103" s="614"/>
      <c r="BN103" s="614"/>
      <c r="BO103" s="614"/>
      <c r="BP103" s="614"/>
      <c r="BQ103" s="614"/>
      <c r="BR103" s="614"/>
      <c r="BS103" s="614"/>
      <c r="BT103" s="614"/>
      <c r="BU103" s="614"/>
      <c r="BV103" s="614"/>
      <c r="BW103" s="614"/>
      <c r="BX103" s="542" t="s">
        <v>242</v>
      </c>
      <c r="BY103" s="543"/>
      <c r="BZ103" s="543"/>
      <c r="CA103" s="543"/>
      <c r="CB103" s="543"/>
      <c r="CC103" s="543"/>
      <c r="CD103" s="543"/>
      <c r="CE103" s="544"/>
      <c r="CF103" s="605" t="s">
        <v>246</v>
      </c>
      <c r="CG103" s="543"/>
      <c r="CH103" s="543"/>
      <c r="CI103" s="543"/>
      <c r="CJ103" s="543"/>
      <c r="CK103" s="543"/>
      <c r="CL103" s="543"/>
      <c r="CM103" s="543"/>
      <c r="CN103" s="543"/>
      <c r="CO103" s="543"/>
      <c r="CP103" s="543"/>
      <c r="CQ103" s="543"/>
      <c r="CR103" s="544"/>
      <c r="CS103" s="674"/>
      <c r="CT103" s="675"/>
      <c r="CU103" s="675"/>
      <c r="CV103" s="675"/>
      <c r="CW103" s="675"/>
      <c r="CX103" s="675"/>
      <c r="CY103" s="675"/>
      <c r="CZ103" s="675"/>
      <c r="DA103" s="675"/>
      <c r="DB103" s="675"/>
      <c r="DC103" s="675"/>
      <c r="DD103" s="675"/>
      <c r="DE103" s="676"/>
      <c r="DF103" s="674"/>
      <c r="DG103" s="675"/>
      <c r="DH103" s="675"/>
      <c r="DI103" s="675"/>
      <c r="DJ103" s="675"/>
      <c r="DK103" s="675"/>
      <c r="DL103" s="675"/>
      <c r="DM103" s="675"/>
      <c r="DN103" s="675"/>
      <c r="DO103" s="675"/>
      <c r="DP103" s="675"/>
      <c r="DQ103" s="675"/>
      <c r="DR103" s="676"/>
      <c r="DS103" s="674"/>
      <c r="DT103" s="675"/>
      <c r="DU103" s="675"/>
      <c r="DV103" s="675"/>
      <c r="DW103" s="675"/>
      <c r="DX103" s="675"/>
      <c r="DY103" s="675"/>
      <c r="DZ103" s="675"/>
      <c r="EA103" s="675"/>
      <c r="EB103" s="675"/>
      <c r="EC103" s="675"/>
      <c r="ED103" s="675"/>
      <c r="EE103" s="676"/>
      <c r="EF103" s="674"/>
      <c r="EG103" s="675"/>
      <c r="EH103" s="675"/>
      <c r="EI103" s="675"/>
      <c r="EJ103" s="675"/>
      <c r="EK103" s="675"/>
      <c r="EL103" s="675"/>
      <c r="EM103" s="675"/>
      <c r="EN103" s="675"/>
      <c r="EO103" s="675"/>
      <c r="EP103" s="675"/>
      <c r="EQ103" s="675"/>
      <c r="ER103" s="676"/>
      <c r="ES103" s="548"/>
      <c r="ET103" s="549"/>
      <c r="EU103" s="549"/>
      <c r="EV103" s="549"/>
      <c r="EW103" s="549"/>
      <c r="EX103" s="549"/>
      <c r="EY103" s="549"/>
      <c r="EZ103" s="549"/>
      <c r="FA103" s="549"/>
      <c r="FB103" s="549"/>
      <c r="FC103" s="549"/>
      <c r="FD103" s="549"/>
      <c r="FE103" s="550"/>
    </row>
    <row r="104" spans="1:165" ht="21.75" customHeight="1" x14ac:dyDescent="0.2">
      <c r="A104" s="613" t="s">
        <v>379</v>
      </c>
      <c r="B104" s="614"/>
      <c r="C104" s="614"/>
      <c r="D104" s="614"/>
      <c r="E104" s="614"/>
      <c r="F104" s="614"/>
      <c r="G104" s="614"/>
      <c r="H104" s="614"/>
      <c r="I104" s="614"/>
      <c r="J104" s="614"/>
      <c r="K104" s="614"/>
      <c r="L104" s="614"/>
      <c r="M104" s="614"/>
      <c r="N104" s="614"/>
      <c r="O104" s="614"/>
      <c r="P104" s="614"/>
      <c r="Q104" s="614"/>
      <c r="R104" s="614"/>
      <c r="S104" s="614"/>
      <c r="T104" s="614"/>
      <c r="U104" s="614"/>
      <c r="V104" s="614"/>
      <c r="W104" s="614"/>
      <c r="X104" s="614"/>
      <c r="Y104" s="614"/>
      <c r="Z104" s="614"/>
      <c r="AA104" s="614"/>
      <c r="AB104" s="614"/>
      <c r="AC104" s="614"/>
      <c r="AD104" s="614"/>
      <c r="AE104" s="614"/>
      <c r="AF104" s="614"/>
      <c r="AG104" s="614"/>
      <c r="AH104" s="614"/>
      <c r="AI104" s="614"/>
      <c r="AJ104" s="614"/>
      <c r="AK104" s="614"/>
      <c r="AL104" s="614"/>
      <c r="AM104" s="614"/>
      <c r="AN104" s="614"/>
      <c r="AO104" s="614"/>
      <c r="AP104" s="614"/>
      <c r="AQ104" s="614"/>
      <c r="AR104" s="614"/>
      <c r="AS104" s="614"/>
      <c r="AT104" s="614"/>
      <c r="AU104" s="614"/>
      <c r="AV104" s="614"/>
      <c r="AW104" s="614"/>
      <c r="AX104" s="614"/>
      <c r="AY104" s="614"/>
      <c r="AZ104" s="614"/>
      <c r="BA104" s="614"/>
      <c r="BB104" s="614"/>
      <c r="BC104" s="614"/>
      <c r="BD104" s="614"/>
      <c r="BE104" s="614"/>
      <c r="BF104" s="614"/>
      <c r="BG104" s="614"/>
      <c r="BH104" s="614"/>
      <c r="BI104" s="614"/>
      <c r="BJ104" s="614"/>
      <c r="BK104" s="614"/>
      <c r="BL104" s="614"/>
      <c r="BM104" s="614"/>
      <c r="BN104" s="614"/>
      <c r="BO104" s="614"/>
      <c r="BP104" s="614"/>
      <c r="BQ104" s="614"/>
      <c r="BR104" s="614"/>
      <c r="BS104" s="614"/>
      <c r="BT104" s="614"/>
      <c r="BU104" s="614"/>
      <c r="BV104" s="614"/>
      <c r="BW104" s="614"/>
      <c r="BX104" s="717" t="s">
        <v>245</v>
      </c>
      <c r="BY104" s="718"/>
      <c r="BZ104" s="718"/>
      <c r="CA104" s="718"/>
      <c r="CB104" s="718"/>
      <c r="CC104" s="718"/>
      <c r="CD104" s="718"/>
      <c r="CE104" s="719"/>
      <c r="CF104" s="802" t="s">
        <v>248</v>
      </c>
      <c r="CG104" s="718"/>
      <c r="CH104" s="718"/>
      <c r="CI104" s="718"/>
      <c r="CJ104" s="718"/>
      <c r="CK104" s="718"/>
      <c r="CL104" s="718"/>
      <c r="CM104" s="718"/>
      <c r="CN104" s="718"/>
      <c r="CO104" s="718"/>
      <c r="CP104" s="718"/>
      <c r="CQ104" s="718"/>
      <c r="CR104" s="719"/>
      <c r="CS104" s="714"/>
      <c r="CT104" s="715"/>
      <c r="CU104" s="715"/>
      <c r="CV104" s="715"/>
      <c r="CW104" s="715"/>
      <c r="CX104" s="715"/>
      <c r="CY104" s="715"/>
      <c r="CZ104" s="715"/>
      <c r="DA104" s="715"/>
      <c r="DB104" s="715"/>
      <c r="DC104" s="715"/>
      <c r="DD104" s="715"/>
      <c r="DE104" s="716"/>
      <c r="DF104" s="793">
        <f>SUM(DF105:DR133)</f>
        <v>25560542.68</v>
      </c>
      <c r="DG104" s="794"/>
      <c r="DH104" s="794"/>
      <c r="DI104" s="794"/>
      <c r="DJ104" s="794"/>
      <c r="DK104" s="794"/>
      <c r="DL104" s="794"/>
      <c r="DM104" s="794"/>
      <c r="DN104" s="794"/>
      <c r="DO104" s="794"/>
      <c r="DP104" s="794"/>
      <c r="DQ104" s="794"/>
      <c r="DR104" s="795"/>
      <c r="DS104" s="793">
        <f>SUM(DS105:EE133)</f>
        <v>5242668.2</v>
      </c>
      <c r="DT104" s="794"/>
      <c r="DU104" s="794"/>
      <c r="DV104" s="794"/>
      <c r="DW104" s="794"/>
      <c r="DX104" s="794"/>
      <c r="DY104" s="794"/>
      <c r="DZ104" s="794"/>
      <c r="EA104" s="794"/>
      <c r="EB104" s="794"/>
      <c r="EC104" s="794"/>
      <c r="ED104" s="794"/>
      <c r="EE104" s="795"/>
      <c r="EF104" s="793">
        <f>SUM(EF105:ER133)</f>
        <v>5254287.2</v>
      </c>
      <c r="EG104" s="794"/>
      <c r="EH104" s="794"/>
      <c r="EI104" s="794"/>
      <c r="EJ104" s="794"/>
      <c r="EK104" s="794"/>
      <c r="EL104" s="794"/>
      <c r="EM104" s="794"/>
      <c r="EN104" s="794"/>
      <c r="EO104" s="794"/>
      <c r="EP104" s="794"/>
      <c r="EQ104" s="794"/>
      <c r="ER104" s="795"/>
      <c r="ES104" s="539"/>
      <c r="ET104" s="540"/>
      <c r="EU104" s="540"/>
      <c r="EV104" s="540"/>
      <c r="EW104" s="540"/>
      <c r="EX104" s="540"/>
      <c r="EY104" s="540"/>
      <c r="EZ104" s="540"/>
      <c r="FA104" s="540"/>
      <c r="FB104" s="540"/>
      <c r="FC104" s="540"/>
      <c r="FD104" s="540"/>
      <c r="FE104" s="541"/>
    </row>
    <row r="105" spans="1:165" ht="11.25" customHeight="1" x14ac:dyDescent="0.2">
      <c r="A105" s="659" t="s">
        <v>606</v>
      </c>
      <c r="B105" s="660"/>
      <c r="C105" s="660"/>
      <c r="D105" s="660"/>
      <c r="E105" s="660"/>
      <c r="F105" s="660"/>
      <c r="G105" s="660"/>
      <c r="H105" s="660"/>
      <c r="I105" s="660"/>
      <c r="J105" s="660"/>
      <c r="K105" s="660"/>
      <c r="L105" s="660"/>
      <c r="M105" s="660"/>
      <c r="N105" s="660"/>
      <c r="O105" s="660"/>
      <c r="P105" s="660"/>
      <c r="Q105" s="660"/>
      <c r="R105" s="660"/>
      <c r="S105" s="660"/>
      <c r="T105" s="660"/>
      <c r="U105" s="660"/>
      <c r="V105" s="660"/>
      <c r="W105" s="660"/>
      <c r="X105" s="660"/>
      <c r="Y105" s="660"/>
      <c r="Z105" s="660"/>
      <c r="AA105" s="660"/>
      <c r="AB105" s="660"/>
      <c r="AC105" s="660"/>
      <c r="AD105" s="660"/>
      <c r="AE105" s="660"/>
      <c r="AF105" s="660"/>
      <c r="AG105" s="660"/>
      <c r="AH105" s="660"/>
      <c r="AI105" s="660"/>
      <c r="AJ105" s="660"/>
      <c r="AK105" s="660"/>
      <c r="AL105" s="660"/>
      <c r="AM105" s="660"/>
      <c r="AN105" s="660"/>
      <c r="AO105" s="660"/>
      <c r="AP105" s="660"/>
      <c r="AQ105" s="660"/>
      <c r="AR105" s="660"/>
      <c r="AS105" s="660"/>
      <c r="AT105" s="660"/>
      <c r="AU105" s="660"/>
      <c r="AV105" s="660"/>
      <c r="AW105" s="660"/>
      <c r="AX105" s="660"/>
      <c r="AY105" s="660"/>
      <c r="AZ105" s="660"/>
      <c r="BA105" s="660"/>
      <c r="BB105" s="660"/>
      <c r="BC105" s="660"/>
      <c r="BD105" s="660"/>
      <c r="BE105" s="660"/>
      <c r="BF105" s="660"/>
      <c r="BG105" s="660"/>
      <c r="BH105" s="660"/>
      <c r="BI105" s="660"/>
      <c r="BJ105" s="660"/>
      <c r="BK105" s="660"/>
      <c r="BL105" s="660"/>
      <c r="BM105" s="660"/>
      <c r="BN105" s="660"/>
      <c r="BO105" s="660"/>
      <c r="BP105" s="660"/>
      <c r="BQ105" s="660"/>
      <c r="BR105" s="660"/>
      <c r="BS105" s="660"/>
      <c r="BT105" s="660"/>
      <c r="BU105" s="660"/>
      <c r="BV105" s="660"/>
      <c r="BW105" s="661"/>
      <c r="BX105" s="720"/>
      <c r="BY105" s="721"/>
      <c r="BZ105" s="721"/>
      <c r="CA105" s="721"/>
      <c r="CB105" s="721"/>
      <c r="CC105" s="721"/>
      <c r="CD105" s="721"/>
      <c r="CE105" s="722"/>
      <c r="CF105" s="803"/>
      <c r="CG105" s="721"/>
      <c r="CH105" s="721"/>
      <c r="CI105" s="721"/>
      <c r="CJ105" s="721"/>
      <c r="CK105" s="721"/>
      <c r="CL105" s="721"/>
      <c r="CM105" s="721"/>
      <c r="CN105" s="721"/>
      <c r="CO105" s="721"/>
      <c r="CP105" s="721"/>
      <c r="CQ105" s="721"/>
      <c r="CR105" s="722"/>
      <c r="CS105" s="699" t="s">
        <v>663</v>
      </c>
      <c r="CT105" s="700"/>
      <c r="CU105" s="700"/>
      <c r="CV105" s="700"/>
      <c r="CW105" s="700"/>
      <c r="CX105" s="700"/>
      <c r="CY105" s="700"/>
      <c r="CZ105" s="700"/>
      <c r="DA105" s="700"/>
      <c r="DB105" s="700"/>
      <c r="DC105" s="700"/>
      <c r="DD105" s="700"/>
      <c r="DE105" s="701"/>
      <c r="DF105" s="649">
        <f>'КФО 4 область'!DF83:DR83</f>
        <v>0</v>
      </c>
      <c r="DG105" s="650"/>
      <c r="DH105" s="650"/>
      <c r="DI105" s="650"/>
      <c r="DJ105" s="650"/>
      <c r="DK105" s="650"/>
      <c r="DL105" s="650"/>
      <c r="DM105" s="650"/>
      <c r="DN105" s="650"/>
      <c r="DO105" s="650"/>
      <c r="DP105" s="650"/>
      <c r="DQ105" s="650"/>
      <c r="DR105" s="651"/>
      <c r="DS105" s="649">
        <f>'КФО 4 область'!DS83:EE83</f>
        <v>0</v>
      </c>
      <c r="DT105" s="650"/>
      <c r="DU105" s="650"/>
      <c r="DV105" s="650"/>
      <c r="DW105" s="650"/>
      <c r="DX105" s="650"/>
      <c r="DY105" s="650"/>
      <c r="DZ105" s="650"/>
      <c r="EA105" s="650"/>
      <c r="EB105" s="650"/>
      <c r="EC105" s="650"/>
      <c r="ED105" s="650"/>
      <c r="EE105" s="651"/>
      <c r="EF105" s="649">
        <f>'КФО 4 область'!EF83:ER83</f>
        <v>0</v>
      </c>
      <c r="EG105" s="650"/>
      <c r="EH105" s="650"/>
      <c r="EI105" s="650"/>
      <c r="EJ105" s="650"/>
      <c r="EK105" s="650"/>
      <c r="EL105" s="650"/>
      <c r="EM105" s="650"/>
      <c r="EN105" s="650"/>
      <c r="EO105" s="650"/>
      <c r="EP105" s="650"/>
      <c r="EQ105" s="650"/>
      <c r="ER105" s="651"/>
      <c r="ES105" s="626"/>
      <c r="ET105" s="627"/>
      <c r="EU105" s="627"/>
      <c r="EV105" s="627"/>
      <c r="EW105" s="627"/>
      <c r="EX105" s="627"/>
      <c r="EY105" s="627"/>
      <c r="EZ105" s="627"/>
      <c r="FA105" s="627"/>
      <c r="FB105" s="627"/>
      <c r="FC105" s="627"/>
      <c r="FD105" s="627"/>
      <c r="FE105" s="628"/>
    </row>
    <row r="106" spans="1:165" s="440" customFormat="1" ht="11.25" customHeight="1" x14ac:dyDescent="0.2">
      <c r="A106" s="659" t="s">
        <v>606</v>
      </c>
      <c r="B106" s="660"/>
      <c r="C106" s="660"/>
      <c r="D106" s="660"/>
      <c r="E106" s="660"/>
      <c r="F106" s="660"/>
      <c r="G106" s="660"/>
      <c r="H106" s="660"/>
      <c r="I106" s="660"/>
      <c r="J106" s="660"/>
      <c r="K106" s="660"/>
      <c r="L106" s="660"/>
      <c r="M106" s="660"/>
      <c r="N106" s="660"/>
      <c r="O106" s="660"/>
      <c r="P106" s="660"/>
      <c r="Q106" s="660"/>
      <c r="R106" s="660"/>
      <c r="S106" s="660"/>
      <c r="T106" s="660"/>
      <c r="U106" s="660"/>
      <c r="V106" s="660"/>
      <c r="W106" s="660"/>
      <c r="X106" s="660"/>
      <c r="Y106" s="660"/>
      <c r="Z106" s="660"/>
      <c r="AA106" s="660"/>
      <c r="AB106" s="660"/>
      <c r="AC106" s="660"/>
      <c r="AD106" s="660"/>
      <c r="AE106" s="660"/>
      <c r="AF106" s="660"/>
      <c r="AG106" s="660"/>
      <c r="AH106" s="660"/>
      <c r="AI106" s="660"/>
      <c r="AJ106" s="660"/>
      <c r="AK106" s="660"/>
      <c r="AL106" s="660"/>
      <c r="AM106" s="660"/>
      <c r="AN106" s="660"/>
      <c r="AO106" s="660"/>
      <c r="AP106" s="660"/>
      <c r="AQ106" s="660"/>
      <c r="AR106" s="660"/>
      <c r="AS106" s="660"/>
      <c r="AT106" s="660"/>
      <c r="AU106" s="660"/>
      <c r="AV106" s="660"/>
      <c r="AW106" s="660"/>
      <c r="AX106" s="660"/>
      <c r="AY106" s="660"/>
      <c r="AZ106" s="660"/>
      <c r="BA106" s="660"/>
      <c r="BB106" s="660"/>
      <c r="BC106" s="660"/>
      <c r="BD106" s="660"/>
      <c r="BE106" s="660"/>
      <c r="BF106" s="660"/>
      <c r="BG106" s="660"/>
      <c r="BH106" s="660"/>
      <c r="BI106" s="660"/>
      <c r="BJ106" s="660"/>
      <c r="BK106" s="660"/>
      <c r="BL106" s="660"/>
      <c r="BM106" s="660"/>
      <c r="BN106" s="660"/>
      <c r="BO106" s="660"/>
      <c r="BP106" s="660"/>
      <c r="BQ106" s="660"/>
      <c r="BR106" s="660"/>
      <c r="BS106" s="660"/>
      <c r="BT106" s="660"/>
      <c r="BU106" s="660"/>
      <c r="BV106" s="660"/>
      <c r="BW106" s="661"/>
      <c r="BX106" s="720"/>
      <c r="BY106" s="721"/>
      <c r="BZ106" s="721"/>
      <c r="CA106" s="721"/>
      <c r="CB106" s="721"/>
      <c r="CC106" s="721"/>
      <c r="CD106" s="721"/>
      <c r="CE106" s="722"/>
      <c r="CF106" s="803"/>
      <c r="CG106" s="721"/>
      <c r="CH106" s="721"/>
      <c r="CI106" s="721"/>
      <c r="CJ106" s="721"/>
      <c r="CK106" s="721"/>
      <c r="CL106" s="721"/>
      <c r="CM106" s="721"/>
      <c r="CN106" s="721"/>
      <c r="CO106" s="721"/>
      <c r="CP106" s="721"/>
      <c r="CQ106" s="721"/>
      <c r="CR106" s="722"/>
      <c r="CS106" s="699" t="s">
        <v>645</v>
      </c>
      <c r="CT106" s="700"/>
      <c r="CU106" s="700"/>
      <c r="CV106" s="700"/>
      <c r="CW106" s="700"/>
      <c r="CX106" s="700"/>
      <c r="CY106" s="700"/>
      <c r="CZ106" s="700"/>
      <c r="DA106" s="700"/>
      <c r="DB106" s="700"/>
      <c r="DC106" s="700"/>
      <c r="DD106" s="700"/>
      <c r="DE106" s="701"/>
      <c r="DF106" s="649">
        <f>'КФО 4 город'!DF83:DR83</f>
        <v>0</v>
      </c>
      <c r="DG106" s="650"/>
      <c r="DH106" s="650"/>
      <c r="DI106" s="650"/>
      <c r="DJ106" s="650"/>
      <c r="DK106" s="650"/>
      <c r="DL106" s="650"/>
      <c r="DM106" s="650"/>
      <c r="DN106" s="650"/>
      <c r="DO106" s="650"/>
      <c r="DP106" s="650"/>
      <c r="DQ106" s="650"/>
      <c r="DR106" s="651"/>
      <c r="DS106" s="649"/>
      <c r="DT106" s="650"/>
      <c r="DU106" s="650"/>
      <c r="DV106" s="650"/>
      <c r="DW106" s="650"/>
      <c r="DX106" s="650"/>
      <c r="DY106" s="650"/>
      <c r="DZ106" s="650"/>
      <c r="EA106" s="650"/>
      <c r="EB106" s="650"/>
      <c r="EC106" s="650"/>
      <c r="ED106" s="650"/>
      <c r="EE106" s="651"/>
      <c r="EF106" s="649">
        <v>0</v>
      </c>
      <c r="EG106" s="650"/>
      <c r="EH106" s="650"/>
      <c r="EI106" s="650"/>
      <c r="EJ106" s="650"/>
      <c r="EK106" s="650"/>
      <c r="EL106" s="650"/>
      <c r="EM106" s="650"/>
      <c r="EN106" s="650"/>
      <c r="EO106" s="650"/>
      <c r="EP106" s="650"/>
      <c r="EQ106" s="650"/>
      <c r="ER106" s="651"/>
      <c r="ES106" s="626"/>
      <c r="ET106" s="627"/>
      <c r="EU106" s="627"/>
      <c r="EV106" s="627"/>
      <c r="EW106" s="627"/>
      <c r="EX106" s="627"/>
      <c r="EY106" s="627"/>
      <c r="EZ106" s="627"/>
      <c r="FA106" s="627"/>
      <c r="FB106" s="627"/>
      <c r="FC106" s="627"/>
      <c r="FD106" s="627"/>
      <c r="FE106" s="628"/>
      <c r="FG106" s="110"/>
    </row>
    <row r="107" spans="1:165" s="219" customFormat="1" ht="11.25" customHeight="1" x14ac:dyDescent="0.2">
      <c r="A107" s="659" t="s">
        <v>606</v>
      </c>
      <c r="B107" s="660"/>
      <c r="C107" s="660"/>
      <c r="D107" s="660"/>
      <c r="E107" s="660"/>
      <c r="F107" s="660"/>
      <c r="G107" s="660"/>
      <c r="H107" s="660"/>
      <c r="I107" s="660"/>
      <c r="J107" s="660"/>
      <c r="K107" s="660"/>
      <c r="L107" s="660"/>
      <c r="M107" s="660"/>
      <c r="N107" s="660"/>
      <c r="O107" s="660"/>
      <c r="P107" s="660"/>
      <c r="Q107" s="660"/>
      <c r="R107" s="660"/>
      <c r="S107" s="660"/>
      <c r="T107" s="660"/>
      <c r="U107" s="660"/>
      <c r="V107" s="660"/>
      <c r="W107" s="660"/>
      <c r="X107" s="660"/>
      <c r="Y107" s="660"/>
      <c r="Z107" s="660"/>
      <c r="AA107" s="660"/>
      <c r="AB107" s="660"/>
      <c r="AC107" s="660"/>
      <c r="AD107" s="660"/>
      <c r="AE107" s="660"/>
      <c r="AF107" s="660"/>
      <c r="AG107" s="660"/>
      <c r="AH107" s="660"/>
      <c r="AI107" s="660"/>
      <c r="AJ107" s="660"/>
      <c r="AK107" s="660"/>
      <c r="AL107" s="660"/>
      <c r="AM107" s="660"/>
      <c r="AN107" s="660"/>
      <c r="AO107" s="660"/>
      <c r="AP107" s="660"/>
      <c r="AQ107" s="660"/>
      <c r="AR107" s="660"/>
      <c r="AS107" s="660"/>
      <c r="AT107" s="660"/>
      <c r="AU107" s="660"/>
      <c r="AV107" s="660"/>
      <c r="AW107" s="660"/>
      <c r="AX107" s="660"/>
      <c r="AY107" s="660"/>
      <c r="AZ107" s="660"/>
      <c r="BA107" s="660"/>
      <c r="BB107" s="660"/>
      <c r="BC107" s="660"/>
      <c r="BD107" s="660"/>
      <c r="BE107" s="660"/>
      <c r="BF107" s="660"/>
      <c r="BG107" s="660"/>
      <c r="BH107" s="660"/>
      <c r="BI107" s="660"/>
      <c r="BJ107" s="660"/>
      <c r="BK107" s="660"/>
      <c r="BL107" s="660"/>
      <c r="BM107" s="660"/>
      <c r="BN107" s="660"/>
      <c r="BO107" s="660"/>
      <c r="BP107" s="660"/>
      <c r="BQ107" s="660"/>
      <c r="BR107" s="660"/>
      <c r="BS107" s="660"/>
      <c r="BT107" s="660"/>
      <c r="BU107" s="660"/>
      <c r="BV107" s="660"/>
      <c r="BW107" s="661"/>
      <c r="BX107" s="720"/>
      <c r="BY107" s="721"/>
      <c r="BZ107" s="721"/>
      <c r="CA107" s="721"/>
      <c r="CB107" s="721"/>
      <c r="CC107" s="721"/>
      <c r="CD107" s="721"/>
      <c r="CE107" s="722"/>
      <c r="CF107" s="803"/>
      <c r="CG107" s="721"/>
      <c r="CH107" s="721"/>
      <c r="CI107" s="721"/>
      <c r="CJ107" s="721"/>
      <c r="CK107" s="721"/>
      <c r="CL107" s="721"/>
      <c r="CM107" s="721"/>
      <c r="CN107" s="721"/>
      <c r="CO107" s="721"/>
      <c r="CP107" s="721"/>
      <c r="CQ107" s="721"/>
      <c r="CR107" s="722"/>
      <c r="CS107" s="699" t="s">
        <v>644</v>
      </c>
      <c r="CT107" s="700"/>
      <c r="CU107" s="700"/>
      <c r="CV107" s="700"/>
      <c r="CW107" s="700"/>
      <c r="CX107" s="700"/>
      <c r="CY107" s="700"/>
      <c r="CZ107" s="700"/>
      <c r="DA107" s="700"/>
      <c r="DB107" s="700"/>
      <c r="DC107" s="700"/>
      <c r="DD107" s="700"/>
      <c r="DE107" s="701"/>
      <c r="DF107" s="649">
        <f>'КФО 4 город'!DF81:DR81</f>
        <v>100209.24</v>
      </c>
      <c r="DG107" s="650"/>
      <c r="DH107" s="650"/>
      <c r="DI107" s="650"/>
      <c r="DJ107" s="650"/>
      <c r="DK107" s="650"/>
      <c r="DL107" s="650"/>
      <c r="DM107" s="650"/>
      <c r="DN107" s="650"/>
      <c r="DO107" s="650"/>
      <c r="DP107" s="650"/>
      <c r="DQ107" s="650"/>
      <c r="DR107" s="651"/>
      <c r="DS107" s="649">
        <f>'КФО 4 город'!DS81:EE81</f>
        <v>0</v>
      </c>
      <c r="DT107" s="650"/>
      <c r="DU107" s="650"/>
      <c r="DV107" s="650"/>
      <c r="DW107" s="650"/>
      <c r="DX107" s="650"/>
      <c r="DY107" s="650"/>
      <c r="DZ107" s="650"/>
      <c r="EA107" s="650"/>
      <c r="EB107" s="650"/>
      <c r="EC107" s="650"/>
      <c r="ED107" s="650"/>
      <c r="EE107" s="651"/>
      <c r="EF107" s="649">
        <f>'КФО 4 город'!EF81:ER81</f>
        <v>0</v>
      </c>
      <c r="EG107" s="650"/>
      <c r="EH107" s="650"/>
      <c r="EI107" s="650"/>
      <c r="EJ107" s="650"/>
      <c r="EK107" s="650"/>
      <c r="EL107" s="650"/>
      <c r="EM107" s="650"/>
      <c r="EN107" s="650"/>
      <c r="EO107" s="650"/>
      <c r="EP107" s="650"/>
      <c r="EQ107" s="650"/>
      <c r="ER107" s="651"/>
      <c r="ES107" s="626"/>
      <c r="ET107" s="627"/>
      <c r="EU107" s="627"/>
      <c r="EV107" s="627"/>
      <c r="EW107" s="627"/>
      <c r="EX107" s="627"/>
      <c r="EY107" s="627"/>
      <c r="EZ107" s="627"/>
      <c r="FA107" s="627"/>
      <c r="FB107" s="627"/>
      <c r="FC107" s="627"/>
      <c r="FD107" s="627"/>
      <c r="FE107" s="628"/>
      <c r="FG107" s="110"/>
    </row>
    <row r="108" spans="1:165" s="442" customFormat="1" ht="11.25" customHeight="1" x14ac:dyDescent="0.2">
      <c r="A108" s="659" t="s">
        <v>606</v>
      </c>
      <c r="B108" s="660"/>
      <c r="C108" s="660"/>
      <c r="D108" s="660"/>
      <c r="E108" s="660"/>
      <c r="F108" s="660"/>
      <c r="G108" s="660"/>
      <c r="H108" s="660"/>
      <c r="I108" s="660"/>
      <c r="J108" s="660"/>
      <c r="K108" s="660"/>
      <c r="L108" s="660"/>
      <c r="M108" s="660"/>
      <c r="N108" s="660"/>
      <c r="O108" s="660"/>
      <c r="P108" s="660"/>
      <c r="Q108" s="660"/>
      <c r="R108" s="660"/>
      <c r="S108" s="660"/>
      <c r="T108" s="660"/>
      <c r="U108" s="660"/>
      <c r="V108" s="660"/>
      <c r="W108" s="660"/>
      <c r="X108" s="660"/>
      <c r="Y108" s="660"/>
      <c r="Z108" s="660"/>
      <c r="AA108" s="660"/>
      <c r="AB108" s="660"/>
      <c r="AC108" s="660"/>
      <c r="AD108" s="660"/>
      <c r="AE108" s="660"/>
      <c r="AF108" s="660"/>
      <c r="AG108" s="660"/>
      <c r="AH108" s="660"/>
      <c r="AI108" s="660"/>
      <c r="AJ108" s="660"/>
      <c r="AK108" s="660"/>
      <c r="AL108" s="660"/>
      <c r="AM108" s="660"/>
      <c r="AN108" s="660"/>
      <c r="AO108" s="660"/>
      <c r="AP108" s="660"/>
      <c r="AQ108" s="660"/>
      <c r="AR108" s="660"/>
      <c r="AS108" s="660"/>
      <c r="AT108" s="660"/>
      <c r="AU108" s="660"/>
      <c r="AV108" s="660"/>
      <c r="AW108" s="660"/>
      <c r="AX108" s="660"/>
      <c r="AY108" s="660"/>
      <c r="AZ108" s="660"/>
      <c r="BA108" s="660"/>
      <c r="BB108" s="660"/>
      <c r="BC108" s="660"/>
      <c r="BD108" s="660"/>
      <c r="BE108" s="660"/>
      <c r="BF108" s="660"/>
      <c r="BG108" s="660"/>
      <c r="BH108" s="660"/>
      <c r="BI108" s="660"/>
      <c r="BJ108" s="660"/>
      <c r="BK108" s="660"/>
      <c r="BL108" s="660"/>
      <c r="BM108" s="660"/>
      <c r="BN108" s="660"/>
      <c r="BO108" s="660"/>
      <c r="BP108" s="660"/>
      <c r="BQ108" s="660"/>
      <c r="BR108" s="660"/>
      <c r="BS108" s="660"/>
      <c r="BT108" s="660"/>
      <c r="BU108" s="660"/>
      <c r="BV108" s="660"/>
      <c r="BW108" s="661"/>
      <c r="BX108" s="720"/>
      <c r="BY108" s="721"/>
      <c r="BZ108" s="721"/>
      <c r="CA108" s="721"/>
      <c r="CB108" s="721"/>
      <c r="CC108" s="721"/>
      <c r="CD108" s="721"/>
      <c r="CE108" s="722"/>
      <c r="CF108" s="803"/>
      <c r="CG108" s="721"/>
      <c r="CH108" s="721"/>
      <c r="CI108" s="721"/>
      <c r="CJ108" s="721"/>
      <c r="CK108" s="721"/>
      <c r="CL108" s="721"/>
      <c r="CM108" s="721"/>
      <c r="CN108" s="721"/>
      <c r="CO108" s="721"/>
      <c r="CP108" s="721"/>
      <c r="CQ108" s="721"/>
      <c r="CR108" s="722"/>
      <c r="CS108" s="699" t="s">
        <v>749</v>
      </c>
      <c r="CT108" s="700"/>
      <c r="CU108" s="700"/>
      <c r="CV108" s="700"/>
      <c r="CW108" s="700"/>
      <c r="CX108" s="700"/>
      <c r="CY108" s="700"/>
      <c r="CZ108" s="700"/>
      <c r="DA108" s="700"/>
      <c r="DB108" s="700"/>
      <c r="DC108" s="700"/>
      <c r="DD108" s="700"/>
      <c r="DE108" s="701"/>
      <c r="DF108" s="649">
        <f>'КФО 4 город'!DF84:DR84</f>
        <v>286906</v>
      </c>
      <c r="DG108" s="650"/>
      <c r="DH108" s="650"/>
      <c r="DI108" s="650"/>
      <c r="DJ108" s="650"/>
      <c r="DK108" s="650"/>
      <c r="DL108" s="650"/>
      <c r="DM108" s="650"/>
      <c r="DN108" s="650"/>
      <c r="DO108" s="650"/>
      <c r="DP108" s="650"/>
      <c r="DQ108" s="650"/>
      <c r="DR108" s="651"/>
      <c r="DS108" s="649">
        <f>'КФО 4 город'!DS84:EE84</f>
        <v>298382</v>
      </c>
      <c r="DT108" s="650"/>
      <c r="DU108" s="650"/>
      <c r="DV108" s="650"/>
      <c r="DW108" s="650"/>
      <c r="DX108" s="650"/>
      <c r="DY108" s="650"/>
      <c r="DZ108" s="650"/>
      <c r="EA108" s="650"/>
      <c r="EB108" s="650"/>
      <c r="EC108" s="650"/>
      <c r="ED108" s="650"/>
      <c r="EE108" s="651"/>
      <c r="EF108" s="649">
        <f>'КФО 4 город'!EF84:ER84</f>
        <v>286906</v>
      </c>
      <c r="EG108" s="650"/>
      <c r="EH108" s="650"/>
      <c r="EI108" s="650"/>
      <c r="EJ108" s="650"/>
      <c r="EK108" s="650"/>
      <c r="EL108" s="650"/>
      <c r="EM108" s="650"/>
      <c r="EN108" s="650"/>
      <c r="EO108" s="650"/>
      <c r="EP108" s="650"/>
      <c r="EQ108" s="650"/>
      <c r="ER108" s="651"/>
      <c r="ES108" s="626"/>
      <c r="ET108" s="627"/>
      <c r="EU108" s="627"/>
      <c r="EV108" s="627"/>
      <c r="EW108" s="627"/>
      <c r="EX108" s="627"/>
      <c r="EY108" s="627"/>
      <c r="EZ108" s="627"/>
      <c r="FA108" s="627"/>
      <c r="FB108" s="627"/>
      <c r="FC108" s="627"/>
      <c r="FD108" s="627"/>
      <c r="FE108" s="628"/>
      <c r="FG108" s="110"/>
    </row>
    <row r="109" spans="1:165" s="102" customFormat="1" ht="11.25" customHeight="1" x14ac:dyDescent="0.2">
      <c r="A109" s="659" t="s">
        <v>606</v>
      </c>
      <c r="B109" s="660"/>
      <c r="C109" s="660"/>
      <c r="D109" s="660"/>
      <c r="E109" s="660"/>
      <c r="F109" s="660"/>
      <c r="G109" s="660"/>
      <c r="H109" s="660"/>
      <c r="I109" s="660"/>
      <c r="J109" s="660"/>
      <c r="K109" s="660"/>
      <c r="L109" s="660"/>
      <c r="M109" s="660"/>
      <c r="N109" s="660"/>
      <c r="O109" s="660"/>
      <c r="P109" s="660"/>
      <c r="Q109" s="660"/>
      <c r="R109" s="660"/>
      <c r="S109" s="660"/>
      <c r="T109" s="660"/>
      <c r="U109" s="660"/>
      <c r="V109" s="660"/>
      <c r="W109" s="660"/>
      <c r="X109" s="660"/>
      <c r="Y109" s="660"/>
      <c r="Z109" s="660"/>
      <c r="AA109" s="660"/>
      <c r="AB109" s="660"/>
      <c r="AC109" s="660"/>
      <c r="AD109" s="660"/>
      <c r="AE109" s="660"/>
      <c r="AF109" s="660"/>
      <c r="AG109" s="660"/>
      <c r="AH109" s="660"/>
      <c r="AI109" s="660"/>
      <c r="AJ109" s="660"/>
      <c r="AK109" s="660"/>
      <c r="AL109" s="660"/>
      <c r="AM109" s="660"/>
      <c r="AN109" s="660"/>
      <c r="AO109" s="660"/>
      <c r="AP109" s="660"/>
      <c r="AQ109" s="660"/>
      <c r="AR109" s="660"/>
      <c r="AS109" s="660"/>
      <c r="AT109" s="660"/>
      <c r="AU109" s="660"/>
      <c r="AV109" s="660"/>
      <c r="AW109" s="660"/>
      <c r="AX109" s="660"/>
      <c r="AY109" s="660"/>
      <c r="AZ109" s="660"/>
      <c r="BA109" s="660"/>
      <c r="BB109" s="660"/>
      <c r="BC109" s="660"/>
      <c r="BD109" s="660"/>
      <c r="BE109" s="660"/>
      <c r="BF109" s="660"/>
      <c r="BG109" s="660"/>
      <c r="BH109" s="660"/>
      <c r="BI109" s="660"/>
      <c r="BJ109" s="660"/>
      <c r="BK109" s="660"/>
      <c r="BL109" s="660"/>
      <c r="BM109" s="660"/>
      <c r="BN109" s="660"/>
      <c r="BO109" s="660"/>
      <c r="BP109" s="660"/>
      <c r="BQ109" s="660"/>
      <c r="BR109" s="660"/>
      <c r="BS109" s="660"/>
      <c r="BT109" s="660"/>
      <c r="BU109" s="660"/>
      <c r="BV109" s="660"/>
      <c r="BW109" s="661"/>
      <c r="BX109" s="720"/>
      <c r="BY109" s="721"/>
      <c r="BZ109" s="721"/>
      <c r="CA109" s="721"/>
      <c r="CB109" s="721"/>
      <c r="CC109" s="721"/>
      <c r="CD109" s="721"/>
      <c r="CE109" s="722"/>
      <c r="CF109" s="803"/>
      <c r="CG109" s="721"/>
      <c r="CH109" s="721"/>
      <c r="CI109" s="721"/>
      <c r="CJ109" s="721"/>
      <c r="CK109" s="721"/>
      <c r="CL109" s="721"/>
      <c r="CM109" s="721"/>
      <c r="CN109" s="721"/>
      <c r="CO109" s="721"/>
      <c r="CP109" s="721"/>
      <c r="CQ109" s="721"/>
      <c r="CR109" s="722"/>
      <c r="CS109" s="699" t="s">
        <v>646</v>
      </c>
      <c r="CT109" s="700"/>
      <c r="CU109" s="700"/>
      <c r="CV109" s="700"/>
      <c r="CW109" s="700"/>
      <c r="CX109" s="700"/>
      <c r="CY109" s="700"/>
      <c r="CZ109" s="700"/>
      <c r="DA109" s="700"/>
      <c r="DB109" s="700"/>
      <c r="DC109" s="700"/>
      <c r="DD109" s="700"/>
      <c r="DE109" s="701"/>
      <c r="DF109" s="649">
        <f>'КФО 4 город'!DF85:DR85</f>
        <v>1043792.87</v>
      </c>
      <c r="DG109" s="650"/>
      <c r="DH109" s="650"/>
      <c r="DI109" s="650"/>
      <c r="DJ109" s="650"/>
      <c r="DK109" s="650"/>
      <c r="DL109" s="650"/>
      <c r="DM109" s="650"/>
      <c r="DN109" s="650"/>
      <c r="DO109" s="650"/>
      <c r="DP109" s="650"/>
      <c r="DQ109" s="650"/>
      <c r="DR109" s="651"/>
      <c r="DS109" s="649">
        <f>'КФО 4 город'!DS85:EE85</f>
        <v>828492</v>
      </c>
      <c r="DT109" s="650"/>
      <c r="DU109" s="650"/>
      <c r="DV109" s="650"/>
      <c r="DW109" s="650"/>
      <c r="DX109" s="650"/>
      <c r="DY109" s="650"/>
      <c r="DZ109" s="650"/>
      <c r="EA109" s="650"/>
      <c r="EB109" s="650"/>
      <c r="EC109" s="650"/>
      <c r="ED109" s="650"/>
      <c r="EE109" s="651"/>
      <c r="EF109" s="649">
        <f>'КФО 4 город'!EF85:ER85</f>
        <v>828492</v>
      </c>
      <c r="EG109" s="650"/>
      <c r="EH109" s="650"/>
      <c r="EI109" s="650"/>
      <c r="EJ109" s="650"/>
      <c r="EK109" s="650"/>
      <c r="EL109" s="650"/>
      <c r="EM109" s="650"/>
      <c r="EN109" s="650"/>
      <c r="EO109" s="650"/>
      <c r="EP109" s="650"/>
      <c r="EQ109" s="650"/>
      <c r="ER109" s="651"/>
      <c r="ES109" s="626"/>
      <c r="ET109" s="627"/>
      <c r="EU109" s="627"/>
      <c r="EV109" s="627"/>
      <c r="EW109" s="627"/>
      <c r="EX109" s="627"/>
      <c r="EY109" s="627"/>
      <c r="EZ109" s="627"/>
      <c r="FA109" s="627"/>
      <c r="FB109" s="627"/>
      <c r="FC109" s="627"/>
      <c r="FD109" s="627"/>
      <c r="FE109" s="628"/>
      <c r="FG109" s="110"/>
    </row>
    <row r="110" spans="1:165" s="229" customFormat="1" ht="11.25" customHeight="1" x14ac:dyDescent="0.2">
      <c r="A110" s="659" t="s">
        <v>606</v>
      </c>
      <c r="B110" s="660"/>
      <c r="C110" s="660"/>
      <c r="D110" s="660"/>
      <c r="E110" s="660"/>
      <c r="F110" s="660"/>
      <c r="G110" s="660"/>
      <c r="H110" s="660"/>
      <c r="I110" s="660"/>
      <c r="J110" s="660"/>
      <c r="K110" s="660"/>
      <c r="L110" s="660"/>
      <c r="M110" s="660"/>
      <c r="N110" s="660"/>
      <c r="O110" s="660"/>
      <c r="P110" s="660"/>
      <c r="Q110" s="660"/>
      <c r="R110" s="660"/>
      <c r="S110" s="660"/>
      <c r="T110" s="660"/>
      <c r="U110" s="660"/>
      <c r="V110" s="660"/>
      <c r="W110" s="660"/>
      <c r="X110" s="660"/>
      <c r="Y110" s="660"/>
      <c r="Z110" s="660"/>
      <c r="AA110" s="660"/>
      <c r="AB110" s="660"/>
      <c r="AC110" s="660"/>
      <c r="AD110" s="660"/>
      <c r="AE110" s="660"/>
      <c r="AF110" s="660"/>
      <c r="AG110" s="660"/>
      <c r="AH110" s="660"/>
      <c r="AI110" s="660"/>
      <c r="AJ110" s="660"/>
      <c r="AK110" s="660"/>
      <c r="AL110" s="660"/>
      <c r="AM110" s="660"/>
      <c r="AN110" s="660"/>
      <c r="AO110" s="660"/>
      <c r="AP110" s="660"/>
      <c r="AQ110" s="660"/>
      <c r="AR110" s="660"/>
      <c r="AS110" s="660"/>
      <c r="AT110" s="660"/>
      <c r="AU110" s="660"/>
      <c r="AV110" s="660"/>
      <c r="AW110" s="660"/>
      <c r="AX110" s="660"/>
      <c r="AY110" s="660"/>
      <c r="AZ110" s="660"/>
      <c r="BA110" s="660"/>
      <c r="BB110" s="660"/>
      <c r="BC110" s="660"/>
      <c r="BD110" s="660"/>
      <c r="BE110" s="660"/>
      <c r="BF110" s="660"/>
      <c r="BG110" s="660"/>
      <c r="BH110" s="660"/>
      <c r="BI110" s="660"/>
      <c r="BJ110" s="660"/>
      <c r="BK110" s="660"/>
      <c r="BL110" s="660"/>
      <c r="BM110" s="660"/>
      <c r="BN110" s="660"/>
      <c r="BO110" s="660"/>
      <c r="BP110" s="660"/>
      <c r="BQ110" s="660"/>
      <c r="BR110" s="660"/>
      <c r="BS110" s="660"/>
      <c r="BT110" s="660"/>
      <c r="BU110" s="660"/>
      <c r="BV110" s="660"/>
      <c r="BW110" s="661"/>
      <c r="BX110" s="720"/>
      <c r="BY110" s="721"/>
      <c r="BZ110" s="721"/>
      <c r="CA110" s="721"/>
      <c r="CB110" s="721"/>
      <c r="CC110" s="721"/>
      <c r="CD110" s="721"/>
      <c r="CE110" s="722"/>
      <c r="CF110" s="803"/>
      <c r="CG110" s="721"/>
      <c r="CH110" s="721"/>
      <c r="CI110" s="721"/>
      <c r="CJ110" s="721"/>
      <c r="CK110" s="721"/>
      <c r="CL110" s="721"/>
      <c r="CM110" s="721"/>
      <c r="CN110" s="721"/>
      <c r="CO110" s="721"/>
      <c r="CP110" s="721"/>
      <c r="CQ110" s="721"/>
      <c r="CR110" s="722"/>
      <c r="CS110" s="699" t="s">
        <v>844</v>
      </c>
      <c r="CT110" s="700"/>
      <c r="CU110" s="700"/>
      <c r="CV110" s="700"/>
      <c r="CW110" s="700"/>
      <c r="CX110" s="700"/>
      <c r="CY110" s="700"/>
      <c r="CZ110" s="700"/>
      <c r="DA110" s="700"/>
      <c r="DB110" s="700"/>
      <c r="DC110" s="700"/>
      <c r="DD110" s="700"/>
      <c r="DE110" s="701"/>
      <c r="DF110" s="649">
        <f>'КФО 4 город'!DF86:DR86</f>
        <v>63660.75</v>
      </c>
      <c r="DG110" s="650"/>
      <c r="DH110" s="650"/>
      <c r="DI110" s="650"/>
      <c r="DJ110" s="650"/>
      <c r="DK110" s="650"/>
      <c r="DL110" s="650"/>
      <c r="DM110" s="650"/>
      <c r="DN110" s="650"/>
      <c r="DO110" s="650"/>
      <c r="DP110" s="650"/>
      <c r="DQ110" s="650"/>
      <c r="DR110" s="651"/>
      <c r="DS110" s="649">
        <f>'КФО 4 город'!DS86:EE86</f>
        <v>0</v>
      </c>
      <c r="DT110" s="650"/>
      <c r="DU110" s="650"/>
      <c r="DV110" s="650"/>
      <c r="DW110" s="650"/>
      <c r="DX110" s="650"/>
      <c r="DY110" s="650"/>
      <c r="DZ110" s="650"/>
      <c r="EA110" s="650"/>
      <c r="EB110" s="650"/>
      <c r="EC110" s="650"/>
      <c r="ED110" s="650"/>
      <c r="EE110" s="651"/>
      <c r="EF110" s="649">
        <f>'КФО 4 город'!EF86:ER86</f>
        <v>0</v>
      </c>
      <c r="EG110" s="650"/>
      <c r="EH110" s="650"/>
      <c r="EI110" s="650"/>
      <c r="EJ110" s="650"/>
      <c r="EK110" s="650"/>
      <c r="EL110" s="650"/>
      <c r="EM110" s="650"/>
      <c r="EN110" s="650"/>
      <c r="EO110" s="650"/>
      <c r="EP110" s="650"/>
      <c r="EQ110" s="650"/>
      <c r="ER110" s="651"/>
      <c r="ES110" s="626"/>
      <c r="ET110" s="627"/>
      <c r="EU110" s="627"/>
      <c r="EV110" s="627"/>
      <c r="EW110" s="627"/>
      <c r="EX110" s="627"/>
      <c r="EY110" s="627"/>
      <c r="EZ110" s="627"/>
      <c r="FA110" s="627"/>
      <c r="FB110" s="627"/>
      <c r="FC110" s="627"/>
      <c r="FD110" s="627"/>
      <c r="FE110" s="628"/>
      <c r="FG110" s="110"/>
    </row>
    <row r="111" spans="1:165" s="229" customFormat="1" ht="11.25" customHeight="1" x14ac:dyDescent="0.2">
      <c r="A111" s="659" t="s">
        <v>606</v>
      </c>
      <c r="B111" s="660"/>
      <c r="C111" s="660"/>
      <c r="D111" s="660"/>
      <c r="E111" s="660"/>
      <c r="F111" s="660"/>
      <c r="G111" s="660"/>
      <c r="H111" s="660"/>
      <c r="I111" s="660"/>
      <c r="J111" s="660"/>
      <c r="K111" s="660"/>
      <c r="L111" s="660"/>
      <c r="M111" s="660"/>
      <c r="N111" s="660"/>
      <c r="O111" s="660"/>
      <c r="P111" s="660"/>
      <c r="Q111" s="660"/>
      <c r="R111" s="660"/>
      <c r="S111" s="660"/>
      <c r="T111" s="660"/>
      <c r="U111" s="660"/>
      <c r="V111" s="660"/>
      <c r="W111" s="660"/>
      <c r="X111" s="660"/>
      <c r="Y111" s="660"/>
      <c r="Z111" s="660"/>
      <c r="AA111" s="660"/>
      <c r="AB111" s="660"/>
      <c r="AC111" s="660"/>
      <c r="AD111" s="660"/>
      <c r="AE111" s="660"/>
      <c r="AF111" s="660"/>
      <c r="AG111" s="660"/>
      <c r="AH111" s="660"/>
      <c r="AI111" s="660"/>
      <c r="AJ111" s="660"/>
      <c r="AK111" s="660"/>
      <c r="AL111" s="660"/>
      <c r="AM111" s="660"/>
      <c r="AN111" s="660"/>
      <c r="AO111" s="660"/>
      <c r="AP111" s="660"/>
      <c r="AQ111" s="660"/>
      <c r="AR111" s="660"/>
      <c r="AS111" s="660"/>
      <c r="AT111" s="660"/>
      <c r="AU111" s="660"/>
      <c r="AV111" s="660"/>
      <c r="AW111" s="660"/>
      <c r="AX111" s="660"/>
      <c r="AY111" s="660"/>
      <c r="AZ111" s="660"/>
      <c r="BA111" s="660"/>
      <c r="BB111" s="660"/>
      <c r="BC111" s="660"/>
      <c r="BD111" s="660"/>
      <c r="BE111" s="660"/>
      <c r="BF111" s="660"/>
      <c r="BG111" s="660"/>
      <c r="BH111" s="660"/>
      <c r="BI111" s="660"/>
      <c r="BJ111" s="660"/>
      <c r="BK111" s="660"/>
      <c r="BL111" s="660"/>
      <c r="BM111" s="660"/>
      <c r="BN111" s="660"/>
      <c r="BO111" s="660"/>
      <c r="BP111" s="660"/>
      <c r="BQ111" s="660"/>
      <c r="BR111" s="660"/>
      <c r="BS111" s="660"/>
      <c r="BT111" s="660"/>
      <c r="BU111" s="660"/>
      <c r="BV111" s="660"/>
      <c r="BW111" s="661"/>
      <c r="BX111" s="720"/>
      <c r="BY111" s="721"/>
      <c r="BZ111" s="721"/>
      <c r="CA111" s="721"/>
      <c r="CB111" s="721"/>
      <c r="CC111" s="721"/>
      <c r="CD111" s="721"/>
      <c r="CE111" s="722"/>
      <c r="CF111" s="803"/>
      <c r="CG111" s="721"/>
      <c r="CH111" s="721"/>
      <c r="CI111" s="721"/>
      <c r="CJ111" s="721"/>
      <c r="CK111" s="721"/>
      <c r="CL111" s="721"/>
      <c r="CM111" s="721"/>
      <c r="CN111" s="721"/>
      <c r="CO111" s="721"/>
      <c r="CP111" s="721"/>
      <c r="CQ111" s="721"/>
      <c r="CR111" s="722"/>
      <c r="CS111" s="699" t="s">
        <v>844</v>
      </c>
      <c r="CT111" s="700"/>
      <c r="CU111" s="700"/>
      <c r="CV111" s="700"/>
      <c r="CW111" s="700"/>
      <c r="CX111" s="700"/>
      <c r="CY111" s="700"/>
      <c r="CZ111" s="700"/>
      <c r="DA111" s="700"/>
      <c r="DB111" s="700"/>
      <c r="DC111" s="700"/>
      <c r="DD111" s="700"/>
      <c r="DE111" s="701"/>
      <c r="DF111" s="796">
        <f>'КФО 4 область'!DF82:DR82</f>
        <v>572840</v>
      </c>
      <c r="DG111" s="797"/>
      <c r="DH111" s="797"/>
      <c r="DI111" s="797"/>
      <c r="DJ111" s="797"/>
      <c r="DK111" s="797"/>
      <c r="DL111" s="797"/>
      <c r="DM111" s="797"/>
      <c r="DN111" s="797"/>
      <c r="DO111" s="797"/>
      <c r="DP111" s="797"/>
      <c r="DQ111" s="797"/>
      <c r="DR111" s="798"/>
      <c r="DS111" s="649">
        <v>0</v>
      </c>
      <c r="DT111" s="650"/>
      <c r="DU111" s="650"/>
      <c r="DV111" s="650"/>
      <c r="DW111" s="650"/>
      <c r="DX111" s="650"/>
      <c r="DY111" s="650"/>
      <c r="DZ111" s="650"/>
      <c r="EA111" s="650"/>
      <c r="EB111" s="650"/>
      <c r="EC111" s="650"/>
      <c r="ED111" s="650"/>
      <c r="EE111" s="651"/>
      <c r="EF111" s="649">
        <v>0</v>
      </c>
      <c r="EG111" s="650"/>
      <c r="EH111" s="650"/>
      <c r="EI111" s="650"/>
      <c r="EJ111" s="650"/>
      <c r="EK111" s="650"/>
      <c r="EL111" s="650"/>
      <c r="EM111" s="650"/>
      <c r="EN111" s="650"/>
      <c r="EO111" s="650"/>
      <c r="EP111" s="650"/>
      <c r="EQ111" s="650"/>
      <c r="ER111" s="651"/>
      <c r="ES111" s="626"/>
      <c r="ET111" s="627"/>
      <c r="EU111" s="627"/>
      <c r="EV111" s="627"/>
      <c r="EW111" s="627"/>
      <c r="EX111" s="627"/>
      <c r="EY111" s="627"/>
      <c r="EZ111" s="627"/>
      <c r="FA111" s="627"/>
      <c r="FB111" s="627"/>
      <c r="FC111" s="627"/>
      <c r="FD111" s="627"/>
      <c r="FE111" s="628"/>
      <c r="FG111" s="110"/>
    </row>
    <row r="112" spans="1:165" s="442" customFormat="1" ht="11.25" customHeight="1" x14ac:dyDescent="0.2">
      <c r="A112" s="659" t="s">
        <v>606</v>
      </c>
      <c r="B112" s="660"/>
      <c r="C112" s="660"/>
      <c r="D112" s="660"/>
      <c r="E112" s="660"/>
      <c r="F112" s="660"/>
      <c r="G112" s="660"/>
      <c r="H112" s="660"/>
      <c r="I112" s="660"/>
      <c r="J112" s="660"/>
      <c r="K112" s="660"/>
      <c r="L112" s="660"/>
      <c r="M112" s="660"/>
      <c r="N112" s="660"/>
      <c r="O112" s="660"/>
      <c r="P112" s="660"/>
      <c r="Q112" s="660"/>
      <c r="R112" s="660"/>
      <c r="S112" s="660"/>
      <c r="T112" s="660"/>
      <c r="U112" s="660"/>
      <c r="V112" s="660"/>
      <c r="W112" s="660"/>
      <c r="X112" s="660"/>
      <c r="Y112" s="660"/>
      <c r="Z112" s="660"/>
      <c r="AA112" s="660"/>
      <c r="AB112" s="660"/>
      <c r="AC112" s="660"/>
      <c r="AD112" s="660"/>
      <c r="AE112" s="660"/>
      <c r="AF112" s="660"/>
      <c r="AG112" s="660"/>
      <c r="AH112" s="660"/>
      <c r="AI112" s="660"/>
      <c r="AJ112" s="660"/>
      <c r="AK112" s="660"/>
      <c r="AL112" s="660"/>
      <c r="AM112" s="660"/>
      <c r="AN112" s="660"/>
      <c r="AO112" s="660"/>
      <c r="AP112" s="660"/>
      <c r="AQ112" s="660"/>
      <c r="AR112" s="660"/>
      <c r="AS112" s="660"/>
      <c r="AT112" s="660"/>
      <c r="AU112" s="660"/>
      <c r="AV112" s="660"/>
      <c r="AW112" s="660"/>
      <c r="AX112" s="660"/>
      <c r="AY112" s="660"/>
      <c r="AZ112" s="660"/>
      <c r="BA112" s="660"/>
      <c r="BB112" s="660"/>
      <c r="BC112" s="660"/>
      <c r="BD112" s="660"/>
      <c r="BE112" s="660"/>
      <c r="BF112" s="660"/>
      <c r="BG112" s="660"/>
      <c r="BH112" s="660"/>
      <c r="BI112" s="660"/>
      <c r="BJ112" s="660"/>
      <c r="BK112" s="660"/>
      <c r="BL112" s="660"/>
      <c r="BM112" s="660"/>
      <c r="BN112" s="660"/>
      <c r="BO112" s="660"/>
      <c r="BP112" s="660"/>
      <c r="BQ112" s="660"/>
      <c r="BR112" s="660"/>
      <c r="BS112" s="660"/>
      <c r="BT112" s="660"/>
      <c r="BU112" s="660"/>
      <c r="BV112" s="660"/>
      <c r="BW112" s="661"/>
      <c r="BX112" s="720"/>
      <c r="BY112" s="721"/>
      <c r="BZ112" s="721"/>
      <c r="CA112" s="721"/>
      <c r="CB112" s="721"/>
      <c r="CC112" s="721"/>
      <c r="CD112" s="721"/>
      <c r="CE112" s="722"/>
      <c r="CF112" s="803"/>
      <c r="CG112" s="721"/>
      <c r="CH112" s="721"/>
      <c r="CI112" s="721"/>
      <c r="CJ112" s="721"/>
      <c r="CK112" s="721"/>
      <c r="CL112" s="721"/>
      <c r="CM112" s="721"/>
      <c r="CN112" s="721"/>
      <c r="CO112" s="721"/>
      <c r="CP112" s="721"/>
      <c r="CQ112" s="721"/>
      <c r="CR112" s="722"/>
      <c r="CS112" s="699" t="s">
        <v>647</v>
      </c>
      <c r="CT112" s="700"/>
      <c r="CU112" s="700"/>
      <c r="CV112" s="700"/>
      <c r="CW112" s="700"/>
      <c r="CX112" s="700"/>
      <c r="CY112" s="700"/>
      <c r="CZ112" s="700"/>
      <c r="DA112" s="700"/>
      <c r="DB112" s="700"/>
      <c r="DC112" s="700"/>
      <c r="DD112" s="700"/>
      <c r="DE112" s="701"/>
      <c r="DF112" s="649">
        <f>'КФО 4 город'!DF87:DR87</f>
        <v>18387</v>
      </c>
      <c r="DG112" s="650"/>
      <c r="DH112" s="650"/>
      <c r="DI112" s="650"/>
      <c r="DJ112" s="650"/>
      <c r="DK112" s="650"/>
      <c r="DL112" s="650"/>
      <c r="DM112" s="650"/>
      <c r="DN112" s="650"/>
      <c r="DO112" s="650"/>
      <c r="DP112" s="650"/>
      <c r="DQ112" s="650"/>
      <c r="DR112" s="651"/>
      <c r="DS112" s="649">
        <v>0</v>
      </c>
      <c r="DT112" s="650"/>
      <c r="DU112" s="650"/>
      <c r="DV112" s="650"/>
      <c r="DW112" s="650"/>
      <c r="DX112" s="650"/>
      <c r="DY112" s="650"/>
      <c r="DZ112" s="650"/>
      <c r="EA112" s="650"/>
      <c r="EB112" s="650"/>
      <c r="EC112" s="650"/>
      <c r="ED112" s="650"/>
      <c r="EE112" s="651"/>
      <c r="EF112" s="649">
        <f>DS112</f>
        <v>0</v>
      </c>
      <c r="EG112" s="650"/>
      <c r="EH112" s="650"/>
      <c r="EI112" s="650"/>
      <c r="EJ112" s="650"/>
      <c r="EK112" s="650"/>
      <c r="EL112" s="650"/>
      <c r="EM112" s="650"/>
      <c r="EN112" s="650"/>
      <c r="EO112" s="650"/>
      <c r="EP112" s="650"/>
      <c r="EQ112" s="650"/>
      <c r="ER112" s="651"/>
      <c r="ES112" s="626"/>
      <c r="ET112" s="627"/>
      <c r="EU112" s="627"/>
      <c r="EV112" s="627"/>
      <c r="EW112" s="627"/>
      <c r="EX112" s="627"/>
      <c r="EY112" s="627"/>
      <c r="EZ112" s="627"/>
      <c r="FA112" s="627"/>
      <c r="FB112" s="627"/>
      <c r="FC112" s="627"/>
      <c r="FD112" s="627"/>
      <c r="FE112" s="628"/>
      <c r="FG112" s="110"/>
    </row>
    <row r="113" spans="1:163" s="102" customFormat="1" ht="11.25" customHeight="1" x14ac:dyDescent="0.2">
      <c r="A113" s="659" t="s">
        <v>606</v>
      </c>
      <c r="B113" s="660"/>
      <c r="C113" s="660"/>
      <c r="D113" s="660"/>
      <c r="E113" s="660"/>
      <c r="F113" s="660"/>
      <c r="G113" s="660"/>
      <c r="H113" s="660"/>
      <c r="I113" s="660"/>
      <c r="J113" s="660"/>
      <c r="K113" s="660"/>
      <c r="L113" s="660"/>
      <c r="M113" s="660"/>
      <c r="N113" s="660"/>
      <c r="O113" s="660"/>
      <c r="P113" s="660"/>
      <c r="Q113" s="660"/>
      <c r="R113" s="660"/>
      <c r="S113" s="660"/>
      <c r="T113" s="660"/>
      <c r="U113" s="660"/>
      <c r="V113" s="660"/>
      <c r="W113" s="660"/>
      <c r="X113" s="660"/>
      <c r="Y113" s="660"/>
      <c r="Z113" s="660"/>
      <c r="AA113" s="660"/>
      <c r="AB113" s="660"/>
      <c r="AC113" s="660"/>
      <c r="AD113" s="660"/>
      <c r="AE113" s="660"/>
      <c r="AF113" s="660"/>
      <c r="AG113" s="660"/>
      <c r="AH113" s="660"/>
      <c r="AI113" s="660"/>
      <c r="AJ113" s="660"/>
      <c r="AK113" s="660"/>
      <c r="AL113" s="660"/>
      <c r="AM113" s="660"/>
      <c r="AN113" s="660"/>
      <c r="AO113" s="660"/>
      <c r="AP113" s="660"/>
      <c r="AQ113" s="660"/>
      <c r="AR113" s="660"/>
      <c r="AS113" s="660"/>
      <c r="AT113" s="660"/>
      <c r="AU113" s="660"/>
      <c r="AV113" s="660"/>
      <c r="AW113" s="660"/>
      <c r="AX113" s="660"/>
      <c r="AY113" s="660"/>
      <c r="AZ113" s="660"/>
      <c r="BA113" s="660"/>
      <c r="BB113" s="660"/>
      <c r="BC113" s="660"/>
      <c r="BD113" s="660"/>
      <c r="BE113" s="660"/>
      <c r="BF113" s="660"/>
      <c r="BG113" s="660"/>
      <c r="BH113" s="660"/>
      <c r="BI113" s="660"/>
      <c r="BJ113" s="660"/>
      <c r="BK113" s="660"/>
      <c r="BL113" s="660"/>
      <c r="BM113" s="660"/>
      <c r="BN113" s="660"/>
      <c r="BO113" s="660"/>
      <c r="BP113" s="660"/>
      <c r="BQ113" s="660"/>
      <c r="BR113" s="660"/>
      <c r="BS113" s="660"/>
      <c r="BT113" s="660"/>
      <c r="BU113" s="660"/>
      <c r="BV113" s="660"/>
      <c r="BW113" s="661"/>
      <c r="BX113" s="720"/>
      <c r="BY113" s="721"/>
      <c r="BZ113" s="721"/>
      <c r="CA113" s="721"/>
      <c r="CB113" s="721"/>
      <c r="CC113" s="721"/>
      <c r="CD113" s="721"/>
      <c r="CE113" s="722"/>
      <c r="CF113" s="803"/>
      <c r="CG113" s="721"/>
      <c r="CH113" s="721"/>
      <c r="CI113" s="721"/>
      <c r="CJ113" s="721"/>
      <c r="CK113" s="721"/>
      <c r="CL113" s="721"/>
      <c r="CM113" s="721"/>
      <c r="CN113" s="721"/>
      <c r="CO113" s="721"/>
      <c r="CP113" s="721"/>
      <c r="CQ113" s="721"/>
      <c r="CR113" s="722"/>
      <c r="CS113" s="699" t="s">
        <v>647</v>
      </c>
      <c r="CT113" s="700"/>
      <c r="CU113" s="700"/>
      <c r="CV113" s="700"/>
      <c r="CW113" s="700"/>
      <c r="CX113" s="700"/>
      <c r="CY113" s="700"/>
      <c r="CZ113" s="700"/>
      <c r="DA113" s="700"/>
      <c r="DB113" s="700"/>
      <c r="DC113" s="700"/>
      <c r="DD113" s="700"/>
      <c r="DE113" s="701"/>
      <c r="DF113" s="649">
        <f>'КФО 4 город'!DF88:DR88</f>
        <v>1422287.53</v>
      </c>
      <c r="DG113" s="650"/>
      <c r="DH113" s="650"/>
      <c r="DI113" s="650"/>
      <c r="DJ113" s="650"/>
      <c r="DK113" s="650"/>
      <c r="DL113" s="650"/>
      <c r="DM113" s="650"/>
      <c r="DN113" s="650"/>
      <c r="DO113" s="650"/>
      <c r="DP113" s="650"/>
      <c r="DQ113" s="650"/>
      <c r="DR113" s="651"/>
      <c r="DS113" s="649">
        <f>'КФО 4 город'!DS88:EE88</f>
        <v>0</v>
      </c>
      <c r="DT113" s="650"/>
      <c r="DU113" s="650"/>
      <c r="DV113" s="650"/>
      <c r="DW113" s="650"/>
      <c r="DX113" s="650"/>
      <c r="DY113" s="650"/>
      <c r="DZ113" s="650"/>
      <c r="EA113" s="650"/>
      <c r="EB113" s="650"/>
      <c r="EC113" s="650"/>
      <c r="ED113" s="650"/>
      <c r="EE113" s="651"/>
      <c r="EF113" s="649">
        <f>'КФО 4 город'!EF88:ER88</f>
        <v>0</v>
      </c>
      <c r="EG113" s="650"/>
      <c r="EH113" s="650"/>
      <c r="EI113" s="650"/>
      <c r="EJ113" s="650"/>
      <c r="EK113" s="650"/>
      <c r="EL113" s="650"/>
      <c r="EM113" s="650"/>
      <c r="EN113" s="650"/>
      <c r="EO113" s="650"/>
      <c r="EP113" s="650"/>
      <c r="EQ113" s="650"/>
      <c r="ER113" s="651"/>
      <c r="ES113" s="626"/>
      <c r="ET113" s="627"/>
      <c r="EU113" s="627"/>
      <c r="EV113" s="627"/>
      <c r="EW113" s="627"/>
      <c r="EX113" s="627"/>
      <c r="EY113" s="627"/>
      <c r="EZ113" s="627"/>
      <c r="FA113" s="627"/>
      <c r="FB113" s="627"/>
      <c r="FC113" s="627"/>
      <c r="FD113" s="627"/>
      <c r="FE113" s="628"/>
      <c r="FG113" s="110"/>
    </row>
    <row r="114" spans="1:163" s="219" customFormat="1" ht="11.25" customHeight="1" x14ac:dyDescent="0.2">
      <c r="A114" s="659" t="s">
        <v>606</v>
      </c>
      <c r="B114" s="660"/>
      <c r="C114" s="660"/>
      <c r="D114" s="660"/>
      <c r="E114" s="660"/>
      <c r="F114" s="660"/>
      <c r="G114" s="660"/>
      <c r="H114" s="660"/>
      <c r="I114" s="660"/>
      <c r="J114" s="660"/>
      <c r="K114" s="660"/>
      <c r="L114" s="660"/>
      <c r="M114" s="660"/>
      <c r="N114" s="660"/>
      <c r="O114" s="660"/>
      <c r="P114" s="660"/>
      <c r="Q114" s="660"/>
      <c r="R114" s="660"/>
      <c r="S114" s="660"/>
      <c r="T114" s="660"/>
      <c r="U114" s="660"/>
      <c r="V114" s="660"/>
      <c r="W114" s="660"/>
      <c r="X114" s="660"/>
      <c r="Y114" s="660"/>
      <c r="Z114" s="660"/>
      <c r="AA114" s="660"/>
      <c r="AB114" s="660"/>
      <c r="AC114" s="660"/>
      <c r="AD114" s="660"/>
      <c r="AE114" s="660"/>
      <c r="AF114" s="660"/>
      <c r="AG114" s="660"/>
      <c r="AH114" s="660"/>
      <c r="AI114" s="660"/>
      <c r="AJ114" s="660"/>
      <c r="AK114" s="660"/>
      <c r="AL114" s="660"/>
      <c r="AM114" s="660"/>
      <c r="AN114" s="660"/>
      <c r="AO114" s="660"/>
      <c r="AP114" s="660"/>
      <c r="AQ114" s="660"/>
      <c r="AR114" s="660"/>
      <c r="AS114" s="660"/>
      <c r="AT114" s="660"/>
      <c r="AU114" s="660"/>
      <c r="AV114" s="660"/>
      <c r="AW114" s="660"/>
      <c r="AX114" s="660"/>
      <c r="AY114" s="660"/>
      <c r="AZ114" s="660"/>
      <c r="BA114" s="660"/>
      <c r="BB114" s="660"/>
      <c r="BC114" s="660"/>
      <c r="BD114" s="660"/>
      <c r="BE114" s="660"/>
      <c r="BF114" s="660"/>
      <c r="BG114" s="660"/>
      <c r="BH114" s="660"/>
      <c r="BI114" s="660"/>
      <c r="BJ114" s="660"/>
      <c r="BK114" s="660"/>
      <c r="BL114" s="660"/>
      <c r="BM114" s="660"/>
      <c r="BN114" s="660"/>
      <c r="BO114" s="660"/>
      <c r="BP114" s="660"/>
      <c r="BQ114" s="660"/>
      <c r="BR114" s="660"/>
      <c r="BS114" s="660"/>
      <c r="BT114" s="660"/>
      <c r="BU114" s="660"/>
      <c r="BV114" s="660"/>
      <c r="BW114" s="661"/>
      <c r="BX114" s="720"/>
      <c r="BY114" s="721"/>
      <c r="BZ114" s="721"/>
      <c r="CA114" s="721"/>
      <c r="CB114" s="721"/>
      <c r="CC114" s="721"/>
      <c r="CD114" s="721"/>
      <c r="CE114" s="722"/>
      <c r="CF114" s="803"/>
      <c r="CG114" s="721"/>
      <c r="CH114" s="721"/>
      <c r="CI114" s="721"/>
      <c r="CJ114" s="721"/>
      <c r="CK114" s="721"/>
      <c r="CL114" s="721"/>
      <c r="CM114" s="721"/>
      <c r="CN114" s="721"/>
      <c r="CO114" s="721"/>
      <c r="CP114" s="721"/>
      <c r="CQ114" s="721"/>
      <c r="CR114" s="722"/>
      <c r="CS114" s="699" t="s">
        <v>665</v>
      </c>
      <c r="CT114" s="700"/>
      <c r="CU114" s="700"/>
      <c r="CV114" s="700"/>
      <c r="CW114" s="700"/>
      <c r="CX114" s="700"/>
      <c r="CY114" s="700"/>
      <c r="CZ114" s="700"/>
      <c r="DA114" s="700"/>
      <c r="DB114" s="700"/>
      <c r="DC114" s="700"/>
      <c r="DD114" s="700"/>
      <c r="DE114" s="701"/>
      <c r="DF114" s="796">
        <f>'КФО 4 область'!DF85:DR85</f>
        <v>309910.5</v>
      </c>
      <c r="DG114" s="797"/>
      <c r="DH114" s="797"/>
      <c r="DI114" s="797"/>
      <c r="DJ114" s="797"/>
      <c r="DK114" s="797"/>
      <c r="DL114" s="797"/>
      <c r="DM114" s="797"/>
      <c r="DN114" s="797"/>
      <c r="DO114" s="797"/>
      <c r="DP114" s="797"/>
      <c r="DQ114" s="797"/>
      <c r="DR114" s="798"/>
      <c r="DS114" s="649">
        <f>'КФО 4 область'!DS85:EE85</f>
        <v>1616591</v>
      </c>
      <c r="DT114" s="650"/>
      <c r="DU114" s="650"/>
      <c r="DV114" s="650"/>
      <c r="DW114" s="650"/>
      <c r="DX114" s="650"/>
      <c r="DY114" s="650"/>
      <c r="DZ114" s="650"/>
      <c r="EA114" s="650"/>
      <c r="EB114" s="650"/>
      <c r="EC114" s="650"/>
      <c r="ED114" s="650"/>
      <c r="EE114" s="651"/>
      <c r="EF114" s="649">
        <f>'КФО 4 область'!EF85:ER85</f>
        <v>1639686</v>
      </c>
      <c r="EG114" s="650"/>
      <c r="EH114" s="650"/>
      <c r="EI114" s="650"/>
      <c r="EJ114" s="650"/>
      <c r="EK114" s="650"/>
      <c r="EL114" s="650"/>
      <c r="EM114" s="650"/>
      <c r="EN114" s="650"/>
      <c r="EO114" s="650"/>
      <c r="EP114" s="650"/>
      <c r="EQ114" s="650"/>
      <c r="ER114" s="651"/>
      <c r="ES114" s="212"/>
      <c r="ET114" s="213"/>
      <c r="EU114" s="213"/>
      <c r="EV114" s="213"/>
      <c r="EW114" s="213"/>
      <c r="EX114" s="213"/>
      <c r="EY114" s="213"/>
      <c r="EZ114" s="213"/>
      <c r="FA114" s="213"/>
      <c r="FB114" s="213"/>
      <c r="FC114" s="213"/>
      <c r="FD114" s="213"/>
      <c r="FE114" s="214"/>
      <c r="FG114" s="110"/>
    </row>
    <row r="115" spans="1:163" s="385" customFormat="1" ht="11.25" customHeight="1" x14ac:dyDescent="0.2">
      <c r="A115" s="613" t="s">
        <v>606</v>
      </c>
      <c r="B115" s="613"/>
      <c r="C115" s="613"/>
      <c r="D115" s="613"/>
      <c r="E115" s="613"/>
      <c r="F115" s="613"/>
      <c r="G115" s="613"/>
      <c r="H115" s="613"/>
      <c r="I115" s="613"/>
      <c r="J115" s="613"/>
      <c r="K115" s="613"/>
      <c r="L115" s="613"/>
      <c r="M115" s="613"/>
      <c r="N115" s="613"/>
      <c r="O115" s="613"/>
      <c r="P115" s="613"/>
      <c r="Q115" s="613"/>
      <c r="R115" s="613"/>
      <c r="S115" s="613"/>
      <c r="T115" s="613"/>
      <c r="U115" s="613"/>
      <c r="V115" s="613"/>
      <c r="W115" s="613"/>
      <c r="X115" s="613"/>
      <c r="Y115" s="613"/>
      <c r="Z115" s="613"/>
      <c r="AA115" s="613"/>
      <c r="AB115" s="613"/>
      <c r="AC115" s="613"/>
      <c r="AD115" s="613"/>
      <c r="AE115" s="613"/>
      <c r="AF115" s="613"/>
      <c r="AG115" s="613"/>
      <c r="AH115" s="613"/>
      <c r="AI115" s="613"/>
      <c r="AJ115" s="613"/>
      <c r="AK115" s="613"/>
      <c r="AL115" s="613"/>
      <c r="AM115" s="613"/>
      <c r="AN115" s="613"/>
      <c r="AO115" s="613"/>
      <c r="AP115" s="613"/>
      <c r="AQ115" s="613"/>
      <c r="AR115" s="613"/>
      <c r="AS115" s="613"/>
      <c r="AT115" s="613"/>
      <c r="AU115" s="613"/>
      <c r="AV115" s="613"/>
      <c r="AW115" s="613"/>
      <c r="AX115" s="613"/>
      <c r="AY115" s="613"/>
      <c r="AZ115" s="613"/>
      <c r="BA115" s="613"/>
      <c r="BB115" s="613"/>
      <c r="BC115" s="613"/>
      <c r="BD115" s="613"/>
      <c r="BE115" s="613"/>
      <c r="BF115" s="613"/>
      <c r="BG115" s="613"/>
      <c r="BH115" s="613"/>
      <c r="BI115" s="613"/>
      <c r="BJ115" s="613"/>
      <c r="BK115" s="613"/>
      <c r="BL115" s="613"/>
      <c r="BM115" s="613"/>
      <c r="BN115" s="613"/>
      <c r="BO115" s="613"/>
      <c r="BP115" s="613"/>
      <c r="BQ115" s="613"/>
      <c r="BR115" s="613"/>
      <c r="BS115" s="613"/>
      <c r="BT115" s="613"/>
      <c r="BU115" s="613"/>
      <c r="BV115" s="613"/>
      <c r="BW115" s="642"/>
      <c r="BX115" s="720"/>
      <c r="BY115" s="721"/>
      <c r="BZ115" s="721"/>
      <c r="CA115" s="721"/>
      <c r="CB115" s="721"/>
      <c r="CC115" s="721"/>
      <c r="CD115" s="721"/>
      <c r="CE115" s="722"/>
      <c r="CF115" s="803"/>
      <c r="CG115" s="721"/>
      <c r="CH115" s="721"/>
      <c r="CI115" s="721"/>
      <c r="CJ115" s="721"/>
      <c r="CK115" s="721"/>
      <c r="CL115" s="721"/>
      <c r="CM115" s="721"/>
      <c r="CN115" s="721"/>
      <c r="CO115" s="721"/>
      <c r="CP115" s="721"/>
      <c r="CQ115" s="721"/>
      <c r="CR115" s="722"/>
      <c r="CS115" s="699" t="s">
        <v>760</v>
      </c>
      <c r="CT115" s="700"/>
      <c r="CU115" s="700"/>
      <c r="CV115" s="700"/>
      <c r="CW115" s="700"/>
      <c r="CX115" s="700"/>
      <c r="CY115" s="700"/>
      <c r="CZ115" s="700"/>
      <c r="DA115" s="700"/>
      <c r="DB115" s="700"/>
      <c r="DC115" s="700"/>
      <c r="DD115" s="700"/>
      <c r="DE115" s="701"/>
      <c r="DF115" s="649">
        <f>'КФО 4 область'!DF84:DR84</f>
        <v>0</v>
      </c>
      <c r="DG115" s="650"/>
      <c r="DH115" s="650"/>
      <c r="DI115" s="650"/>
      <c r="DJ115" s="650"/>
      <c r="DK115" s="650"/>
      <c r="DL115" s="650"/>
      <c r="DM115" s="650"/>
      <c r="DN115" s="650"/>
      <c r="DO115" s="650"/>
      <c r="DP115" s="650"/>
      <c r="DQ115" s="650"/>
      <c r="DR115" s="651"/>
      <c r="DS115" s="649"/>
      <c r="DT115" s="650"/>
      <c r="DU115" s="650"/>
      <c r="DV115" s="650"/>
      <c r="DW115" s="650"/>
      <c r="DX115" s="650"/>
      <c r="DY115" s="650"/>
      <c r="DZ115" s="650"/>
      <c r="EA115" s="650"/>
      <c r="EB115" s="650"/>
      <c r="EC115" s="650"/>
      <c r="ED115" s="650"/>
      <c r="EE115" s="651"/>
      <c r="EF115" s="649"/>
      <c r="EG115" s="650"/>
      <c r="EH115" s="650"/>
      <c r="EI115" s="650"/>
      <c r="EJ115" s="650"/>
      <c r="EK115" s="650"/>
      <c r="EL115" s="650"/>
      <c r="EM115" s="650"/>
      <c r="EN115" s="650"/>
      <c r="EO115" s="650"/>
      <c r="EP115" s="650"/>
      <c r="EQ115" s="650"/>
      <c r="ER115" s="651"/>
      <c r="ES115" s="379"/>
      <c r="ET115" s="380"/>
      <c r="EU115" s="380"/>
      <c r="EV115" s="380"/>
      <c r="EW115" s="380"/>
      <c r="EX115" s="380"/>
      <c r="EY115" s="380"/>
      <c r="EZ115" s="380"/>
      <c r="FA115" s="380"/>
      <c r="FB115" s="380"/>
      <c r="FC115" s="380"/>
      <c r="FD115" s="380"/>
      <c r="FE115" s="381"/>
      <c r="FG115" s="110"/>
    </row>
    <row r="116" spans="1:163" s="440" customFormat="1" ht="11.25" customHeight="1" x14ac:dyDescent="0.2">
      <c r="A116" s="659" t="s">
        <v>606</v>
      </c>
      <c r="B116" s="660"/>
      <c r="C116" s="660"/>
      <c r="D116" s="660"/>
      <c r="E116" s="660"/>
      <c r="F116" s="660"/>
      <c r="G116" s="660"/>
      <c r="H116" s="660"/>
      <c r="I116" s="660"/>
      <c r="J116" s="660"/>
      <c r="K116" s="660"/>
      <c r="L116" s="660"/>
      <c r="M116" s="660"/>
      <c r="N116" s="660"/>
      <c r="O116" s="660"/>
      <c r="P116" s="660"/>
      <c r="Q116" s="660"/>
      <c r="R116" s="660"/>
      <c r="S116" s="660"/>
      <c r="T116" s="660"/>
      <c r="U116" s="660"/>
      <c r="V116" s="660"/>
      <c r="W116" s="660"/>
      <c r="X116" s="660"/>
      <c r="Y116" s="660"/>
      <c r="Z116" s="660"/>
      <c r="AA116" s="660"/>
      <c r="AB116" s="660"/>
      <c r="AC116" s="660"/>
      <c r="AD116" s="660"/>
      <c r="AE116" s="660"/>
      <c r="AF116" s="660"/>
      <c r="AG116" s="660"/>
      <c r="AH116" s="660"/>
      <c r="AI116" s="660"/>
      <c r="AJ116" s="660"/>
      <c r="AK116" s="660"/>
      <c r="AL116" s="660"/>
      <c r="AM116" s="660"/>
      <c r="AN116" s="660"/>
      <c r="AO116" s="660"/>
      <c r="AP116" s="660"/>
      <c r="AQ116" s="660"/>
      <c r="AR116" s="660"/>
      <c r="AS116" s="660"/>
      <c r="AT116" s="660"/>
      <c r="AU116" s="660"/>
      <c r="AV116" s="660"/>
      <c r="AW116" s="660"/>
      <c r="AX116" s="660"/>
      <c r="AY116" s="660"/>
      <c r="AZ116" s="660"/>
      <c r="BA116" s="660"/>
      <c r="BB116" s="660"/>
      <c r="BC116" s="660"/>
      <c r="BD116" s="660"/>
      <c r="BE116" s="660"/>
      <c r="BF116" s="660"/>
      <c r="BG116" s="660"/>
      <c r="BH116" s="660"/>
      <c r="BI116" s="660"/>
      <c r="BJ116" s="660"/>
      <c r="BK116" s="660"/>
      <c r="BL116" s="660"/>
      <c r="BM116" s="660"/>
      <c r="BN116" s="660"/>
      <c r="BO116" s="660"/>
      <c r="BP116" s="660"/>
      <c r="BQ116" s="660"/>
      <c r="BR116" s="660"/>
      <c r="BS116" s="660"/>
      <c r="BT116" s="660"/>
      <c r="BU116" s="660"/>
      <c r="BV116" s="660"/>
      <c r="BW116" s="661"/>
      <c r="BX116" s="720"/>
      <c r="BY116" s="721"/>
      <c r="BZ116" s="721"/>
      <c r="CA116" s="721"/>
      <c r="CB116" s="721"/>
      <c r="CC116" s="721"/>
      <c r="CD116" s="721"/>
      <c r="CE116" s="722"/>
      <c r="CF116" s="803"/>
      <c r="CG116" s="721"/>
      <c r="CH116" s="721"/>
      <c r="CI116" s="721"/>
      <c r="CJ116" s="721"/>
      <c r="CK116" s="721"/>
      <c r="CL116" s="721"/>
      <c r="CM116" s="721"/>
      <c r="CN116" s="721"/>
      <c r="CO116" s="721"/>
      <c r="CP116" s="721"/>
      <c r="CQ116" s="721"/>
      <c r="CR116" s="722"/>
      <c r="CS116" s="699" t="s">
        <v>648</v>
      </c>
      <c r="CT116" s="700"/>
      <c r="CU116" s="700"/>
      <c r="CV116" s="700"/>
      <c r="CW116" s="700"/>
      <c r="CX116" s="700"/>
      <c r="CY116" s="700"/>
      <c r="CZ116" s="700"/>
      <c r="DA116" s="700"/>
      <c r="DB116" s="700"/>
      <c r="DC116" s="700"/>
      <c r="DD116" s="700"/>
      <c r="DE116" s="701"/>
      <c r="DF116" s="649">
        <f>'КФО 4 город'!DF89:DR89</f>
        <v>438000</v>
      </c>
      <c r="DG116" s="650"/>
      <c r="DH116" s="650"/>
      <c r="DI116" s="650"/>
      <c r="DJ116" s="650"/>
      <c r="DK116" s="650"/>
      <c r="DL116" s="650"/>
      <c r="DM116" s="650"/>
      <c r="DN116" s="650"/>
      <c r="DO116" s="650"/>
      <c r="DP116" s="650"/>
      <c r="DQ116" s="650"/>
      <c r="DR116" s="651"/>
      <c r="DS116" s="649">
        <f>'КФО 4 область'!DS87:EE87</f>
        <v>0</v>
      </c>
      <c r="DT116" s="650"/>
      <c r="DU116" s="650"/>
      <c r="DV116" s="650"/>
      <c r="DW116" s="650"/>
      <c r="DX116" s="650"/>
      <c r="DY116" s="650"/>
      <c r="DZ116" s="650"/>
      <c r="EA116" s="650"/>
      <c r="EB116" s="650"/>
      <c r="EC116" s="650"/>
      <c r="ED116" s="650"/>
      <c r="EE116" s="651"/>
      <c r="EF116" s="649">
        <f>'КФО 4 область'!EF87:ER87</f>
        <v>0</v>
      </c>
      <c r="EG116" s="650"/>
      <c r="EH116" s="650"/>
      <c r="EI116" s="650"/>
      <c r="EJ116" s="650"/>
      <c r="EK116" s="650"/>
      <c r="EL116" s="650"/>
      <c r="EM116" s="650"/>
      <c r="EN116" s="650"/>
      <c r="EO116" s="650"/>
      <c r="EP116" s="650"/>
      <c r="EQ116" s="650"/>
      <c r="ER116" s="651"/>
      <c r="ES116" s="431"/>
      <c r="ET116" s="432"/>
      <c r="EU116" s="432"/>
      <c r="EV116" s="432"/>
      <c r="EW116" s="432"/>
      <c r="EX116" s="432"/>
      <c r="EY116" s="432"/>
      <c r="EZ116" s="432"/>
      <c r="FA116" s="432"/>
      <c r="FB116" s="432"/>
      <c r="FC116" s="432"/>
      <c r="FD116" s="432"/>
      <c r="FE116" s="433"/>
      <c r="FG116" s="110"/>
    </row>
    <row r="117" spans="1:163" s="320" customFormat="1" ht="11.25" customHeight="1" x14ac:dyDescent="0.2">
      <c r="A117" s="613" t="s">
        <v>606</v>
      </c>
      <c r="B117" s="613"/>
      <c r="C117" s="613"/>
      <c r="D117" s="613"/>
      <c r="E117" s="613"/>
      <c r="F117" s="613"/>
      <c r="G117" s="613"/>
      <c r="H117" s="613"/>
      <c r="I117" s="613"/>
      <c r="J117" s="613"/>
      <c r="K117" s="613"/>
      <c r="L117" s="613"/>
      <c r="M117" s="613"/>
      <c r="N117" s="613"/>
      <c r="O117" s="613"/>
      <c r="P117" s="613"/>
      <c r="Q117" s="613"/>
      <c r="R117" s="613"/>
      <c r="S117" s="613"/>
      <c r="T117" s="613"/>
      <c r="U117" s="613"/>
      <c r="V117" s="613"/>
      <c r="W117" s="613"/>
      <c r="X117" s="613"/>
      <c r="Y117" s="613"/>
      <c r="Z117" s="613"/>
      <c r="AA117" s="613"/>
      <c r="AB117" s="613"/>
      <c r="AC117" s="613"/>
      <c r="AD117" s="613"/>
      <c r="AE117" s="613"/>
      <c r="AF117" s="613"/>
      <c r="AG117" s="613"/>
      <c r="AH117" s="613"/>
      <c r="AI117" s="613"/>
      <c r="AJ117" s="613"/>
      <c r="AK117" s="613"/>
      <c r="AL117" s="613"/>
      <c r="AM117" s="613"/>
      <c r="AN117" s="613"/>
      <c r="AO117" s="613"/>
      <c r="AP117" s="613"/>
      <c r="AQ117" s="613"/>
      <c r="AR117" s="613"/>
      <c r="AS117" s="613"/>
      <c r="AT117" s="613"/>
      <c r="AU117" s="613"/>
      <c r="AV117" s="613"/>
      <c r="AW117" s="613"/>
      <c r="AX117" s="613"/>
      <c r="AY117" s="613"/>
      <c r="AZ117" s="613"/>
      <c r="BA117" s="613"/>
      <c r="BB117" s="613"/>
      <c r="BC117" s="613"/>
      <c r="BD117" s="613"/>
      <c r="BE117" s="613"/>
      <c r="BF117" s="613"/>
      <c r="BG117" s="613"/>
      <c r="BH117" s="613"/>
      <c r="BI117" s="613"/>
      <c r="BJ117" s="613"/>
      <c r="BK117" s="613"/>
      <c r="BL117" s="613"/>
      <c r="BM117" s="613"/>
      <c r="BN117" s="613"/>
      <c r="BO117" s="613"/>
      <c r="BP117" s="613"/>
      <c r="BQ117" s="613"/>
      <c r="BR117" s="613"/>
      <c r="BS117" s="613"/>
      <c r="BT117" s="613"/>
      <c r="BU117" s="613"/>
      <c r="BV117" s="613"/>
      <c r="BW117" s="642"/>
      <c r="BX117" s="720"/>
      <c r="BY117" s="721"/>
      <c r="BZ117" s="721"/>
      <c r="CA117" s="721"/>
      <c r="CB117" s="721"/>
      <c r="CC117" s="721"/>
      <c r="CD117" s="721"/>
      <c r="CE117" s="722"/>
      <c r="CF117" s="803"/>
      <c r="CG117" s="721"/>
      <c r="CH117" s="721"/>
      <c r="CI117" s="721"/>
      <c r="CJ117" s="721"/>
      <c r="CK117" s="721"/>
      <c r="CL117" s="721"/>
      <c r="CM117" s="721"/>
      <c r="CN117" s="721"/>
      <c r="CO117" s="721"/>
      <c r="CP117" s="721"/>
      <c r="CQ117" s="721"/>
      <c r="CR117" s="722"/>
      <c r="CS117" s="699" t="s">
        <v>840</v>
      </c>
      <c r="CT117" s="700"/>
      <c r="CU117" s="700"/>
      <c r="CV117" s="700"/>
      <c r="CW117" s="700"/>
      <c r="CX117" s="700"/>
      <c r="CY117" s="700"/>
      <c r="CZ117" s="700"/>
      <c r="DA117" s="700"/>
      <c r="DB117" s="700"/>
      <c r="DC117" s="700"/>
      <c r="DD117" s="700"/>
      <c r="DE117" s="701"/>
      <c r="DF117" s="796">
        <f>'КФО 4 область'!DF86:DR86</f>
        <v>93763.1</v>
      </c>
      <c r="DG117" s="797"/>
      <c r="DH117" s="797"/>
      <c r="DI117" s="797"/>
      <c r="DJ117" s="797"/>
      <c r="DK117" s="797"/>
      <c r="DL117" s="797"/>
      <c r="DM117" s="797"/>
      <c r="DN117" s="797"/>
      <c r="DO117" s="797"/>
      <c r="DP117" s="797"/>
      <c r="DQ117" s="797"/>
      <c r="DR117" s="798"/>
      <c r="DS117" s="649"/>
      <c r="DT117" s="650"/>
      <c r="DU117" s="650"/>
      <c r="DV117" s="650"/>
      <c r="DW117" s="650"/>
      <c r="DX117" s="650"/>
      <c r="DY117" s="650"/>
      <c r="DZ117" s="650"/>
      <c r="EA117" s="650"/>
      <c r="EB117" s="650"/>
      <c r="EC117" s="650"/>
      <c r="ED117" s="650"/>
      <c r="EE117" s="651"/>
      <c r="EF117" s="649"/>
      <c r="EG117" s="650"/>
      <c r="EH117" s="650"/>
      <c r="EI117" s="650"/>
      <c r="EJ117" s="650"/>
      <c r="EK117" s="650"/>
      <c r="EL117" s="650"/>
      <c r="EM117" s="650"/>
      <c r="EN117" s="650"/>
      <c r="EO117" s="650"/>
      <c r="EP117" s="650"/>
      <c r="EQ117" s="650"/>
      <c r="ER117" s="651"/>
      <c r="ES117" s="314"/>
      <c r="ET117" s="315"/>
      <c r="EU117" s="315"/>
      <c r="EV117" s="315"/>
      <c r="EW117" s="315"/>
      <c r="EX117" s="315"/>
      <c r="EY117" s="315"/>
      <c r="EZ117" s="315"/>
      <c r="FA117" s="315"/>
      <c r="FB117" s="315"/>
      <c r="FC117" s="315"/>
      <c r="FD117" s="315"/>
      <c r="FE117" s="316"/>
      <c r="FG117" s="110"/>
    </row>
    <row r="118" spans="1:163" s="116" customFormat="1" ht="11.25" customHeight="1" x14ac:dyDescent="0.2">
      <c r="A118" s="659" t="s">
        <v>606</v>
      </c>
      <c r="B118" s="660"/>
      <c r="C118" s="660"/>
      <c r="D118" s="660"/>
      <c r="E118" s="660"/>
      <c r="F118" s="660"/>
      <c r="G118" s="660"/>
      <c r="H118" s="660"/>
      <c r="I118" s="660"/>
      <c r="J118" s="660"/>
      <c r="K118" s="660"/>
      <c r="L118" s="660"/>
      <c r="M118" s="660"/>
      <c r="N118" s="660"/>
      <c r="O118" s="660"/>
      <c r="P118" s="660"/>
      <c r="Q118" s="660"/>
      <c r="R118" s="660"/>
      <c r="S118" s="660"/>
      <c r="T118" s="660"/>
      <c r="U118" s="660"/>
      <c r="V118" s="660"/>
      <c r="W118" s="660"/>
      <c r="X118" s="660"/>
      <c r="Y118" s="660"/>
      <c r="Z118" s="660"/>
      <c r="AA118" s="660"/>
      <c r="AB118" s="660"/>
      <c r="AC118" s="660"/>
      <c r="AD118" s="660"/>
      <c r="AE118" s="660"/>
      <c r="AF118" s="660"/>
      <c r="AG118" s="660"/>
      <c r="AH118" s="660"/>
      <c r="AI118" s="660"/>
      <c r="AJ118" s="660"/>
      <c r="AK118" s="660"/>
      <c r="AL118" s="660"/>
      <c r="AM118" s="660"/>
      <c r="AN118" s="660"/>
      <c r="AO118" s="660"/>
      <c r="AP118" s="660"/>
      <c r="AQ118" s="660"/>
      <c r="AR118" s="660"/>
      <c r="AS118" s="660"/>
      <c r="AT118" s="660"/>
      <c r="AU118" s="660"/>
      <c r="AV118" s="660"/>
      <c r="AW118" s="660"/>
      <c r="AX118" s="660"/>
      <c r="AY118" s="660"/>
      <c r="AZ118" s="660"/>
      <c r="BA118" s="660"/>
      <c r="BB118" s="660"/>
      <c r="BC118" s="660"/>
      <c r="BD118" s="660"/>
      <c r="BE118" s="660"/>
      <c r="BF118" s="660"/>
      <c r="BG118" s="660"/>
      <c r="BH118" s="660"/>
      <c r="BI118" s="660"/>
      <c r="BJ118" s="660"/>
      <c r="BK118" s="660"/>
      <c r="BL118" s="660"/>
      <c r="BM118" s="660"/>
      <c r="BN118" s="660"/>
      <c r="BO118" s="660"/>
      <c r="BP118" s="660"/>
      <c r="BQ118" s="660"/>
      <c r="BR118" s="660"/>
      <c r="BS118" s="660"/>
      <c r="BT118" s="660"/>
      <c r="BU118" s="660"/>
      <c r="BV118" s="660"/>
      <c r="BW118" s="661"/>
      <c r="BX118" s="720"/>
      <c r="BY118" s="721"/>
      <c r="BZ118" s="721"/>
      <c r="CA118" s="721"/>
      <c r="CB118" s="721"/>
      <c r="CC118" s="721"/>
      <c r="CD118" s="721"/>
      <c r="CE118" s="722"/>
      <c r="CF118" s="803"/>
      <c r="CG118" s="721"/>
      <c r="CH118" s="721"/>
      <c r="CI118" s="721"/>
      <c r="CJ118" s="721"/>
      <c r="CK118" s="721"/>
      <c r="CL118" s="721"/>
      <c r="CM118" s="721"/>
      <c r="CN118" s="721"/>
      <c r="CO118" s="721"/>
      <c r="CP118" s="721"/>
      <c r="CQ118" s="721"/>
      <c r="CR118" s="722"/>
      <c r="CS118" s="699" t="s">
        <v>688</v>
      </c>
      <c r="CT118" s="700"/>
      <c r="CU118" s="700"/>
      <c r="CV118" s="700"/>
      <c r="CW118" s="700"/>
      <c r="CX118" s="700"/>
      <c r="CY118" s="700"/>
      <c r="CZ118" s="700"/>
      <c r="DA118" s="700"/>
      <c r="DB118" s="700"/>
      <c r="DC118" s="700"/>
      <c r="DD118" s="700"/>
      <c r="DE118" s="701"/>
      <c r="DF118" s="649">
        <f>'КФО 2 ПОУ'!DF90:DR90</f>
        <v>46265.18</v>
      </c>
      <c r="DG118" s="650"/>
      <c r="DH118" s="650"/>
      <c r="DI118" s="650"/>
      <c r="DJ118" s="650"/>
      <c r="DK118" s="650"/>
      <c r="DL118" s="650"/>
      <c r="DM118" s="650"/>
      <c r="DN118" s="650"/>
      <c r="DO118" s="650"/>
      <c r="DP118" s="650"/>
      <c r="DQ118" s="650"/>
      <c r="DR118" s="651"/>
      <c r="DS118" s="649">
        <f>'КФО 2 ПОУ'!DS90:EE90</f>
        <v>0</v>
      </c>
      <c r="DT118" s="650"/>
      <c r="DU118" s="650"/>
      <c r="DV118" s="650"/>
      <c r="DW118" s="650"/>
      <c r="DX118" s="650"/>
      <c r="DY118" s="650"/>
      <c r="DZ118" s="650"/>
      <c r="EA118" s="650"/>
      <c r="EB118" s="650"/>
      <c r="EC118" s="650"/>
      <c r="ED118" s="650"/>
      <c r="EE118" s="651"/>
      <c r="EF118" s="649">
        <f>'КФО 2 ПОУ'!EF90:ER90</f>
        <v>0</v>
      </c>
      <c r="EG118" s="650"/>
      <c r="EH118" s="650"/>
      <c r="EI118" s="650"/>
      <c r="EJ118" s="650"/>
      <c r="EK118" s="650"/>
      <c r="EL118" s="650"/>
      <c r="EM118" s="650"/>
      <c r="EN118" s="650"/>
      <c r="EO118" s="650"/>
      <c r="EP118" s="650"/>
      <c r="EQ118" s="650"/>
      <c r="ER118" s="651"/>
      <c r="ES118" s="113"/>
      <c r="ET118" s="114"/>
      <c r="EU118" s="114"/>
      <c r="EV118" s="114"/>
      <c r="EW118" s="114"/>
      <c r="EX118" s="114"/>
      <c r="EY118" s="114"/>
      <c r="EZ118" s="114"/>
      <c r="FA118" s="114"/>
      <c r="FB118" s="114"/>
      <c r="FC118" s="114"/>
      <c r="FD118" s="114"/>
      <c r="FE118" s="115"/>
      <c r="FG118" s="110"/>
    </row>
    <row r="119" spans="1:163" s="440" customFormat="1" ht="11.25" customHeight="1" x14ac:dyDescent="0.2">
      <c r="A119" s="659" t="s">
        <v>606</v>
      </c>
      <c r="B119" s="660"/>
      <c r="C119" s="660"/>
      <c r="D119" s="660"/>
      <c r="E119" s="660"/>
      <c r="F119" s="660"/>
      <c r="G119" s="660"/>
      <c r="H119" s="660"/>
      <c r="I119" s="660"/>
      <c r="J119" s="660"/>
      <c r="K119" s="660"/>
      <c r="L119" s="660"/>
      <c r="M119" s="660"/>
      <c r="N119" s="660"/>
      <c r="O119" s="660"/>
      <c r="P119" s="660"/>
      <c r="Q119" s="660"/>
      <c r="R119" s="660"/>
      <c r="S119" s="660"/>
      <c r="T119" s="660"/>
      <c r="U119" s="660"/>
      <c r="V119" s="660"/>
      <c r="W119" s="660"/>
      <c r="X119" s="660"/>
      <c r="Y119" s="660"/>
      <c r="Z119" s="660"/>
      <c r="AA119" s="660"/>
      <c r="AB119" s="660"/>
      <c r="AC119" s="660"/>
      <c r="AD119" s="660"/>
      <c r="AE119" s="660"/>
      <c r="AF119" s="660"/>
      <c r="AG119" s="660"/>
      <c r="AH119" s="660"/>
      <c r="AI119" s="660"/>
      <c r="AJ119" s="660"/>
      <c r="AK119" s="660"/>
      <c r="AL119" s="660"/>
      <c r="AM119" s="660"/>
      <c r="AN119" s="660"/>
      <c r="AO119" s="660"/>
      <c r="AP119" s="660"/>
      <c r="AQ119" s="660"/>
      <c r="AR119" s="660"/>
      <c r="AS119" s="660"/>
      <c r="AT119" s="660"/>
      <c r="AU119" s="660"/>
      <c r="AV119" s="660"/>
      <c r="AW119" s="660"/>
      <c r="AX119" s="660"/>
      <c r="AY119" s="660"/>
      <c r="AZ119" s="660"/>
      <c r="BA119" s="660"/>
      <c r="BB119" s="660"/>
      <c r="BC119" s="660"/>
      <c r="BD119" s="660"/>
      <c r="BE119" s="660"/>
      <c r="BF119" s="660"/>
      <c r="BG119" s="660"/>
      <c r="BH119" s="660"/>
      <c r="BI119" s="660"/>
      <c r="BJ119" s="660"/>
      <c r="BK119" s="660"/>
      <c r="BL119" s="660"/>
      <c r="BM119" s="660"/>
      <c r="BN119" s="660"/>
      <c r="BO119" s="660"/>
      <c r="BP119" s="660"/>
      <c r="BQ119" s="660"/>
      <c r="BR119" s="660"/>
      <c r="BS119" s="660"/>
      <c r="BT119" s="660"/>
      <c r="BU119" s="660"/>
      <c r="BV119" s="660"/>
      <c r="BW119" s="661"/>
      <c r="BX119" s="720"/>
      <c r="BY119" s="721"/>
      <c r="BZ119" s="721"/>
      <c r="CA119" s="721"/>
      <c r="CB119" s="721"/>
      <c r="CC119" s="721"/>
      <c r="CD119" s="721"/>
      <c r="CE119" s="722"/>
      <c r="CF119" s="803"/>
      <c r="CG119" s="721"/>
      <c r="CH119" s="721"/>
      <c r="CI119" s="721"/>
      <c r="CJ119" s="721"/>
      <c r="CK119" s="721"/>
      <c r="CL119" s="721"/>
      <c r="CM119" s="721"/>
      <c r="CN119" s="721"/>
      <c r="CO119" s="721"/>
      <c r="CP119" s="721"/>
      <c r="CQ119" s="721"/>
      <c r="CR119" s="722"/>
      <c r="CS119" s="699" t="s">
        <v>715</v>
      </c>
      <c r="CT119" s="700"/>
      <c r="CU119" s="700"/>
      <c r="CV119" s="700"/>
      <c r="CW119" s="700"/>
      <c r="CX119" s="700"/>
      <c r="CY119" s="700"/>
      <c r="CZ119" s="700"/>
      <c r="DA119" s="700"/>
      <c r="DB119" s="700"/>
      <c r="DC119" s="700"/>
      <c r="DD119" s="700"/>
      <c r="DE119" s="701"/>
      <c r="DF119" s="796">
        <f>'КФО 2 ПОУ'!DF91:DR91</f>
        <v>80000</v>
      </c>
      <c r="DG119" s="797"/>
      <c r="DH119" s="797"/>
      <c r="DI119" s="797"/>
      <c r="DJ119" s="797"/>
      <c r="DK119" s="797"/>
      <c r="DL119" s="797"/>
      <c r="DM119" s="797"/>
      <c r="DN119" s="797"/>
      <c r="DO119" s="797"/>
      <c r="DP119" s="797"/>
      <c r="DQ119" s="797"/>
      <c r="DR119" s="798"/>
      <c r="DS119" s="649">
        <f>'КФО 2 ПОУ'!DS91:EE91</f>
        <v>0</v>
      </c>
      <c r="DT119" s="650"/>
      <c r="DU119" s="650"/>
      <c r="DV119" s="650"/>
      <c r="DW119" s="650"/>
      <c r="DX119" s="650"/>
      <c r="DY119" s="650"/>
      <c r="DZ119" s="650"/>
      <c r="EA119" s="650"/>
      <c r="EB119" s="650"/>
      <c r="EC119" s="650"/>
      <c r="ED119" s="650"/>
      <c r="EE119" s="651"/>
      <c r="EF119" s="649">
        <f>'КФО 2 ПОУ'!EF91:ER91</f>
        <v>0</v>
      </c>
      <c r="EG119" s="650"/>
      <c r="EH119" s="650"/>
      <c r="EI119" s="650"/>
      <c r="EJ119" s="650"/>
      <c r="EK119" s="650"/>
      <c r="EL119" s="650"/>
      <c r="EM119" s="650"/>
      <c r="EN119" s="650"/>
      <c r="EO119" s="650"/>
      <c r="EP119" s="650"/>
      <c r="EQ119" s="650"/>
      <c r="ER119" s="651"/>
      <c r="ES119" s="431"/>
      <c r="ET119" s="432"/>
      <c r="EU119" s="432"/>
      <c r="EV119" s="432"/>
      <c r="EW119" s="432"/>
      <c r="EX119" s="432"/>
      <c r="EY119" s="432"/>
      <c r="EZ119" s="432"/>
      <c r="FA119" s="432"/>
      <c r="FB119" s="432"/>
      <c r="FC119" s="432"/>
      <c r="FD119" s="432"/>
      <c r="FE119" s="433"/>
      <c r="FG119" s="110"/>
    </row>
    <row r="120" spans="1:163" s="219" customFormat="1" ht="11.25" customHeight="1" x14ac:dyDescent="0.2">
      <c r="A120" s="659" t="s">
        <v>606</v>
      </c>
      <c r="B120" s="660"/>
      <c r="C120" s="660"/>
      <c r="D120" s="660"/>
      <c r="E120" s="660"/>
      <c r="F120" s="660"/>
      <c r="G120" s="660"/>
      <c r="H120" s="660"/>
      <c r="I120" s="660"/>
      <c r="J120" s="660"/>
      <c r="K120" s="660"/>
      <c r="L120" s="660"/>
      <c r="M120" s="660"/>
      <c r="N120" s="660"/>
      <c r="O120" s="660"/>
      <c r="P120" s="660"/>
      <c r="Q120" s="660"/>
      <c r="R120" s="660"/>
      <c r="S120" s="660"/>
      <c r="T120" s="660"/>
      <c r="U120" s="660"/>
      <c r="V120" s="660"/>
      <c r="W120" s="660"/>
      <c r="X120" s="660"/>
      <c r="Y120" s="660"/>
      <c r="Z120" s="660"/>
      <c r="AA120" s="660"/>
      <c r="AB120" s="660"/>
      <c r="AC120" s="660"/>
      <c r="AD120" s="660"/>
      <c r="AE120" s="660"/>
      <c r="AF120" s="660"/>
      <c r="AG120" s="660"/>
      <c r="AH120" s="660"/>
      <c r="AI120" s="660"/>
      <c r="AJ120" s="660"/>
      <c r="AK120" s="660"/>
      <c r="AL120" s="660"/>
      <c r="AM120" s="660"/>
      <c r="AN120" s="660"/>
      <c r="AO120" s="660"/>
      <c r="AP120" s="660"/>
      <c r="AQ120" s="660"/>
      <c r="AR120" s="660"/>
      <c r="AS120" s="660"/>
      <c r="AT120" s="660"/>
      <c r="AU120" s="660"/>
      <c r="AV120" s="660"/>
      <c r="AW120" s="660"/>
      <c r="AX120" s="660"/>
      <c r="AY120" s="660"/>
      <c r="AZ120" s="660"/>
      <c r="BA120" s="660"/>
      <c r="BB120" s="660"/>
      <c r="BC120" s="660"/>
      <c r="BD120" s="660"/>
      <c r="BE120" s="660"/>
      <c r="BF120" s="660"/>
      <c r="BG120" s="660"/>
      <c r="BH120" s="660"/>
      <c r="BI120" s="660"/>
      <c r="BJ120" s="660"/>
      <c r="BK120" s="660"/>
      <c r="BL120" s="660"/>
      <c r="BM120" s="660"/>
      <c r="BN120" s="660"/>
      <c r="BO120" s="660"/>
      <c r="BP120" s="660"/>
      <c r="BQ120" s="660"/>
      <c r="BR120" s="660"/>
      <c r="BS120" s="660"/>
      <c r="BT120" s="660"/>
      <c r="BU120" s="660"/>
      <c r="BV120" s="660"/>
      <c r="BW120" s="661"/>
      <c r="BX120" s="720"/>
      <c r="BY120" s="721"/>
      <c r="BZ120" s="721"/>
      <c r="CA120" s="721"/>
      <c r="CB120" s="721"/>
      <c r="CC120" s="721"/>
      <c r="CD120" s="721"/>
      <c r="CE120" s="722"/>
      <c r="CF120" s="803"/>
      <c r="CG120" s="721"/>
      <c r="CH120" s="721"/>
      <c r="CI120" s="721"/>
      <c r="CJ120" s="721"/>
      <c r="CK120" s="721"/>
      <c r="CL120" s="721"/>
      <c r="CM120" s="721"/>
      <c r="CN120" s="721"/>
      <c r="CO120" s="721"/>
      <c r="CP120" s="721"/>
      <c r="CQ120" s="721"/>
      <c r="CR120" s="722"/>
      <c r="CS120" s="699" t="s">
        <v>689</v>
      </c>
      <c r="CT120" s="700"/>
      <c r="CU120" s="700"/>
      <c r="CV120" s="700"/>
      <c r="CW120" s="700"/>
      <c r="CX120" s="700"/>
      <c r="CY120" s="700"/>
      <c r="CZ120" s="700"/>
      <c r="DA120" s="700"/>
      <c r="DB120" s="700"/>
      <c r="DC120" s="700"/>
      <c r="DD120" s="700"/>
      <c r="DE120" s="701"/>
      <c r="DF120" s="649">
        <f>'КФО 2 ПОУ'!DF92:DR92</f>
        <v>0</v>
      </c>
      <c r="DG120" s="650"/>
      <c r="DH120" s="650"/>
      <c r="DI120" s="650"/>
      <c r="DJ120" s="650"/>
      <c r="DK120" s="650"/>
      <c r="DL120" s="650"/>
      <c r="DM120" s="650"/>
      <c r="DN120" s="650"/>
      <c r="DO120" s="650"/>
      <c r="DP120" s="650"/>
      <c r="DQ120" s="650"/>
      <c r="DR120" s="651"/>
      <c r="DS120" s="649">
        <v>0</v>
      </c>
      <c r="DT120" s="650"/>
      <c r="DU120" s="650"/>
      <c r="DV120" s="650"/>
      <c r="DW120" s="650"/>
      <c r="DX120" s="650"/>
      <c r="DY120" s="650"/>
      <c r="DZ120" s="650"/>
      <c r="EA120" s="650"/>
      <c r="EB120" s="650"/>
      <c r="EC120" s="650"/>
      <c r="ED120" s="650"/>
      <c r="EE120" s="651"/>
      <c r="EF120" s="649">
        <v>0</v>
      </c>
      <c r="EG120" s="650"/>
      <c r="EH120" s="650"/>
      <c r="EI120" s="650"/>
      <c r="EJ120" s="650"/>
      <c r="EK120" s="650"/>
      <c r="EL120" s="650"/>
      <c r="EM120" s="650"/>
      <c r="EN120" s="650"/>
      <c r="EO120" s="650"/>
      <c r="EP120" s="650"/>
      <c r="EQ120" s="650"/>
      <c r="ER120" s="651"/>
      <c r="ES120" s="626"/>
      <c r="ET120" s="627"/>
      <c r="EU120" s="627"/>
      <c r="EV120" s="627"/>
      <c r="EW120" s="627"/>
      <c r="EX120" s="627"/>
      <c r="EY120" s="627"/>
      <c r="EZ120" s="627"/>
      <c r="FA120" s="627"/>
      <c r="FB120" s="627"/>
      <c r="FC120" s="627"/>
      <c r="FD120" s="627"/>
      <c r="FE120" s="628"/>
      <c r="FG120" s="110"/>
    </row>
    <row r="121" spans="1:163" s="219" customFormat="1" ht="11.25" customHeight="1" x14ac:dyDescent="0.2">
      <c r="A121" s="659" t="s">
        <v>606</v>
      </c>
      <c r="B121" s="660"/>
      <c r="C121" s="660"/>
      <c r="D121" s="660"/>
      <c r="E121" s="660"/>
      <c r="F121" s="660"/>
      <c r="G121" s="660"/>
      <c r="H121" s="660"/>
      <c r="I121" s="660"/>
      <c r="J121" s="660"/>
      <c r="K121" s="660"/>
      <c r="L121" s="660"/>
      <c r="M121" s="660"/>
      <c r="N121" s="660"/>
      <c r="O121" s="660"/>
      <c r="P121" s="660"/>
      <c r="Q121" s="660"/>
      <c r="R121" s="660"/>
      <c r="S121" s="660"/>
      <c r="T121" s="660"/>
      <c r="U121" s="660"/>
      <c r="V121" s="660"/>
      <c r="W121" s="660"/>
      <c r="X121" s="660"/>
      <c r="Y121" s="660"/>
      <c r="Z121" s="660"/>
      <c r="AA121" s="660"/>
      <c r="AB121" s="660"/>
      <c r="AC121" s="660"/>
      <c r="AD121" s="660"/>
      <c r="AE121" s="660"/>
      <c r="AF121" s="660"/>
      <c r="AG121" s="660"/>
      <c r="AH121" s="660"/>
      <c r="AI121" s="660"/>
      <c r="AJ121" s="660"/>
      <c r="AK121" s="660"/>
      <c r="AL121" s="660"/>
      <c r="AM121" s="660"/>
      <c r="AN121" s="660"/>
      <c r="AO121" s="660"/>
      <c r="AP121" s="660"/>
      <c r="AQ121" s="660"/>
      <c r="AR121" s="660"/>
      <c r="AS121" s="660"/>
      <c r="AT121" s="660"/>
      <c r="AU121" s="660"/>
      <c r="AV121" s="660"/>
      <c r="AW121" s="660"/>
      <c r="AX121" s="660"/>
      <c r="AY121" s="660"/>
      <c r="AZ121" s="660"/>
      <c r="BA121" s="660"/>
      <c r="BB121" s="660"/>
      <c r="BC121" s="660"/>
      <c r="BD121" s="660"/>
      <c r="BE121" s="660"/>
      <c r="BF121" s="660"/>
      <c r="BG121" s="660"/>
      <c r="BH121" s="660"/>
      <c r="BI121" s="660"/>
      <c r="BJ121" s="660"/>
      <c r="BK121" s="660"/>
      <c r="BL121" s="660"/>
      <c r="BM121" s="660"/>
      <c r="BN121" s="660"/>
      <c r="BO121" s="660"/>
      <c r="BP121" s="660"/>
      <c r="BQ121" s="660"/>
      <c r="BR121" s="660"/>
      <c r="BS121" s="660"/>
      <c r="BT121" s="660"/>
      <c r="BU121" s="660"/>
      <c r="BV121" s="660"/>
      <c r="BW121" s="661"/>
      <c r="BX121" s="720"/>
      <c r="BY121" s="721"/>
      <c r="BZ121" s="721"/>
      <c r="CA121" s="721"/>
      <c r="CB121" s="721"/>
      <c r="CC121" s="721"/>
      <c r="CD121" s="721"/>
      <c r="CE121" s="722"/>
      <c r="CF121" s="803"/>
      <c r="CG121" s="721"/>
      <c r="CH121" s="721"/>
      <c r="CI121" s="721"/>
      <c r="CJ121" s="721"/>
      <c r="CK121" s="721"/>
      <c r="CL121" s="721"/>
      <c r="CM121" s="721"/>
      <c r="CN121" s="721"/>
      <c r="CO121" s="721"/>
      <c r="CP121" s="721"/>
      <c r="CQ121" s="721"/>
      <c r="CR121" s="722"/>
      <c r="CS121" s="699" t="s">
        <v>677</v>
      </c>
      <c r="CT121" s="700"/>
      <c r="CU121" s="700"/>
      <c r="CV121" s="700"/>
      <c r="CW121" s="700"/>
      <c r="CX121" s="700"/>
      <c r="CY121" s="700"/>
      <c r="CZ121" s="700"/>
      <c r="DA121" s="700"/>
      <c r="DB121" s="700"/>
      <c r="DC121" s="700"/>
      <c r="DD121" s="700"/>
      <c r="DE121" s="701"/>
      <c r="DF121" s="796">
        <f>'КФО 2 ПОУ'!DF94:DR94+'КФО 2 пожертвования'!DF94:DR94+'КФО 2 аренда'!DF92:DR92</f>
        <v>2357215.2799999998</v>
      </c>
      <c r="DG121" s="797"/>
      <c r="DH121" s="797"/>
      <c r="DI121" s="797"/>
      <c r="DJ121" s="797"/>
      <c r="DK121" s="797"/>
      <c r="DL121" s="797"/>
      <c r="DM121" s="797"/>
      <c r="DN121" s="797"/>
      <c r="DO121" s="797"/>
      <c r="DP121" s="797"/>
      <c r="DQ121" s="797"/>
      <c r="DR121" s="798"/>
      <c r="DS121" s="649">
        <f>'КФО 2 ПОУ'!DS94:EE94</f>
        <v>2499203.2000000002</v>
      </c>
      <c r="DT121" s="650"/>
      <c r="DU121" s="650"/>
      <c r="DV121" s="650"/>
      <c r="DW121" s="650"/>
      <c r="DX121" s="650"/>
      <c r="DY121" s="650"/>
      <c r="DZ121" s="650"/>
      <c r="EA121" s="650"/>
      <c r="EB121" s="650"/>
      <c r="EC121" s="650"/>
      <c r="ED121" s="650"/>
      <c r="EE121" s="651"/>
      <c r="EF121" s="649">
        <f>'КФО 2 ПОУ'!EF94:ER94</f>
        <v>2499203.2000000002</v>
      </c>
      <c r="EG121" s="650"/>
      <c r="EH121" s="650"/>
      <c r="EI121" s="650"/>
      <c r="EJ121" s="650"/>
      <c r="EK121" s="650"/>
      <c r="EL121" s="650"/>
      <c r="EM121" s="650"/>
      <c r="EN121" s="650"/>
      <c r="EO121" s="650"/>
      <c r="EP121" s="650"/>
      <c r="EQ121" s="650"/>
      <c r="ER121" s="651"/>
      <c r="ES121" s="626"/>
      <c r="ET121" s="627"/>
      <c r="EU121" s="627"/>
      <c r="EV121" s="627"/>
      <c r="EW121" s="627"/>
      <c r="EX121" s="627"/>
      <c r="EY121" s="627"/>
      <c r="EZ121" s="627"/>
      <c r="FA121" s="627"/>
      <c r="FB121" s="627"/>
      <c r="FC121" s="627"/>
      <c r="FD121" s="627"/>
      <c r="FE121" s="628"/>
      <c r="FG121" s="110"/>
    </row>
    <row r="122" spans="1:163" ht="11.25" customHeight="1" x14ac:dyDescent="0.2">
      <c r="A122" s="659" t="s">
        <v>606</v>
      </c>
      <c r="B122" s="660"/>
      <c r="C122" s="660"/>
      <c r="D122" s="660"/>
      <c r="E122" s="660"/>
      <c r="F122" s="660"/>
      <c r="G122" s="660"/>
      <c r="H122" s="660"/>
      <c r="I122" s="660"/>
      <c r="J122" s="660"/>
      <c r="K122" s="660"/>
      <c r="L122" s="660"/>
      <c r="M122" s="660"/>
      <c r="N122" s="660"/>
      <c r="O122" s="660"/>
      <c r="P122" s="660"/>
      <c r="Q122" s="660"/>
      <c r="R122" s="660"/>
      <c r="S122" s="660"/>
      <c r="T122" s="660"/>
      <c r="U122" s="660"/>
      <c r="V122" s="660"/>
      <c r="W122" s="660"/>
      <c r="X122" s="660"/>
      <c r="Y122" s="660"/>
      <c r="Z122" s="660"/>
      <c r="AA122" s="660"/>
      <c r="AB122" s="660"/>
      <c r="AC122" s="660"/>
      <c r="AD122" s="660"/>
      <c r="AE122" s="660"/>
      <c r="AF122" s="660"/>
      <c r="AG122" s="660"/>
      <c r="AH122" s="660"/>
      <c r="AI122" s="660"/>
      <c r="AJ122" s="660"/>
      <c r="AK122" s="660"/>
      <c r="AL122" s="660"/>
      <c r="AM122" s="660"/>
      <c r="AN122" s="660"/>
      <c r="AO122" s="660"/>
      <c r="AP122" s="660"/>
      <c r="AQ122" s="660"/>
      <c r="AR122" s="660"/>
      <c r="AS122" s="660"/>
      <c r="AT122" s="660"/>
      <c r="AU122" s="660"/>
      <c r="AV122" s="660"/>
      <c r="AW122" s="660"/>
      <c r="AX122" s="660"/>
      <c r="AY122" s="660"/>
      <c r="AZ122" s="660"/>
      <c r="BA122" s="660"/>
      <c r="BB122" s="660"/>
      <c r="BC122" s="660"/>
      <c r="BD122" s="660"/>
      <c r="BE122" s="660"/>
      <c r="BF122" s="660"/>
      <c r="BG122" s="660"/>
      <c r="BH122" s="660"/>
      <c r="BI122" s="660"/>
      <c r="BJ122" s="660"/>
      <c r="BK122" s="660"/>
      <c r="BL122" s="660"/>
      <c r="BM122" s="660"/>
      <c r="BN122" s="660"/>
      <c r="BO122" s="660"/>
      <c r="BP122" s="660"/>
      <c r="BQ122" s="660"/>
      <c r="BR122" s="660"/>
      <c r="BS122" s="660"/>
      <c r="BT122" s="660"/>
      <c r="BU122" s="660"/>
      <c r="BV122" s="660"/>
      <c r="BW122" s="661"/>
      <c r="BX122" s="720"/>
      <c r="BY122" s="721"/>
      <c r="BZ122" s="721"/>
      <c r="CA122" s="721"/>
      <c r="CB122" s="721"/>
      <c r="CC122" s="721"/>
      <c r="CD122" s="721"/>
      <c r="CE122" s="722"/>
      <c r="CF122" s="803"/>
      <c r="CG122" s="721"/>
      <c r="CH122" s="721"/>
      <c r="CI122" s="721"/>
      <c r="CJ122" s="721"/>
      <c r="CK122" s="721"/>
      <c r="CL122" s="721"/>
      <c r="CM122" s="721"/>
      <c r="CN122" s="721"/>
      <c r="CO122" s="721"/>
      <c r="CP122" s="721"/>
      <c r="CQ122" s="721"/>
      <c r="CR122" s="722"/>
      <c r="CS122" s="699" t="s">
        <v>678</v>
      </c>
      <c r="CT122" s="700"/>
      <c r="CU122" s="700"/>
      <c r="CV122" s="700"/>
      <c r="CW122" s="700"/>
      <c r="CX122" s="700"/>
      <c r="CY122" s="700"/>
      <c r="CZ122" s="700"/>
      <c r="DA122" s="700"/>
      <c r="DB122" s="700"/>
      <c r="DC122" s="700"/>
      <c r="DD122" s="700"/>
      <c r="DE122" s="701"/>
      <c r="DF122" s="796">
        <f>'КФО 2 ПОУ'!DF95:DR95+'КФО 2 пожертвования'!DF95:DR95+'КФО 2 аренда'!DF93:DR93</f>
        <v>1081643.78</v>
      </c>
      <c r="DG122" s="797"/>
      <c r="DH122" s="797"/>
      <c r="DI122" s="797"/>
      <c r="DJ122" s="797"/>
      <c r="DK122" s="797"/>
      <c r="DL122" s="797"/>
      <c r="DM122" s="797"/>
      <c r="DN122" s="797"/>
      <c r="DO122" s="797"/>
      <c r="DP122" s="797"/>
      <c r="DQ122" s="797"/>
      <c r="DR122" s="798"/>
      <c r="DS122" s="649">
        <f>'КФО 2 ПОУ'!DS95:EE95+'КФО 2 пожертвования'!DS95:EE95</f>
        <v>0</v>
      </c>
      <c r="DT122" s="650"/>
      <c r="DU122" s="650"/>
      <c r="DV122" s="650"/>
      <c r="DW122" s="650"/>
      <c r="DX122" s="650"/>
      <c r="DY122" s="650"/>
      <c r="DZ122" s="650"/>
      <c r="EA122" s="650"/>
      <c r="EB122" s="650"/>
      <c r="EC122" s="650"/>
      <c r="ED122" s="650"/>
      <c r="EE122" s="651"/>
      <c r="EF122" s="649">
        <f>'КФО 2 ПОУ'!EF95:ER95+'КФО 2 пожертвования'!EF95:ER95</f>
        <v>0</v>
      </c>
      <c r="EG122" s="650"/>
      <c r="EH122" s="650"/>
      <c r="EI122" s="650"/>
      <c r="EJ122" s="650"/>
      <c r="EK122" s="650"/>
      <c r="EL122" s="650"/>
      <c r="EM122" s="650"/>
      <c r="EN122" s="650"/>
      <c r="EO122" s="650"/>
      <c r="EP122" s="650"/>
      <c r="EQ122" s="650"/>
      <c r="ER122" s="651"/>
      <c r="ES122" s="626"/>
      <c r="ET122" s="627"/>
      <c r="EU122" s="627"/>
      <c r="EV122" s="627"/>
      <c r="EW122" s="627"/>
      <c r="EX122" s="627"/>
      <c r="EY122" s="627"/>
      <c r="EZ122" s="627"/>
      <c r="FA122" s="627"/>
      <c r="FB122" s="627"/>
      <c r="FC122" s="627"/>
      <c r="FD122" s="627"/>
      <c r="FE122" s="628"/>
    </row>
    <row r="123" spans="1:163" s="269" customFormat="1" ht="11.25" customHeight="1" x14ac:dyDescent="0.2">
      <c r="A123" s="659" t="s">
        <v>606</v>
      </c>
      <c r="B123" s="660"/>
      <c r="C123" s="660"/>
      <c r="D123" s="660"/>
      <c r="E123" s="660"/>
      <c r="F123" s="660"/>
      <c r="G123" s="660"/>
      <c r="H123" s="660"/>
      <c r="I123" s="660"/>
      <c r="J123" s="660"/>
      <c r="K123" s="660"/>
      <c r="L123" s="660"/>
      <c r="M123" s="660"/>
      <c r="N123" s="660"/>
      <c r="O123" s="660"/>
      <c r="P123" s="660"/>
      <c r="Q123" s="660"/>
      <c r="R123" s="660"/>
      <c r="S123" s="660"/>
      <c r="T123" s="660"/>
      <c r="U123" s="660"/>
      <c r="V123" s="660"/>
      <c r="W123" s="660"/>
      <c r="X123" s="660"/>
      <c r="Y123" s="660"/>
      <c r="Z123" s="660"/>
      <c r="AA123" s="660"/>
      <c r="AB123" s="660"/>
      <c r="AC123" s="660"/>
      <c r="AD123" s="660"/>
      <c r="AE123" s="660"/>
      <c r="AF123" s="660"/>
      <c r="AG123" s="660"/>
      <c r="AH123" s="660"/>
      <c r="AI123" s="660"/>
      <c r="AJ123" s="660"/>
      <c r="AK123" s="660"/>
      <c r="AL123" s="660"/>
      <c r="AM123" s="660"/>
      <c r="AN123" s="660"/>
      <c r="AO123" s="660"/>
      <c r="AP123" s="660"/>
      <c r="AQ123" s="660"/>
      <c r="AR123" s="660"/>
      <c r="AS123" s="660"/>
      <c r="AT123" s="660"/>
      <c r="AU123" s="660"/>
      <c r="AV123" s="660"/>
      <c r="AW123" s="660"/>
      <c r="AX123" s="660"/>
      <c r="AY123" s="660"/>
      <c r="AZ123" s="660"/>
      <c r="BA123" s="660"/>
      <c r="BB123" s="660"/>
      <c r="BC123" s="660"/>
      <c r="BD123" s="660"/>
      <c r="BE123" s="660"/>
      <c r="BF123" s="660"/>
      <c r="BG123" s="660"/>
      <c r="BH123" s="660"/>
      <c r="BI123" s="660"/>
      <c r="BJ123" s="660"/>
      <c r="BK123" s="660"/>
      <c r="BL123" s="660"/>
      <c r="BM123" s="660"/>
      <c r="BN123" s="660"/>
      <c r="BO123" s="660"/>
      <c r="BP123" s="660"/>
      <c r="BQ123" s="660"/>
      <c r="BR123" s="660"/>
      <c r="BS123" s="660"/>
      <c r="BT123" s="660"/>
      <c r="BU123" s="660"/>
      <c r="BV123" s="660"/>
      <c r="BW123" s="661"/>
      <c r="BX123" s="720"/>
      <c r="BY123" s="721"/>
      <c r="BZ123" s="721"/>
      <c r="CA123" s="721"/>
      <c r="CB123" s="721"/>
      <c r="CC123" s="721"/>
      <c r="CD123" s="721"/>
      <c r="CE123" s="722"/>
      <c r="CF123" s="803"/>
      <c r="CG123" s="721"/>
      <c r="CH123" s="721"/>
      <c r="CI123" s="721"/>
      <c r="CJ123" s="721"/>
      <c r="CK123" s="721"/>
      <c r="CL123" s="721"/>
      <c r="CM123" s="721"/>
      <c r="CN123" s="721"/>
      <c r="CO123" s="721"/>
      <c r="CP123" s="721"/>
      <c r="CQ123" s="721"/>
      <c r="CR123" s="722"/>
      <c r="CS123" s="699" t="s">
        <v>675</v>
      </c>
      <c r="CT123" s="700"/>
      <c r="CU123" s="700"/>
      <c r="CV123" s="700"/>
      <c r="CW123" s="700"/>
      <c r="CX123" s="700"/>
      <c r="CY123" s="700"/>
      <c r="CZ123" s="700"/>
      <c r="DA123" s="700"/>
      <c r="DB123" s="700"/>
      <c r="DC123" s="700"/>
      <c r="DD123" s="700"/>
      <c r="DE123" s="701"/>
      <c r="DF123" s="649">
        <f>'КФО 2 пожертвования'!DF92:DR92</f>
        <v>0</v>
      </c>
      <c r="DG123" s="650"/>
      <c r="DH123" s="650"/>
      <c r="DI123" s="650"/>
      <c r="DJ123" s="650"/>
      <c r="DK123" s="650"/>
      <c r="DL123" s="650"/>
      <c r="DM123" s="650"/>
      <c r="DN123" s="650"/>
      <c r="DO123" s="650"/>
      <c r="DP123" s="650"/>
      <c r="DQ123" s="650"/>
      <c r="DR123" s="651"/>
      <c r="DS123" s="649">
        <f>'КФО 2 пожертвования'!DS92:EE92</f>
        <v>0</v>
      </c>
      <c r="DT123" s="650"/>
      <c r="DU123" s="650"/>
      <c r="DV123" s="650"/>
      <c r="DW123" s="650"/>
      <c r="DX123" s="650"/>
      <c r="DY123" s="650"/>
      <c r="DZ123" s="650"/>
      <c r="EA123" s="650"/>
      <c r="EB123" s="650"/>
      <c r="EC123" s="650"/>
      <c r="ED123" s="650"/>
      <c r="EE123" s="651"/>
      <c r="EF123" s="649">
        <f>'КФО 2 пожертвования'!EF92:ER92</f>
        <v>0</v>
      </c>
      <c r="EG123" s="650"/>
      <c r="EH123" s="650"/>
      <c r="EI123" s="650"/>
      <c r="EJ123" s="650"/>
      <c r="EK123" s="650"/>
      <c r="EL123" s="650"/>
      <c r="EM123" s="650"/>
      <c r="EN123" s="650"/>
      <c r="EO123" s="650"/>
      <c r="EP123" s="650"/>
      <c r="EQ123" s="650"/>
      <c r="ER123" s="651"/>
      <c r="ES123" s="260"/>
      <c r="ET123" s="261"/>
      <c r="EU123" s="261"/>
      <c r="EV123" s="261"/>
      <c r="EW123" s="261"/>
      <c r="EX123" s="261"/>
      <c r="EY123" s="261"/>
      <c r="EZ123" s="261"/>
      <c r="FA123" s="261"/>
      <c r="FB123" s="261"/>
      <c r="FC123" s="261"/>
      <c r="FD123" s="261"/>
      <c r="FE123" s="262"/>
      <c r="FG123" s="110"/>
    </row>
    <row r="124" spans="1:163" s="440" customFormat="1" ht="11.25" customHeight="1" x14ac:dyDescent="0.2">
      <c r="A124" s="613" t="s">
        <v>606</v>
      </c>
      <c r="B124" s="613"/>
      <c r="C124" s="613"/>
      <c r="D124" s="613"/>
      <c r="E124" s="613"/>
      <c r="F124" s="613"/>
      <c r="G124" s="613"/>
      <c r="H124" s="613"/>
      <c r="I124" s="613"/>
      <c r="J124" s="613"/>
      <c r="K124" s="613"/>
      <c r="L124" s="613"/>
      <c r="M124" s="613"/>
      <c r="N124" s="613"/>
      <c r="O124" s="613"/>
      <c r="P124" s="613"/>
      <c r="Q124" s="613"/>
      <c r="R124" s="613"/>
      <c r="S124" s="613"/>
      <c r="T124" s="613"/>
      <c r="U124" s="613"/>
      <c r="V124" s="613"/>
      <c r="W124" s="613"/>
      <c r="X124" s="613"/>
      <c r="Y124" s="613"/>
      <c r="Z124" s="613"/>
      <c r="AA124" s="613"/>
      <c r="AB124" s="613"/>
      <c r="AC124" s="613"/>
      <c r="AD124" s="613"/>
      <c r="AE124" s="613"/>
      <c r="AF124" s="613"/>
      <c r="AG124" s="613"/>
      <c r="AH124" s="613"/>
      <c r="AI124" s="613"/>
      <c r="AJ124" s="613"/>
      <c r="AK124" s="613"/>
      <c r="AL124" s="613"/>
      <c r="AM124" s="613"/>
      <c r="AN124" s="613"/>
      <c r="AO124" s="613"/>
      <c r="AP124" s="613"/>
      <c r="AQ124" s="613"/>
      <c r="AR124" s="613"/>
      <c r="AS124" s="613"/>
      <c r="AT124" s="613"/>
      <c r="AU124" s="613"/>
      <c r="AV124" s="613"/>
      <c r="AW124" s="613"/>
      <c r="AX124" s="613"/>
      <c r="AY124" s="613"/>
      <c r="AZ124" s="613"/>
      <c r="BA124" s="613"/>
      <c r="BB124" s="613"/>
      <c r="BC124" s="613"/>
      <c r="BD124" s="613"/>
      <c r="BE124" s="613"/>
      <c r="BF124" s="613"/>
      <c r="BG124" s="613"/>
      <c r="BH124" s="613"/>
      <c r="BI124" s="613"/>
      <c r="BJ124" s="613"/>
      <c r="BK124" s="613"/>
      <c r="BL124" s="613"/>
      <c r="BM124" s="613"/>
      <c r="BN124" s="613"/>
      <c r="BO124" s="613"/>
      <c r="BP124" s="613"/>
      <c r="BQ124" s="613"/>
      <c r="BR124" s="613"/>
      <c r="BS124" s="613"/>
      <c r="BT124" s="613"/>
      <c r="BU124" s="613"/>
      <c r="BV124" s="613"/>
      <c r="BW124" s="642"/>
      <c r="BX124" s="720"/>
      <c r="BY124" s="721"/>
      <c r="BZ124" s="721"/>
      <c r="CA124" s="721"/>
      <c r="CB124" s="721"/>
      <c r="CC124" s="721"/>
      <c r="CD124" s="721"/>
      <c r="CE124" s="722"/>
      <c r="CF124" s="803"/>
      <c r="CG124" s="721"/>
      <c r="CH124" s="721"/>
      <c r="CI124" s="721"/>
      <c r="CJ124" s="721"/>
      <c r="CK124" s="721"/>
      <c r="CL124" s="721"/>
      <c r="CM124" s="721"/>
      <c r="CN124" s="721"/>
      <c r="CO124" s="721"/>
      <c r="CP124" s="721"/>
      <c r="CQ124" s="721"/>
      <c r="CR124" s="722"/>
      <c r="CS124" s="699" t="s">
        <v>676</v>
      </c>
      <c r="CT124" s="700"/>
      <c r="CU124" s="700"/>
      <c r="CV124" s="700"/>
      <c r="CW124" s="700"/>
      <c r="CX124" s="700"/>
      <c r="CY124" s="700"/>
      <c r="CZ124" s="700"/>
      <c r="DA124" s="700"/>
      <c r="DB124" s="700"/>
      <c r="DC124" s="700"/>
      <c r="DD124" s="700"/>
      <c r="DE124" s="701"/>
      <c r="DF124" s="796">
        <f>'КФО 2 ПОУ'!DF97:DR97+'КФО 2 пожертвования'!DF93:DR93</f>
        <v>2467760.54</v>
      </c>
      <c r="DG124" s="797"/>
      <c r="DH124" s="797"/>
      <c r="DI124" s="797"/>
      <c r="DJ124" s="797"/>
      <c r="DK124" s="797"/>
      <c r="DL124" s="797"/>
      <c r="DM124" s="797"/>
      <c r="DN124" s="797"/>
      <c r="DO124" s="797"/>
      <c r="DP124" s="797"/>
      <c r="DQ124" s="797"/>
      <c r="DR124" s="798"/>
      <c r="DS124" s="649"/>
      <c r="DT124" s="650"/>
      <c r="DU124" s="650"/>
      <c r="DV124" s="650"/>
      <c r="DW124" s="650"/>
      <c r="DX124" s="650"/>
      <c r="DY124" s="650"/>
      <c r="DZ124" s="650"/>
      <c r="EA124" s="650"/>
      <c r="EB124" s="650"/>
      <c r="EC124" s="650"/>
      <c r="ED124" s="650"/>
      <c r="EE124" s="651"/>
      <c r="EF124" s="649"/>
      <c r="EG124" s="650"/>
      <c r="EH124" s="650"/>
      <c r="EI124" s="650"/>
      <c r="EJ124" s="650"/>
      <c r="EK124" s="650"/>
      <c r="EL124" s="650"/>
      <c r="EM124" s="650"/>
      <c r="EN124" s="650"/>
      <c r="EO124" s="650"/>
      <c r="EP124" s="650"/>
      <c r="EQ124" s="650"/>
      <c r="ER124" s="651"/>
      <c r="ES124" s="431"/>
      <c r="ET124" s="432"/>
      <c r="EU124" s="432"/>
      <c r="EV124" s="432"/>
      <c r="EW124" s="432"/>
      <c r="EX124" s="432"/>
      <c r="EY124" s="432"/>
      <c r="EZ124" s="432"/>
      <c r="FA124" s="432"/>
      <c r="FB124" s="432"/>
      <c r="FC124" s="432"/>
      <c r="FD124" s="432"/>
      <c r="FE124" s="433"/>
      <c r="FG124" s="110"/>
    </row>
    <row r="125" spans="1:163" s="320" customFormat="1" ht="11.25" customHeight="1" x14ac:dyDescent="0.2">
      <c r="A125" s="613" t="s">
        <v>606</v>
      </c>
      <c r="B125" s="613"/>
      <c r="C125" s="613"/>
      <c r="D125" s="613"/>
      <c r="E125" s="613"/>
      <c r="F125" s="613"/>
      <c r="G125" s="613"/>
      <c r="H125" s="613"/>
      <c r="I125" s="613"/>
      <c r="J125" s="613"/>
      <c r="K125" s="613"/>
      <c r="L125" s="613"/>
      <c r="M125" s="613"/>
      <c r="N125" s="613"/>
      <c r="O125" s="613"/>
      <c r="P125" s="613"/>
      <c r="Q125" s="613"/>
      <c r="R125" s="613"/>
      <c r="S125" s="613"/>
      <c r="T125" s="613"/>
      <c r="U125" s="613"/>
      <c r="V125" s="613"/>
      <c r="W125" s="613"/>
      <c r="X125" s="613"/>
      <c r="Y125" s="613"/>
      <c r="Z125" s="613"/>
      <c r="AA125" s="613"/>
      <c r="AB125" s="613"/>
      <c r="AC125" s="613"/>
      <c r="AD125" s="613"/>
      <c r="AE125" s="613"/>
      <c r="AF125" s="613"/>
      <c r="AG125" s="613"/>
      <c r="AH125" s="613"/>
      <c r="AI125" s="613"/>
      <c r="AJ125" s="613"/>
      <c r="AK125" s="613"/>
      <c r="AL125" s="613"/>
      <c r="AM125" s="613"/>
      <c r="AN125" s="613"/>
      <c r="AO125" s="613"/>
      <c r="AP125" s="613"/>
      <c r="AQ125" s="613"/>
      <c r="AR125" s="613"/>
      <c r="AS125" s="613"/>
      <c r="AT125" s="613"/>
      <c r="AU125" s="613"/>
      <c r="AV125" s="613"/>
      <c r="AW125" s="613"/>
      <c r="AX125" s="613"/>
      <c r="AY125" s="613"/>
      <c r="AZ125" s="613"/>
      <c r="BA125" s="613"/>
      <c r="BB125" s="613"/>
      <c r="BC125" s="613"/>
      <c r="BD125" s="613"/>
      <c r="BE125" s="613"/>
      <c r="BF125" s="613"/>
      <c r="BG125" s="613"/>
      <c r="BH125" s="613"/>
      <c r="BI125" s="613"/>
      <c r="BJ125" s="613"/>
      <c r="BK125" s="613"/>
      <c r="BL125" s="613"/>
      <c r="BM125" s="613"/>
      <c r="BN125" s="613"/>
      <c r="BO125" s="613"/>
      <c r="BP125" s="613"/>
      <c r="BQ125" s="613"/>
      <c r="BR125" s="613"/>
      <c r="BS125" s="613"/>
      <c r="BT125" s="613"/>
      <c r="BU125" s="613"/>
      <c r="BV125" s="613"/>
      <c r="BW125" s="642"/>
      <c r="BX125" s="720"/>
      <c r="BY125" s="721"/>
      <c r="BZ125" s="721"/>
      <c r="CA125" s="721"/>
      <c r="CB125" s="721"/>
      <c r="CC125" s="721"/>
      <c r="CD125" s="721"/>
      <c r="CE125" s="722"/>
      <c r="CF125" s="803"/>
      <c r="CG125" s="721"/>
      <c r="CH125" s="721"/>
      <c r="CI125" s="721"/>
      <c r="CJ125" s="721"/>
      <c r="CK125" s="721"/>
      <c r="CL125" s="721"/>
      <c r="CM125" s="721"/>
      <c r="CN125" s="721"/>
      <c r="CO125" s="721"/>
      <c r="CP125" s="721"/>
      <c r="CQ125" s="721"/>
      <c r="CR125" s="722"/>
      <c r="CS125" s="699" t="s">
        <v>675</v>
      </c>
      <c r="CT125" s="700"/>
      <c r="CU125" s="700"/>
      <c r="CV125" s="700"/>
      <c r="CW125" s="700"/>
      <c r="CX125" s="700"/>
      <c r="CY125" s="700"/>
      <c r="CZ125" s="700"/>
      <c r="DA125" s="700"/>
      <c r="DB125" s="700"/>
      <c r="DC125" s="700"/>
      <c r="DD125" s="700"/>
      <c r="DE125" s="701"/>
      <c r="DF125" s="796">
        <f>'КФО 2 ПОУ'!DF96:DR96</f>
        <v>4279625.3600000003</v>
      </c>
      <c r="DG125" s="797"/>
      <c r="DH125" s="797"/>
      <c r="DI125" s="797"/>
      <c r="DJ125" s="797"/>
      <c r="DK125" s="797"/>
      <c r="DL125" s="797"/>
      <c r="DM125" s="797"/>
      <c r="DN125" s="797"/>
      <c r="DO125" s="797"/>
      <c r="DP125" s="797"/>
      <c r="DQ125" s="797"/>
      <c r="DR125" s="798"/>
      <c r="DS125" s="649"/>
      <c r="DT125" s="650"/>
      <c r="DU125" s="650"/>
      <c r="DV125" s="650"/>
      <c r="DW125" s="650"/>
      <c r="DX125" s="650"/>
      <c r="DY125" s="650"/>
      <c r="DZ125" s="650"/>
      <c r="EA125" s="650"/>
      <c r="EB125" s="650"/>
      <c r="EC125" s="650"/>
      <c r="ED125" s="650"/>
      <c r="EE125" s="651"/>
      <c r="EF125" s="649"/>
      <c r="EG125" s="650"/>
      <c r="EH125" s="650"/>
      <c r="EI125" s="650"/>
      <c r="EJ125" s="650"/>
      <c r="EK125" s="650"/>
      <c r="EL125" s="650"/>
      <c r="EM125" s="650"/>
      <c r="EN125" s="650"/>
      <c r="EO125" s="650"/>
      <c r="EP125" s="650"/>
      <c r="EQ125" s="650"/>
      <c r="ER125" s="651"/>
      <c r="ES125" s="314"/>
      <c r="ET125" s="315"/>
      <c r="EU125" s="315"/>
      <c r="EV125" s="315"/>
      <c r="EW125" s="315"/>
      <c r="EX125" s="315"/>
      <c r="EY125" s="315"/>
      <c r="EZ125" s="315"/>
      <c r="FA125" s="315"/>
      <c r="FB125" s="315"/>
      <c r="FC125" s="315"/>
      <c r="FD125" s="315"/>
      <c r="FE125" s="316"/>
      <c r="FG125" s="110"/>
    </row>
    <row r="126" spans="1:163" s="121" customFormat="1" ht="11.25" customHeight="1" x14ac:dyDescent="0.2">
      <c r="A126" s="659" t="s">
        <v>606</v>
      </c>
      <c r="B126" s="660"/>
      <c r="C126" s="660"/>
      <c r="D126" s="660"/>
      <c r="E126" s="660"/>
      <c r="F126" s="660"/>
      <c r="G126" s="660"/>
      <c r="H126" s="660"/>
      <c r="I126" s="660"/>
      <c r="J126" s="660"/>
      <c r="K126" s="660"/>
      <c r="L126" s="660"/>
      <c r="M126" s="660"/>
      <c r="N126" s="660"/>
      <c r="O126" s="660"/>
      <c r="P126" s="660"/>
      <c r="Q126" s="660"/>
      <c r="R126" s="660"/>
      <c r="S126" s="660"/>
      <c r="T126" s="660"/>
      <c r="U126" s="660"/>
      <c r="V126" s="660"/>
      <c r="W126" s="660"/>
      <c r="X126" s="660"/>
      <c r="Y126" s="660"/>
      <c r="Z126" s="660"/>
      <c r="AA126" s="660"/>
      <c r="AB126" s="660"/>
      <c r="AC126" s="660"/>
      <c r="AD126" s="660"/>
      <c r="AE126" s="660"/>
      <c r="AF126" s="660"/>
      <c r="AG126" s="660"/>
      <c r="AH126" s="660"/>
      <c r="AI126" s="660"/>
      <c r="AJ126" s="660"/>
      <c r="AK126" s="660"/>
      <c r="AL126" s="660"/>
      <c r="AM126" s="660"/>
      <c r="AN126" s="660"/>
      <c r="AO126" s="660"/>
      <c r="AP126" s="660"/>
      <c r="AQ126" s="660"/>
      <c r="AR126" s="660"/>
      <c r="AS126" s="660"/>
      <c r="AT126" s="660"/>
      <c r="AU126" s="660"/>
      <c r="AV126" s="660"/>
      <c r="AW126" s="660"/>
      <c r="AX126" s="660"/>
      <c r="AY126" s="660"/>
      <c r="AZ126" s="660"/>
      <c r="BA126" s="660"/>
      <c r="BB126" s="660"/>
      <c r="BC126" s="660"/>
      <c r="BD126" s="660"/>
      <c r="BE126" s="660"/>
      <c r="BF126" s="660"/>
      <c r="BG126" s="660"/>
      <c r="BH126" s="660"/>
      <c r="BI126" s="660"/>
      <c r="BJ126" s="660"/>
      <c r="BK126" s="660"/>
      <c r="BL126" s="660"/>
      <c r="BM126" s="660"/>
      <c r="BN126" s="660"/>
      <c r="BO126" s="660"/>
      <c r="BP126" s="660"/>
      <c r="BQ126" s="660"/>
      <c r="BR126" s="660"/>
      <c r="BS126" s="660"/>
      <c r="BT126" s="660"/>
      <c r="BU126" s="660"/>
      <c r="BV126" s="660"/>
      <c r="BW126" s="661"/>
      <c r="BX126" s="720"/>
      <c r="BY126" s="721"/>
      <c r="BZ126" s="721"/>
      <c r="CA126" s="721"/>
      <c r="CB126" s="721"/>
      <c r="CC126" s="721"/>
      <c r="CD126" s="721"/>
      <c r="CE126" s="722"/>
      <c r="CF126" s="803"/>
      <c r="CG126" s="721"/>
      <c r="CH126" s="721"/>
      <c r="CI126" s="721"/>
      <c r="CJ126" s="721"/>
      <c r="CK126" s="721"/>
      <c r="CL126" s="721"/>
      <c r="CM126" s="721"/>
      <c r="CN126" s="721"/>
      <c r="CO126" s="721"/>
      <c r="CP126" s="721"/>
      <c r="CQ126" s="721"/>
      <c r="CR126" s="722"/>
      <c r="CS126" s="699" t="s">
        <v>839</v>
      </c>
      <c r="CT126" s="700"/>
      <c r="CU126" s="700"/>
      <c r="CV126" s="700"/>
      <c r="CW126" s="700"/>
      <c r="CX126" s="700"/>
      <c r="CY126" s="700"/>
      <c r="CZ126" s="700"/>
      <c r="DA126" s="700"/>
      <c r="DB126" s="700"/>
      <c r="DC126" s="700"/>
      <c r="DD126" s="700"/>
      <c r="DE126" s="701"/>
      <c r="DF126" s="796">
        <f>'КФО 5'!DF99:DR99</f>
        <v>1112754.72</v>
      </c>
      <c r="DG126" s="797"/>
      <c r="DH126" s="797"/>
      <c r="DI126" s="797"/>
      <c r="DJ126" s="797"/>
      <c r="DK126" s="797"/>
      <c r="DL126" s="797"/>
      <c r="DM126" s="797"/>
      <c r="DN126" s="797"/>
      <c r="DO126" s="797"/>
      <c r="DP126" s="797"/>
      <c r="DQ126" s="797"/>
      <c r="DR126" s="798"/>
      <c r="DS126" s="649">
        <f>'КФО 5'!DS99:EE99</f>
        <v>0</v>
      </c>
      <c r="DT126" s="650"/>
      <c r="DU126" s="650"/>
      <c r="DV126" s="650"/>
      <c r="DW126" s="650"/>
      <c r="DX126" s="650"/>
      <c r="DY126" s="650"/>
      <c r="DZ126" s="650"/>
      <c r="EA126" s="650"/>
      <c r="EB126" s="650"/>
      <c r="EC126" s="650"/>
      <c r="ED126" s="650"/>
      <c r="EE126" s="651"/>
      <c r="EF126" s="649">
        <f>'КФО 5'!EF99:ER99</f>
        <v>0</v>
      </c>
      <c r="EG126" s="650"/>
      <c r="EH126" s="650"/>
      <c r="EI126" s="650"/>
      <c r="EJ126" s="650"/>
      <c r="EK126" s="650"/>
      <c r="EL126" s="650"/>
      <c r="EM126" s="650"/>
      <c r="EN126" s="650"/>
      <c r="EO126" s="650"/>
      <c r="EP126" s="650"/>
      <c r="EQ126" s="650"/>
      <c r="ER126" s="651"/>
      <c r="ES126" s="118"/>
      <c r="ET126" s="119"/>
      <c r="EU126" s="119"/>
      <c r="EV126" s="119"/>
      <c r="EW126" s="119"/>
      <c r="EX126" s="119"/>
      <c r="EY126" s="119"/>
      <c r="EZ126" s="119"/>
      <c r="FA126" s="119"/>
      <c r="FB126" s="119"/>
      <c r="FC126" s="119"/>
      <c r="FD126" s="119"/>
      <c r="FE126" s="120"/>
      <c r="FG126" s="110"/>
    </row>
    <row r="127" spans="1:163" s="132" customFormat="1" ht="11.25" customHeight="1" x14ac:dyDescent="0.2">
      <c r="A127" s="659" t="s">
        <v>606</v>
      </c>
      <c r="B127" s="660"/>
      <c r="C127" s="660"/>
      <c r="D127" s="660"/>
      <c r="E127" s="660"/>
      <c r="F127" s="660"/>
      <c r="G127" s="660"/>
      <c r="H127" s="660"/>
      <c r="I127" s="660"/>
      <c r="J127" s="660"/>
      <c r="K127" s="660"/>
      <c r="L127" s="660"/>
      <c r="M127" s="660"/>
      <c r="N127" s="660"/>
      <c r="O127" s="660"/>
      <c r="P127" s="660"/>
      <c r="Q127" s="660"/>
      <c r="R127" s="660"/>
      <c r="S127" s="660"/>
      <c r="T127" s="660"/>
      <c r="U127" s="660"/>
      <c r="V127" s="660"/>
      <c r="W127" s="660"/>
      <c r="X127" s="660"/>
      <c r="Y127" s="660"/>
      <c r="Z127" s="660"/>
      <c r="AA127" s="660"/>
      <c r="AB127" s="660"/>
      <c r="AC127" s="660"/>
      <c r="AD127" s="660"/>
      <c r="AE127" s="660"/>
      <c r="AF127" s="660"/>
      <c r="AG127" s="660"/>
      <c r="AH127" s="660"/>
      <c r="AI127" s="660"/>
      <c r="AJ127" s="660"/>
      <c r="AK127" s="660"/>
      <c r="AL127" s="660"/>
      <c r="AM127" s="660"/>
      <c r="AN127" s="660"/>
      <c r="AO127" s="660"/>
      <c r="AP127" s="660"/>
      <c r="AQ127" s="660"/>
      <c r="AR127" s="660"/>
      <c r="AS127" s="660"/>
      <c r="AT127" s="660"/>
      <c r="AU127" s="660"/>
      <c r="AV127" s="660"/>
      <c r="AW127" s="660"/>
      <c r="AX127" s="660"/>
      <c r="AY127" s="660"/>
      <c r="AZ127" s="660"/>
      <c r="BA127" s="660"/>
      <c r="BB127" s="660"/>
      <c r="BC127" s="660"/>
      <c r="BD127" s="660"/>
      <c r="BE127" s="660"/>
      <c r="BF127" s="660"/>
      <c r="BG127" s="660"/>
      <c r="BH127" s="660"/>
      <c r="BI127" s="660"/>
      <c r="BJ127" s="660"/>
      <c r="BK127" s="660"/>
      <c r="BL127" s="660"/>
      <c r="BM127" s="660"/>
      <c r="BN127" s="660"/>
      <c r="BO127" s="660"/>
      <c r="BP127" s="660"/>
      <c r="BQ127" s="660"/>
      <c r="BR127" s="660"/>
      <c r="BS127" s="660"/>
      <c r="BT127" s="660"/>
      <c r="BU127" s="660"/>
      <c r="BV127" s="660"/>
      <c r="BW127" s="661"/>
      <c r="BX127" s="720"/>
      <c r="BY127" s="721"/>
      <c r="BZ127" s="721"/>
      <c r="CA127" s="721"/>
      <c r="CB127" s="721"/>
      <c r="CC127" s="721"/>
      <c r="CD127" s="721"/>
      <c r="CE127" s="722"/>
      <c r="CF127" s="803"/>
      <c r="CG127" s="721"/>
      <c r="CH127" s="721"/>
      <c r="CI127" s="721"/>
      <c r="CJ127" s="721"/>
      <c r="CK127" s="721"/>
      <c r="CL127" s="721"/>
      <c r="CM127" s="721"/>
      <c r="CN127" s="721"/>
      <c r="CO127" s="721"/>
      <c r="CP127" s="721"/>
      <c r="CQ127" s="721"/>
      <c r="CR127" s="722"/>
      <c r="CS127" s="699" t="s">
        <v>649</v>
      </c>
      <c r="CT127" s="700"/>
      <c r="CU127" s="700"/>
      <c r="CV127" s="700"/>
      <c r="CW127" s="700"/>
      <c r="CX127" s="700"/>
      <c r="CY127" s="700"/>
      <c r="CZ127" s="700"/>
      <c r="DA127" s="700"/>
      <c r="DB127" s="700"/>
      <c r="DC127" s="700"/>
      <c r="DD127" s="700"/>
      <c r="DE127" s="701"/>
      <c r="DF127" s="796">
        <f>'КФО 5'!DF100:DR100</f>
        <v>10846.02</v>
      </c>
      <c r="DG127" s="797"/>
      <c r="DH127" s="797"/>
      <c r="DI127" s="797"/>
      <c r="DJ127" s="797"/>
      <c r="DK127" s="797"/>
      <c r="DL127" s="797"/>
      <c r="DM127" s="797"/>
      <c r="DN127" s="797"/>
      <c r="DO127" s="797"/>
      <c r="DP127" s="797"/>
      <c r="DQ127" s="797"/>
      <c r="DR127" s="798"/>
      <c r="DS127" s="649">
        <f>'КФО 5'!DS100:EE100</f>
        <v>0</v>
      </c>
      <c r="DT127" s="650"/>
      <c r="DU127" s="650"/>
      <c r="DV127" s="650"/>
      <c r="DW127" s="650"/>
      <c r="DX127" s="650"/>
      <c r="DY127" s="650"/>
      <c r="DZ127" s="650"/>
      <c r="EA127" s="650"/>
      <c r="EB127" s="650"/>
      <c r="EC127" s="650"/>
      <c r="ED127" s="650"/>
      <c r="EE127" s="651"/>
      <c r="EF127" s="649">
        <f>'КФО 5'!EF100:ER100</f>
        <v>0</v>
      </c>
      <c r="EG127" s="650"/>
      <c r="EH127" s="650"/>
      <c r="EI127" s="650"/>
      <c r="EJ127" s="650"/>
      <c r="EK127" s="650"/>
      <c r="EL127" s="650"/>
      <c r="EM127" s="650"/>
      <c r="EN127" s="650"/>
      <c r="EO127" s="650"/>
      <c r="EP127" s="650"/>
      <c r="EQ127" s="650"/>
      <c r="ER127" s="651"/>
      <c r="ES127" s="129"/>
      <c r="ET127" s="130"/>
      <c r="EU127" s="130"/>
      <c r="EV127" s="130"/>
      <c r="EW127" s="130"/>
      <c r="EX127" s="130"/>
      <c r="EY127" s="130"/>
      <c r="EZ127" s="130"/>
      <c r="FA127" s="130"/>
      <c r="FB127" s="130"/>
      <c r="FC127" s="130"/>
      <c r="FD127" s="130"/>
      <c r="FE127" s="131"/>
      <c r="FG127" s="110"/>
    </row>
    <row r="128" spans="1:163" s="121" customFormat="1" ht="11.25" customHeight="1" x14ac:dyDescent="0.2">
      <c r="A128" s="659" t="s">
        <v>606</v>
      </c>
      <c r="B128" s="660"/>
      <c r="C128" s="660"/>
      <c r="D128" s="660"/>
      <c r="E128" s="660"/>
      <c r="F128" s="660"/>
      <c r="G128" s="660"/>
      <c r="H128" s="660"/>
      <c r="I128" s="660"/>
      <c r="J128" s="660"/>
      <c r="K128" s="660"/>
      <c r="L128" s="660"/>
      <c r="M128" s="660"/>
      <c r="N128" s="660"/>
      <c r="O128" s="660"/>
      <c r="P128" s="660"/>
      <c r="Q128" s="660"/>
      <c r="R128" s="660"/>
      <c r="S128" s="660"/>
      <c r="T128" s="660"/>
      <c r="U128" s="660"/>
      <c r="V128" s="660"/>
      <c r="W128" s="660"/>
      <c r="X128" s="660"/>
      <c r="Y128" s="660"/>
      <c r="Z128" s="660"/>
      <c r="AA128" s="660"/>
      <c r="AB128" s="660"/>
      <c r="AC128" s="660"/>
      <c r="AD128" s="660"/>
      <c r="AE128" s="660"/>
      <c r="AF128" s="660"/>
      <c r="AG128" s="660"/>
      <c r="AH128" s="660"/>
      <c r="AI128" s="660"/>
      <c r="AJ128" s="660"/>
      <c r="AK128" s="660"/>
      <c r="AL128" s="660"/>
      <c r="AM128" s="660"/>
      <c r="AN128" s="660"/>
      <c r="AO128" s="660"/>
      <c r="AP128" s="660"/>
      <c r="AQ128" s="660"/>
      <c r="AR128" s="660"/>
      <c r="AS128" s="660"/>
      <c r="AT128" s="660"/>
      <c r="AU128" s="660"/>
      <c r="AV128" s="660"/>
      <c r="AW128" s="660"/>
      <c r="AX128" s="660"/>
      <c r="AY128" s="660"/>
      <c r="AZ128" s="660"/>
      <c r="BA128" s="660"/>
      <c r="BB128" s="660"/>
      <c r="BC128" s="660"/>
      <c r="BD128" s="660"/>
      <c r="BE128" s="660"/>
      <c r="BF128" s="660"/>
      <c r="BG128" s="660"/>
      <c r="BH128" s="660"/>
      <c r="BI128" s="660"/>
      <c r="BJ128" s="660"/>
      <c r="BK128" s="660"/>
      <c r="BL128" s="660"/>
      <c r="BM128" s="660"/>
      <c r="BN128" s="660"/>
      <c r="BO128" s="660"/>
      <c r="BP128" s="660"/>
      <c r="BQ128" s="660"/>
      <c r="BR128" s="660"/>
      <c r="BS128" s="660"/>
      <c r="BT128" s="660"/>
      <c r="BU128" s="660"/>
      <c r="BV128" s="660"/>
      <c r="BW128" s="661"/>
      <c r="BX128" s="720"/>
      <c r="BY128" s="721"/>
      <c r="BZ128" s="721"/>
      <c r="CA128" s="721"/>
      <c r="CB128" s="721"/>
      <c r="CC128" s="721"/>
      <c r="CD128" s="721"/>
      <c r="CE128" s="722"/>
      <c r="CF128" s="803"/>
      <c r="CG128" s="721"/>
      <c r="CH128" s="721"/>
      <c r="CI128" s="721"/>
      <c r="CJ128" s="721"/>
      <c r="CK128" s="721"/>
      <c r="CL128" s="721"/>
      <c r="CM128" s="721"/>
      <c r="CN128" s="721"/>
      <c r="CO128" s="721"/>
      <c r="CP128" s="721"/>
      <c r="CQ128" s="721"/>
      <c r="CR128" s="722"/>
      <c r="CS128" s="699" t="s">
        <v>650</v>
      </c>
      <c r="CT128" s="700"/>
      <c r="CU128" s="700"/>
      <c r="CV128" s="700"/>
      <c r="CW128" s="700"/>
      <c r="CX128" s="700"/>
      <c r="CY128" s="700"/>
      <c r="CZ128" s="700"/>
      <c r="DA128" s="700"/>
      <c r="DB128" s="700"/>
      <c r="DC128" s="700"/>
      <c r="DD128" s="700"/>
      <c r="DE128" s="701"/>
      <c r="DF128" s="796">
        <f>'КФО 5'!DF101:DR101</f>
        <v>9106451.8900000006</v>
      </c>
      <c r="DG128" s="797"/>
      <c r="DH128" s="797"/>
      <c r="DI128" s="797"/>
      <c r="DJ128" s="797"/>
      <c r="DK128" s="797"/>
      <c r="DL128" s="797"/>
      <c r="DM128" s="797"/>
      <c r="DN128" s="797"/>
      <c r="DO128" s="797"/>
      <c r="DP128" s="797"/>
      <c r="DQ128" s="797"/>
      <c r="DR128" s="798"/>
      <c r="DS128" s="649">
        <f>'КФО 5'!DS101:EE101</f>
        <v>0</v>
      </c>
      <c r="DT128" s="650"/>
      <c r="DU128" s="650"/>
      <c r="DV128" s="650"/>
      <c r="DW128" s="650"/>
      <c r="DX128" s="650"/>
      <c r="DY128" s="650"/>
      <c r="DZ128" s="650"/>
      <c r="EA128" s="650"/>
      <c r="EB128" s="650"/>
      <c r="EC128" s="650"/>
      <c r="ED128" s="650"/>
      <c r="EE128" s="651"/>
      <c r="EF128" s="649">
        <f>'КФО 5'!EF101:ER101</f>
        <v>0</v>
      </c>
      <c r="EG128" s="650"/>
      <c r="EH128" s="650"/>
      <c r="EI128" s="650"/>
      <c r="EJ128" s="650"/>
      <c r="EK128" s="650"/>
      <c r="EL128" s="650"/>
      <c r="EM128" s="650"/>
      <c r="EN128" s="650"/>
      <c r="EO128" s="650"/>
      <c r="EP128" s="650"/>
      <c r="EQ128" s="650"/>
      <c r="ER128" s="651"/>
      <c r="ES128" s="118"/>
      <c r="ET128" s="119"/>
      <c r="EU128" s="119"/>
      <c r="EV128" s="119"/>
      <c r="EW128" s="119"/>
      <c r="EX128" s="119"/>
      <c r="EY128" s="119"/>
      <c r="EZ128" s="119"/>
      <c r="FA128" s="119"/>
      <c r="FB128" s="119"/>
      <c r="FC128" s="119"/>
      <c r="FD128" s="119"/>
      <c r="FE128" s="120"/>
      <c r="FG128" s="110"/>
    </row>
    <row r="129" spans="1:163" s="269" customFormat="1" ht="11.25" customHeight="1" x14ac:dyDescent="0.2">
      <c r="A129" s="659" t="s">
        <v>606</v>
      </c>
      <c r="B129" s="660"/>
      <c r="C129" s="660"/>
      <c r="D129" s="660"/>
      <c r="E129" s="660"/>
      <c r="F129" s="660"/>
      <c r="G129" s="660"/>
      <c r="H129" s="660"/>
      <c r="I129" s="660"/>
      <c r="J129" s="660"/>
      <c r="K129" s="660"/>
      <c r="L129" s="660"/>
      <c r="M129" s="660"/>
      <c r="N129" s="660"/>
      <c r="O129" s="660"/>
      <c r="P129" s="660"/>
      <c r="Q129" s="660"/>
      <c r="R129" s="660"/>
      <c r="S129" s="660"/>
      <c r="T129" s="660"/>
      <c r="U129" s="660"/>
      <c r="V129" s="660"/>
      <c r="W129" s="660"/>
      <c r="X129" s="660"/>
      <c r="Y129" s="660"/>
      <c r="Z129" s="660"/>
      <c r="AA129" s="660"/>
      <c r="AB129" s="660"/>
      <c r="AC129" s="660"/>
      <c r="AD129" s="660"/>
      <c r="AE129" s="660"/>
      <c r="AF129" s="660"/>
      <c r="AG129" s="660"/>
      <c r="AH129" s="660"/>
      <c r="AI129" s="660"/>
      <c r="AJ129" s="660"/>
      <c r="AK129" s="660"/>
      <c r="AL129" s="660"/>
      <c r="AM129" s="660"/>
      <c r="AN129" s="660"/>
      <c r="AO129" s="660"/>
      <c r="AP129" s="660"/>
      <c r="AQ129" s="660"/>
      <c r="AR129" s="660"/>
      <c r="AS129" s="660"/>
      <c r="AT129" s="660"/>
      <c r="AU129" s="660"/>
      <c r="AV129" s="660"/>
      <c r="AW129" s="660"/>
      <c r="AX129" s="660"/>
      <c r="AY129" s="660"/>
      <c r="AZ129" s="660"/>
      <c r="BA129" s="660"/>
      <c r="BB129" s="660"/>
      <c r="BC129" s="660"/>
      <c r="BD129" s="660"/>
      <c r="BE129" s="660"/>
      <c r="BF129" s="660"/>
      <c r="BG129" s="660"/>
      <c r="BH129" s="660"/>
      <c r="BI129" s="660"/>
      <c r="BJ129" s="660"/>
      <c r="BK129" s="660"/>
      <c r="BL129" s="660"/>
      <c r="BM129" s="660"/>
      <c r="BN129" s="660"/>
      <c r="BO129" s="660"/>
      <c r="BP129" s="660"/>
      <c r="BQ129" s="660"/>
      <c r="BR129" s="660"/>
      <c r="BS129" s="660"/>
      <c r="BT129" s="660"/>
      <c r="BU129" s="660"/>
      <c r="BV129" s="660"/>
      <c r="BW129" s="661"/>
      <c r="BX129" s="720"/>
      <c r="BY129" s="721"/>
      <c r="BZ129" s="721"/>
      <c r="CA129" s="721"/>
      <c r="CB129" s="721"/>
      <c r="CC129" s="721"/>
      <c r="CD129" s="721"/>
      <c r="CE129" s="722"/>
      <c r="CF129" s="803"/>
      <c r="CG129" s="721"/>
      <c r="CH129" s="721"/>
      <c r="CI129" s="721"/>
      <c r="CJ129" s="721"/>
      <c r="CK129" s="721"/>
      <c r="CL129" s="721"/>
      <c r="CM129" s="721"/>
      <c r="CN129" s="721"/>
      <c r="CO129" s="721"/>
      <c r="CP129" s="721"/>
      <c r="CQ129" s="721"/>
      <c r="CR129" s="722"/>
      <c r="CS129" s="699" t="s">
        <v>865</v>
      </c>
      <c r="CT129" s="700"/>
      <c r="CU129" s="700"/>
      <c r="CV129" s="700"/>
      <c r="CW129" s="700"/>
      <c r="CX129" s="700"/>
      <c r="CY129" s="700"/>
      <c r="CZ129" s="700"/>
      <c r="DA129" s="700"/>
      <c r="DB129" s="700"/>
      <c r="DC129" s="700"/>
      <c r="DD129" s="700"/>
      <c r="DE129" s="701"/>
      <c r="DF129" s="649">
        <f>'КФО 5'!DF102:DR102</f>
        <v>520100</v>
      </c>
      <c r="DG129" s="650"/>
      <c r="DH129" s="650"/>
      <c r="DI129" s="650"/>
      <c r="DJ129" s="650"/>
      <c r="DK129" s="650"/>
      <c r="DL129" s="650"/>
      <c r="DM129" s="650"/>
      <c r="DN129" s="650"/>
      <c r="DO129" s="650"/>
      <c r="DP129" s="650"/>
      <c r="DQ129" s="650"/>
      <c r="DR129" s="651"/>
      <c r="DS129" s="263"/>
      <c r="DT129" s="264"/>
      <c r="DU129" s="264"/>
      <c r="DV129" s="264"/>
      <c r="DW129" s="264"/>
      <c r="DX129" s="264"/>
      <c r="DY129" s="264"/>
      <c r="DZ129" s="264"/>
      <c r="EA129" s="264"/>
      <c r="EB129" s="264"/>
      <c r="EC129" s="264"/>
      <c r="ED129" s="264"/>
      <c r="EE129" s="265"/>
      <c r="EF129" s="646"/>
      <c r="EG129" s="647"/>
      <c r="EH129" s="647"/>
      <c r="EI129" s="647"/>
      <c r="EJ129" s="647"/>
      <c r="EK129" s="647"/>
      <c r="EL129" s="647"/>
      <c r="EM129" s="647"/>
      <c r="EN129" s="647"/>
      <c r="EO129" s="647"/>
      <c r="EP129" s="647"/>
      <c r="EQ129" s="647"/>
      <c r="ER129" s="648"/>
      <c r="ES129" s="260"/>
      <c r="ET129" s="261"/>
      <c r="EU129" s="261"/>
      <c r="EV129" s="261"/>
      <c r="EW129" s="261"/>
      <c r="EX129" s="261"/>
      <c r="EY129" s="261"/>
      <c r="EZ129" s="261"/>
      <c r="FA129" s="261"/>
      <c r="FB129" s="261"/>
      <c r="FC129" s="261"/>
      <c r="FD129" s="261"/>
      <c r="FE129" s="262"/>
      <c r="FG129" s="110"/>
    </row>
    <row r="130" spans="1:163" s="269" customFormat="1" ht="11.25" customHeight="1" x14ac:dyDescent="0.2">
      <c r="A130" s="659" t="s">
        <v>606</v>
      </c>
      <c r="B130" s="660"/>
      <c r="C130" s="660"/>
      <c r="D130" s="660"/>
      <c r="E130" s="660"/>
      <c r="F130" s="660"/>
      <c r="G130" s="660"/>
      <c r="H130" s="660"/>
      <c r="I130" s="660"/>
      <c r="J130" s="660"/>
      <c r="K130" s="660"/>
      <c r="L130" s="660"/>
      <c r="M130" s="660"/>
      <c r="N130" s="660"/>
      <c r="O130" s="660"/>
      <c r="P130" s="660"/>
      <c r="Q130" s="660"/>
      <c r="R130" s="660"/>
      <c r="S130" s="660"/>
      <c r="T130" s="660"/>
      <c r="U130" s="660"/>
      <c r="V130" s="660"/>
      <c r="W130" s="660"/>
      <c r="X130" s="660"/>
      <c r="Y130" s="660"/>
      <c r="Z130" s="660"/>
      <c r="AA130" s="660"/>
      <c r="AB130" s="660"/>
      <c r="AC130" s="660"/>
      <c r="AD130" s="660"/>
      <c r="AE130" s="660"/>
      <c r="AF130" s="660"/>
      <c r="AG130" s="660"/>
      <c r="AH130" s="660"/>
      <c r="AI130" s="660"/>
      <c r="AJ130" s="660"/>
      <c r="AK130" s="660"/>
      <c r="AL130" s="660"/>
      <c r="AM130" s="660"/>
      <c r="AN130" s="660"/>
      <c r="AO130" s="660"/>
      <c r="AP130" s="660"/>
      <c r="AQ130" s="660"/>
      <c r="AR130" s="660"/>
      <c r="AS130" s="660"/>
      <c r="AT130" s="660"/>
      <c r="AU130" s="660"/>
      <c r="AV130" s="660"/>
      <c r="AW130" s="660"/>
      <c r="AX130" s="660"/>
      <c r="AY130" s="660"/>
      <c r="AZ130" s="660"/>
      <c r="BA130" s="660"/>
      <c r="BB130" s="660"/>
      <c r="BC130" s="660"/>
      <c r="BD130" s="660"/>
      <c r="BE130" s="660"/>
      <c r="BF130" s="660"/>
      <c r="BG130" s="660"/>
      <c r="BH130" s="660"/>
      <c r="BI130" s="660"/>
      <c r="BJ130" s="660"/>
      <c r="BK130" s="660"/>
      <c r="BL130" s="660"/>
      <c r="BM130" s="660"/>
      <c r="BN130" s="660"/>
      <c r="BO130" s="660"/>
      <c r="BP130" s="660"/>
      <c r="BQ130" s="660"/>
      <c r="BR130" s="660"/>
      <c r="BS130" s="660"/>
      <c r="BT130" s="660"/>
      <c r="BU130" s="660"/>
      <c r="BV130" s="660"/>
      <c r="BW130" s="661"/>
      <c r="BX130" s="720"/>
      <c r="BY130" s="721"/>
      <c r="BZ130" s="721"/>
      <c r="CA130" s="721"/>
      <c r="CB130" s="721"/>
      <c r="CC130" s="721"/>
      <c r="CD130" s="721"/>
      <c r="CE130" s="722"/>
      <c r="CF130" s="803"/>
      <c r="CG130" s="721"/>
      <c r="CH130" s="721"/>
      <c r="CI130" s="721"/>
      <c r="CJ130" s="721"/>
      <c r="CK130" s="721"/>
      <c r="CL130" s="721"/>
      <c r="CM130" s="721"/>
      <c r="CN130" s="721"/>
      <c r="CO130" s="721"/>
      <c r="CP130" s="721"/>
      <c r="CQ130" s="721"/>
      <c r="CR130" s="722"/>
      <c r="CS130" s="699" t="s">
        <v>866</v>
      </c>
      <c r="CT130" s="700"/>
      <c r="CU130" s="700"/>
      <c r="CV130" s="700"/>
      <c r="CW130" s="700"/>
      <c r="CX130" s="700"/>
      <c r="CY130" s="700"/>
      <c r="CZ130" s="700"/>
      <c r="DA130" s="700"/>
      <c r="DB130" s="700"/>
      <c r="DC130" s="700"/>
      <c r="DD130" s="700"/>
      <c r="DE130" s="701"/>
      <c r="DF130" s="649">
        <f>'КФО 5'!DF103:DR103</f>
        <v>29900</v>
      </c>
      <c r="DG130" s="650"/>
      <c r="DH130" s="650"/>
      <c r="DI130" s="650"/>
      <c r="DJ130" s="650"/>
      <c r="DK130" s="650"/>
      <c r="DL130" s="650"/>
      <c r="DM130" s="650"/>
      <c r="DN130" s="650"/>
      <c r="DO130" s="650"/>
      <c r="DP130" s="650"/>
      <c r="DQ130" s="650"/>
      <c r="DR130" s="651"/>
      <c r="DS130" s="263"/>
      <c r="DT130" s="264"/>
      <c r="DU130" s="264"/>
      <c r="DV130" s="264"/>
      <c r="DW130" s="264"/>
      <c r="DX130" s="264"/>
      <c r="DY130" s="264"/>
      <c r="DZ130" s="264"/>
      <c r="EA130" s="264"/>
      <c r="EB130" s="264"/>
      <c r="EC130" s="264"/>
      <c r="ED130" s="264"/>
      <c r="EE130" s="265"/>
      <c r="EF130" s="646"/>
      <c r="EG130" s="647"/>
      <c r="EH130" s="647"/>
      <c r="EI130" s="647"/>
      <c r="EJ130" s="647"/>
      <c r="EK130" s="647"/>
      <c r="EL130" s="647"/>
      <c r="EM130" s="647"/>
      <c r="EN130" s="647"/>
      <c r="EO130" s="647"/>
      <c r="EP130" s="647"/>
      <c r="EQ130" s="647"/>
      <c r="ER130" s="648"/>
      <c r="ES130" s="260"/>
      <c r="ET130" s="261"/>
      <c r="EU130" s="261"/>
      <c r="EV130" s="261"/>
      <c r="EW130" s="261"/>
      <c r="EX130" s="261"/>
      <c r="EY130" s="261"/>
      <c r="EZ130" s="261"/>
      <c r="FA130" s="261"/>
      <c r="FB130" s="261"/>
      <c r="FC130" s="261"/>
      <c r="FD130" s="261"/>
      <c r="FE130" s="262"/>
      <c r="FG130" s="110"/>
    </row>
    <row r="131" spans="1:163" s="269" customFormat="1" ht="11.25" customHeight="1" x14ac:dyDescent="0.2">
      <c r="A131" s="659" t="s">
        <v>606</v>
      </c>
      <c r="B131" s="660"/>
      <c r="C131" s="660"/>
      <c r="D131" s="660"/>
      <c r="E131" s="660"/>
      <c r="F131" s="660"/>
      <c r="G131" s="660"/>
      <c r="H131" s="660"/>
      <c r="I131" s="660"/>
      <c r="J131" s="660"/>
      <c r="K131" s="660"/>
      <c r="L131" s="660"/>
      <c r="M131" s="660"/>
      <c r="N131" s="660"/>
      <c r="O131" s="660"/>
      <c r="P131" s="660"/>
      <c r="Q131" s="660"/>
      <c r="R131" s="660"/>
      <c r="S131" s="660"/>
      <c r="T131" s="660"/>
      <c r="U131" s="660"/>
      <c r="V131" s="660"/>
      <c r="W131" s="660"/>
      <c r="X131" s="660"/>
      <c r="Y131" s="660"/>
      <c r="Z131" s="660"/>
      <c r="AA131" s="660"/>
      <c r="AB131" s="660"/>
      <c r="AC131" s="660"/>
      <c r="AD131" s="660"/>
      <c r="AE131" s="660"/>
      <c r="AF131" s="660"/>
      <c r="AG131" s="660"/>
      <c r="AH131" s="660"/>
      <c r="AI131" s="660"/>
      <c r="AJ131" s="660"/>
      <c r="AK131" s="660"/>
      <c r="AL131" s="660"/>
      <c r="AM131" s="660"/>
      <c r="AN131" s="660"/>
      <c r="AO131" s="660"/>
      <c r="AP131" s="660"/>
      <c r="AQ131" s="660"/>
      <c r="AR131" s="660"/>
      <c r="AS131" s="660"/>
      <c r="AT131" s="660"/>
      <c r="AU131" s="660"/>
      <c r="AV131" s="660"/>
      <c r="AW131" s="660"/>
      <c r="AX131" s="660"/>
      <c r="AY131" s="660"/>
      <c r="AZ131" s="660"/>
      <c r="BA131" s="660"/>
      <c r="BB131" s="660"/>
      <c r="BC131" s="660"/>
      <c r="BD131" s="660"/>
      <c r="BE131" s="660"/>
      <c r="BF131" s="660"/>
      <c r="BG131" s="660"/>
      <c r="BH131" s="660"/>
      <c r="BI131" s="660"/>
      <c r="BJ131" s="660"/>
      <c r="BK131" s="660"/>
      <c r="BL131" s="660"/>
      <c r="BM131" s="660"/>
      <c r="BN131" s="660"/>
      <c r="BO131" s="660"/>
      <c r="BP131" s="660"/>
      <c r="BQ131" s="660"/>
      <c r="BR131" s="660"/>
      <c r="BS131" s="660"/>
      <c r="BT131" s="660"/>
      <c r="BU131" s="660"/>
      <c r="BV131" s="660"/>
      <c r="BW131" s="661"/>
      <c r="BX131" s="720"/>
      <c r="BY131" s="721"/>
      <c r="BZ131" s="721"/>
      <c r="CA131" s="721"/>
      <c r="CB131" s="721"/>
      <c r="CC131" s="721"/>
      <c r="CD131" s="721"/>
      <c r="CE131" s="722"/>
      <c r="CF131" s="803"/>
      <c r="CG131" s="721"/>
      <c r="CH131" s="721"/>
      <c r="CI131" s="721"/>
      <c r="CJ131" s="721"/>
      <c r="CK131" s="721"/>
      <c r="CL131" s="721"/>
      <c r="CM131" s="721"/>
      <c r="CN131" s="721"/>
      <c r="CO131" s="721"/>
      <c r="CP131" s="721"/>
      <c r="CQ131" s="721"/>
      <c r="CR131" s="722"/>
      <c r="CS131" s="699" t="s">
        <v>651</v>
      </c>
      <c r="CT131" s="700"/>
      <c r="CU131" s="700"/>
      <c r="CV131" s="700"/>
      <c r="CW131" s="700"/>
      <c r="CX131" s="700"/>
      <c r="CY131" s="700"/>
      <c r="CZ131" s="700"/>
      <c r="DA131" s="700"/>
      <c r="DB131" s="700"/>
      <c r="DC131" s="700"/>
      <c r="DD131" s="700"/>
      <c r="DE131" s="701"/>
      <c r="DF131" s="796">
        <f>'КФО 5'!DF104:DR104</f>
        <v>88000</v>
      </c>
      <c r="DG131" s="797"/>
      <c r="DH131" s="797"/>
      <c r="DI131" s="797"/>
      <c r="DJ131" s="797"/>
      <c r="DK131" s="797"/>
      <c r="DL131" s="797"/>
      <c r="DM131" s="797"/>
      <c r="DN131" s="797"/>
      <c r="DO131" s="797"/>
      <c r="DP131" s="797"/>
      <c r="DQ131" s="797"/>
      <c r="DR131" s="798"/>
      <c r="DS131" s="263"/>
      <c r="DT131" s="264"/>
      <c r="DU131" s="264"/>
      <c r="DV131" s="264"/>
      <c r="DW131" s="264"/>
      <c r="DX131" s="264"/>
      <c r="DY131" s="264"/>
      <c r="DZ131" s="264"/>
      <c r="EA131" s="264"/>
      <c r="EB131" s="264"/>
      <c r="EC131" s="264"/>
      <c r="ED131" s="264"/>
      <c r="EE131" s="265"/>
      <c r="EF131" s="646"/>
      <c r="EG131" s="647"/>
      <c r="EH131" s="647"/>
      <c r="EI131" s="647"/>
      <c r="EJ131" s="647"/>
      <c r="EK131" s="647"/>
      <c r="EL131" s="647"/>
      <c r="EM131" s="647"/>
      <c r="EN131" s="647"/>
      <c r="EO131" s="647"/>
      <c r="EP131" s="647"/>
      <c r="EQ131" s="647"/>
      <c r="ER131" s="648"/>
      <c r="ES131" s="260"/>
      <c r="ET131" s="261"/>
      <c r="EU131" s="261"/>
      <c r="EV131" s="261"/>
      <c r="EW131" s="261"/>
      <c r="EX131" s="261"/>
      <c r="EY131" s="261"/>
      <c r="EZ131" s="261"/>
      <c r="FA131" s="261"/>
      <c r="FB131" s="261"/>
      <c r="FC131" s="261"/>
      <c r="FD131" s="261"/>
      <c r="FE131" s="262"/>
      <c r="FG131" s="110"/>
    </row>
    <row r="132" spans="1:163" s="487" customFormat="1" ht="11.25" customHeight="1" x14ac:dyDescent="0.2">
      <c r="A132" s="659" t="s">
        <v>606</v>
      </c>
      <c r="B132" s="660"/>
      <c r="C132" s="660"/>
      <c r="D132" s="660"/>
      <c r="E132" s="660"/>
      <c r="F132" s="660"/>
      <c r="G132" s="660"/>
      <c r="H132" s="660"/>
      <c r="I132" s="660"/>
      <c r="J132" s="660"/>
      <c r="K132" s="660"/>
      <c r="L132" s="660"/>
      <c r="M132" s="660"/>
      <c r="N132" s="660"/>
      <c r="O132" s="660"/>
      <c r="P132" s="660"/>
      <c r="Q132" s="660"/>
      <c r="R132" s="660"/>
      <c r="S132" s="660"/>
      <c r="T132" s="660"/>
      <c r="U132" s="660"/>
      <c r="V132" s="660"/>
      <c r="W132" s="660"/>
      <c r="X132" s="660"/>
      <c r="Y132" s="660"/>
      <c r="Z132" s="660"/>
      <c r="AA132" s="660"/>
      <c r="AB132" s="660"/>
      <c r="AC132" s="660"/>
      <c r="AD132" s="660"/>
      <c r="AE132" s="660"/>
      <c r="AF132" s="660"/>
      <c r="AG132" s="660"/>
      <c r="AH132" s="660"/>
      <c r="AI132" s="660"/>
      <c r="AJ132" s="660"/>
      <c r="AK132" s="660"/>
      <c r="AL132" s="660"/>
      <c r="AM132" s="660"/>
      <c r="AN132" s="660"/>
      <c r="AO132" s="660"/>
      <c r="AP132" s="660"/>
      <c r="AQ132" s="660"/>
      <c r="AR132" s="660"/>
      <c r="AS132" s="660"/>
      <c r="AT132" s="660"/>
      <c r="AU132" s="660"/>
      <c r="AV132" s="660"/>
      <c r="AW132" s="660"/>
      <c r="AX132" s="660"/>
      <c r="AY132" s="660"/>
      <c r="AZ132" s="660"/>
      <c r="BA132" s="660"/>
      <c r="BB132" s="660"/>
      <c r="BC132" s="660"/>
      <c r="BD132" s="660"/>
      <c r="BE132" s="660"/>
      <c r="BF132" s="660"/>
      <c r="BG132" s="660"/>
      <c r="BH132" s="660"/>
      <c r="BI132" s="660"/>
      <c r="BJ132" s="660"/>
      <c r="BK132" s="660"/>
      <c r="BL132" s="660"/>
      <c r="BM132" s="660"/>
      <c r="BN132" s="660"/>
      <c r="BO132" s="660"/>
      <c r="BP132" s="660"/>
      <c r="BQ132" s="660"/>
      <c r="BR132" s="660"/>
      <c r="BS132" s="660"/>
      <c r="BT132" s="660"/>
      <c r="BU132" s="660"/>
      <c r="BV132" s="660"/>
      <c r="BW132" s="661"/>
      <c r="BX132" s="720"/>
      <c r="BY132" s="721"/>
      <c r="BZ132" s="721"/>
      <c r="CA132" s="721"/>
      <c r="CB132" s="721"/>
      <c r="CC132" s="721"/>
      <c r="CD132" s="721"/>
      <c r="CE132" s="722"/>
      <c r="CF132" s="803"/>
      <c r="CG132" s="721"/>
      <c r="CH132" s="721"/>
      <c r="CI132" s="721"/>
      <c r="CJ132" s="721"/>
      <c r="CK132" s="721"/>
      <c r="CL132" s="721"/>
      <c r="CM132" s="721"/>
      <c r="CN132" s="721"/>
      <c r="CO132" s="721"/>
      <c r="CP132" s="721"/>
      <c r="CQ132" s="721"/>
      <c r="CR132" s="722"/>
      <c r="CS132" s="699" t="s">
        <v>841</v>
      </c>
      <c r="CT132" s="700"/>
      <c r="CU132" s="700"/>
      <c r="CV132" s="700"/>
      <c r="CW132" s="700"/>
      <c r="CX132" s="700"/>
      <c r="CY132" s="700"/>
      <c r="CZ132" s="700"/>
      <c r="DA132" s="700"/>
      <c r="DB132" s="700"/>
      <c r="DC132" s="700"/>
      <c r="DD132" s="700"/>
      <c r="DE132" s="701"/>
      <c r="DF132" s="796">
        <f>'КФО 5'!DF106:DR106</f>
        <v>10422.92</v>
      </c>
      <c r="DG132" s="797"/>
      <c r="DH132" s="797"/>
      <c r="DI132" s="797"/>
      <c r="DJ132" s="797"/>
      <c r="DK132" s="797"/>
      <c r="DL132" s="797"/>
      <c r="DM132" s="797"/>
      <c r="DN132" s="797"/>
      <c r="DO132" s="797"/>
      <c r="DP132" s="797"/>
      <c r="DQ132" s="797"/>
      <c r="DR132" s="798"/>
      <c r="DS132" s="484"/>
      <c r="DT132" s="485"/>
      <c r="DU132" s="485"/>
      <c r="DV132" s="485"/>
      <c r="DW132" s="485"/>
      <c r="DX132" s="485"/>
      <c r="DY132" s="485"/>
      <c r="DZ132" s="485"/>
      <c r="EA132" s="485"/>
      <c r="EB132" s="485"/>
      <c r="EC132" s="485"/>
      <c r="ED132" s="485"/>
      <c r="EE132" s="486"/>
      <c r="EF132" s="646"/>
      <c r="EG132" s="647"/>
      <c r="EH132" s="647"/>
      <c r="EI132" s="647"/>
      <c r="EJ132" s="647"/>
      <c r="EK132" s="647"/>
      <c r="EL132" s="647"/>
      <c r="EM132" s="647"/>
      <c r="EN132" s="647"/>
      <c r="EO132" s="647"/>
      <c r="EP132" s="647"/>
      <c r="EQ132" s="647"/>
      <c r="ER132" s="648"/>
      <c r="ES132" s="481"/>
      <c r="ET132" s="482"/>
      <c r="EU132" s="482"/>
      <c r="EV132" s="482"/>
      <c r="EW132" s="482"/>
      <c r="EX132" s="482"/>
      <c r="EY132" s="482"/>
      <c r="EZ132" s="482"/>
      <c r="FA132" s="482"/>
      <c r="FB132" s="482"/>
      <c r="FC132" s="482"/>
      <c r="FD132" s="482"/>
      <c r="FE132" s="483"/>
      <c r="FG132" s="110"/>
    </row>
    <row r="133" spans="1:163" s="269" customFormat="1" ht="11.25" customHeight="1" x14ac:dyDescent="0.2">
      <c r="A133" s="659" t="s">
        <v>606</v>
      </c>
      <c r="B133" s="660"/>
      <c r="C133" s="660"/>
      <c r="D133" s="660"/>
      <c r="E133" s="660"/>
      <c r="F133" s="660"/>
      <c r="G133" s="660"/>
      <c r="H133" s="660"/>
      <c r="I133" s="660"/>
      <c r="J133" s="660"/>
      <c r="K133" s="660"/>
      <c r="L133" s="660"/>
      <c r="M133" s="660"/>
      <c r="N133" s="660"/>
      <c r="O133" s="660"/>
      <c r="P133" s="660"/>
      <c r="Q133" s="660"/>
      <c r="R133" s="660"/>
      <c r="S133" s="660"/>
      <c r="T133" s="660"/>
      <c r="U133" s="660"/>
      <c r="V133" s="660"/>
      <c r="W133" s="660"/>
      <c r="X133" s="660"/>
      <c r="Y133" s="660"/>
      <c r="Z133" s="660"/>
      <c r="AA133" s="660"/>
      <c r="AB133" s="660"/>
      <c r="AC133" s="660"/>
      <c r="AD133" s="660"/>
      <c r="AE133" s="660"/>
      <c r="AF133" s="660"/>
      <c r="AG133" s="660"/>
      <c r="AH133" s="660"/>
      <c r="AI133" s="660"/>
      <c r="AJ133" s="660"/>
      <c r="AK133" s="660"/>
      <c r="AL133" s="660"/>
      <c r="AM133" s="660"/>
      <c r="AN133" s="660"/>
      <c r="AO133" s="660"/>
      <c r="AP133" s="660"/>
      <c r="AQ133" s="660"/>
      <c r="AR133" s="660"/>
      <c r="AS133" s="660"/>
      <c r="AT133" s="660"/>
      <c r="AU133" s="660"/>
      <c r="AV133" s="660"/>
      <c r="AW133" s="660"/>
      <c r="AX133" s="660"/>
      <c r="AY133" s="660"/>
      <c r="AZ133" s="660"/>
      <c r="BA133" s="660"/>
      <c r="BB133" s="660"/>
      <c r="BC133" s="660"/>
      <c r="BD133" s="660"/>
      <c r="BE133" s="660"/>
      <c r="BF133" s="660"/>
      <c r="BG133" s="660"/>
      <c r="BH133" s="660"/>
      <c r="BI133" s="660"/>
      <c r="BJ133" s="660"/>
      <c r="BK133" s="660"/>
      <c r="BL133" s="660"/>
      <c r="BM133" s="660"/>
      <c r="BN133" s="660"/>
      <c r="BO133" s="660"/>
      <c r="BP133" s="660"/>
      <c r="BQ133" s="660"/>
      <c r="BR133" s="660"/>
      <c r="BS133" s="660"/>
      <c r="BT133" s="660"/>
      <c r="BU133" s="660"/>
      <c r="BV133" s="660"/>
      <c r="BW133" s="661"/>
      <c r="BX133" s="720"/>
      <c r="BY133" s="721"/>
      <c r="BZ133" s="721"/>
      <c r="CA133" s="721"/>
      <c r="CB133" s="721"/>
      <c r="CC133" s="721"/>
      <c r="CD133" s="721"/>
      <c r="CE133" s="722"/>
      <c r="CF133" s="803"/>
      <c r="CG133" s="721"/>
      <c r="CH133" s="721"/>
      <c r="CI133" s="721"/>
      <c r="CJ133" s="721"/>
      <c r="CK133" s="721"/>
      <c r="CL133" s="721"/>
      <c r="CM133" s="721"/>
      <c r="CN133" s="721"/>
      <c r="CO133" s="721"/>
      <c r="CP133" s="721"/>
      <c r="CQ133" s="721"/>
      <c r="CR133" s="722"/>
      <c r="CS133" s="699" t="s">
        <v>814</v>
      </c>
      <c r="CT133" s="700"/>
      <c r="CU133" s="700"/>
      <c r="CV133" s="700"/>
      <c r="CW133" s="700"/>
      <c r="CX133" s="700"/>
      <c r="CY133" s="700"/>
      <c r="CZ133" s="700"/>
      <c r="DA133" s="700"/>
      <c r="DB133" s="700"/>
      <c r="DC133" s="700"/>
      <c r="DD133" s="700"/>
      <c r="DE133" s="701"/>
      <c r="DF133" s="796">
        <f>'КФО 5'!DF105:DR105</f>
        <v>19800</v>
      </c>
      <c r="DG133" s="797"/>
      <c r="DH133" s="797"/>
      <c r="DI133" s="797"/>
      <c r="DJ133" s="797"/>
      <c r="DK133" s="797"/>
      <c r="DL133" s="797"/>
      <c r="DM133" s="797"/>
      <c r="DN133" s="797"/>
      <c r="DO133" s="797"/>
      <c r="DP133" s="797"/>
      <c r="DQ133" s="797"/>
      <c r="DR133" s="798"/>
      <c r="DS133" s="263"/>
      <c r="DT133" s="264"/>
      <c r="DU133" s="264"/>
      <c r="DV133" s="264"/>
      <c r="DW133" s="264"/>
      <c r="DX133" s="264"/>
      <c r="DY133" s="264"/>
      <c r="DZ133" s="264"/>
      <c r="EA133" s="264"/>
      <c r="EB133" s="264"/>
      <c r="EC133" s="264"/>
      <c r="ED133" s="264"/>
      <c r="EE133" s="265"/>
      <c r="EF133" s="646"/>
      <c r="EG133" s="647"/>
      <c r="EH133" s="647"/>
      <c r="EI133" s="647"/>
      <c r="EJ133" s="647"/>
      <c r="EK133" s="647"/>
      <c r="EL133" s="647"/>
      <c r="EM133" s="647"/>
      <c r="EN133" s="647"/>
      <c r="EO133" s="647"/>
      <c r="EP133" s="647"/>
      <c r="EQ133" s="647"/>
      <c r="ER133" s="648"/>
      <c r="ES133" s="260"/>
      <c r="ET133" s="261"/>
      <c r="EU133" s="261"/>
      <c r="EV133" s="261"/>
      <c r="EW133" s="261"/>
      <c r="EX133" s="261"/>
      <c r="EY133" s="261"/>
      <c r="EZ133" s="261"/>
      <c r="FA133" s="261"/>
      <c r="FB133" s="261"/>
      <c r="FC133" s="261"/>
      <c r="FD133" s="261"/>
      <c r="FE133" s="262"/>
      <c r="FG133" s="110"/>
    </row>
    <row r="134" spans="1:163" s="275" customFormat="1" ht="11.25" customHeight="1" x14ac:dyDescent="0.2">
      <c r="A134" s="613" t="s">
        <v>605</v>
      </c>
      <c r="B134" s="613"/>
      <c r="C134" s="613"/>
      <c r="D134" s="613"/>
      <c r="E134" s="613"/>
      <c r="F134" s="613"/>
      <c r="G134" s="613"/>
      <c r="H134" s="613"/>
      <c r="I134" s="613"/>
      <c r="J134" s="613"/>
      <c r="K134" s="613"/>
      <c r="L134" s="613"/>
      <c r="M134" s="613"/>
      <c r="N134" s="613"/>
      <c r="O134" s="613"/>
      <c r="P134" s="613"/>
      <c r="Q134" s="613"/>
      <c r="R134" s="613"/>
      <c r="S134" s="613"/>
      <c r="T134" s="613"/>
      <c r="U134" s="613"/>
      <c r="V134" s="613"/>
      <c r="W134" s="613"/>
      <c r="X134" s="613"/>
      <c r="Y134" s="613"/>
      <c r="Z134" s="613"/>
      <c r="AA134" s="613"/>
      <c r="AB134" s="613"/>
      <c r="AC134" s="613"/>
      <c r="AD134" s="613"/>
      <c r="AE134" s="613"/>
      <c r="AF134" s="613"/>
      <c r="AG134" s="613"/>
      <c r="AH134" s="613"/>
      <c r="AI134" s="613"/>
      <c r="AJ134" s="613"/>
      <c r="AK134" s="613"/>
      <c r="AL134" s="613"/>
      <c r="AM134" s="613"/>
      <c r="AN134" s="613"/>
      <c r="AO134" s="613"/>
      <c r="AP134" s="613"/>
      <c r="AQ134" s="613"/>
      <c r="AR134" s="613"/>
      <c r="AS134" s="613"/>
      <c r="AT134" s="613"/>
      <c r="AU134" s="613"/>
      <c r="AV134" s="613"/>
      <c r="AW134" s="613"/>
      <c r="AX134" s="613"/>
      <c r="AY134" s="613"/>
      <c r="AZ134" s="613"/>
      <c r="BA134" s="613"/>
      <c r="BB134" s="613"/>
      <c r="BC134" s="613"/>
      <c r="BD134" s="613"/>
      <c r="BE134" s="613"/>
      <c r="BF134" s="613"/>
      <c r="BG134" s="613"/>
      <c r="BH134" s="613"/>
      <c r="BI134" s="613"/>
      <c r="BJ134" s="613"/>
      <c r="BK134" s="613"/>
      <c r="BL134" s="613"/>
      <c r="BM134" s="613"/>
      <c r="BN134" s="613"/>
      <c r="BO134" s="613"/>
      <c r="BP134" s="613"/>
      <c r="BQ134" s="613"/>
      <c r="BR134" s="613"/>
      <c r="BS134" s="613"/>
      <c r="BT134" s="613"/>
      <c r="BU134" s="613"/>
      <c r="BV134" s="613"/>
      <c r="BW134" s="642"/>
      <c r="BX134" s="542" t="s">
        <v>595</v>
      </c>
      <c r="BY134" s="543"/>
      <c r="BZ134" s="543"/>
      <c r="CA134" s="543"/>
      <c r="CB134" s="543"/>
      <c r="CC134" s="543"/>
      <c r="CD134" s="543"/>
      <c r="CE134" s="544"/>
      <c r="CF134" s="605" t="s">
        <v>555</v>
      </c>
      <c r="CG134" s="543"/>
      <c r="CH134" s="543"/>
      <c r="CI134" s="543"/>
      <c r="CJ134" s="543"/>
      <c r="CK134" s="543"/>
      <c r="CL134" s="543"/>
      <c r="CM134" s="543"/>
      <c r="CN134" s="543"/>
      <c r="CO134" s="543"/>
      <c r="CP134" s="543"/>
      <c r="CQ134" s="270"/>
      <c r="CR134" s="271"/>
      <c r="CS134" s="699" t="s">
        <v>644</v>
      </c>
      <c r="CT134" s="700"/>
      <c r="CU134" s="700"/>
      <c r="CV134" s="700"/>
      <c r="CW134" s="700"/>
      <c r="CX134" s="700"/>
      <c r="CY134" s="700"/>
      <c r="CZ134" s="700"/>
      <c r="DA134" s="700"/>
      <c r="DB134" s="700"/>
      <c r="DC134" s="700"/>
      <c r="DD134" s="700"/>
      <c r="DE134" s="701"/>
      <c r="DF134" s="649">
        <f>'КФО 4 город'!DF82:DR82</f>
        <v>5438377.0499999998</v>
      </c>
      <c r="DG134" s="650"/>
      <c r="DH134" s="650"/>
      <c r="DI134" s="650"/>
      <c r="DJ134" s="650"/>
      <c r="DK134" s="650"/>
      <c r="DL134" s="650"/>
      <c r="DM134" s="650"/>
      <c r="DN134" s="650"/>
      <c r="DO134" s="650"/>
      <c r="DP134" s="650"/>
      <c r="DQ134" s="650"/>
      <c r="DR134" s="651"/>
      <c r="DS134" s="636">
        <f>'КФО 4 город'!DS82:EE82</f>
        <v>7025107</v>
      </c>
      <c r="DT134" s="637"/>
      <c r="DU134" s="637"/>
      <c r="DV134" s="637"/>
      <c r="DW134" s="637"/>
      <c r="DX134" s="637"/>
      <c r="DY134" s="637"/>
      <c r="DZ134" s="637"/>
      <c r="EA134" s="637"/>
      <c r="EB134" s="637"/>
      <c r="EC134" s="637"/>
      <c r="ED134" s="637"/>
      <c r="EE134" s="638"/>
      <c r="EF134" s="646">
        <f>'КФО 4 город'!EF82:ER82</f>
        <v>7368765</v>
      </c>
      <c r="EG134" s="647"/>
      <c r="EH134" s="647"/>
      <c r="EI134" s="647"/>
      <c r="EJ134" s="647"/>
      <c r="EK134" s="647"/>
      <c r="EL134" s="647"/>
      <c r="EM134" s="647"/>
      <c r="EN134" s="647"/>
      <c r="EO134" s="647"/>
      <c r="EP134" s="647"/>
      <c r="EQ134" s="647"/>
      <c r="ER134" s="648"/>
      <c r="ES134" s="272"/>
      <c r="ET134" s="273"/>
      <c r="EU134" s="273"/>
      <c r="EV134" s="273"/>
      <c r="EW134" s="273"/>
      <c r="EX134" s="273"/>
      <c r="EY134" s="273"/>
      <c r="EZ134" s="273"/>
      <c r="FA134" s="273"/>
      <c r="FB134" s="273"/>
      <c r="FC134" s="273"/>
      <c r="FD134" s="273"/>
      <c r="FE134" s="274"/>
      <c r="FG134" s="110"/>
    </row>
    <row r="135" spans="1:163" s="275" customFormat="1" ht="11.25" customHeight="1" x14ac:dyDescent="0.2">
      <c r="A135" s="613" t="s">
        <v>605</v>
      </c>
      <c r="B135" s="613"/>
      <c r="C135" s="613"/>
      <c r="D135" s="613"/>
      <c r="E135" s="613"/>
      <c r="F135" s="613"/>
      <c r="G135" s="613"/>
      <c r="H135" s="613"/>
      <c r="I135" s="613"/>
      <c r="J135" s="613"/>
      <c r="K135" s="613"/>
      <c r="L135" s="613"/>
      <c r="M135" s="613"/>
      <c r="N135" s="613"/>
      <c r="O135" s="613"/>
      <c r="P135" s="613"/>
      <c r="Q135" s="613"/>
      <c r="R135" s="613"/>
      <c r="S135" s="613"/>
      <c r="T135" s="613"/>
      <c r="U135" s="613"/>
      <c r="V135" s="613"/>
      <c r="W135" s="613"/>
      <c r="X135" s="613"/>
      <c r="Y135" s="613"/>
      <c r="Z135" s="613"/>
      <c r="AA135" s="613"/>
      <c r="AB135" s="613"/>
      <c r="AC135" s="613"/>
      <c r="AD135" s="613"/>
      <c r="AE135" s="613"/>
      <c r="AF135" s="613"/>
      <c r="AG135" s="613"/>
      <c r="AH135" s="613"/>
      <c r="AI135" s="613"/>
      <c r="AJ135" s="613"/>
      <c r="AK135" s="613"/>
      <c r="AL135" s="613"/>
      <c r="AM135" s="613"/>
      <c r="AN135" s="613"/>
      <c r="AO135" s="613"/>
      <c r="AP135" s="613"/>
      <c r="AQ135" s="613"/>
      <c r="AR135" s="613"/>
      <c r="AS135" s="613"/>
      <c r="AT135" s="613"/>
      <c r="AU135" s="613"/>
      <c r="AV135" s="613"/>
      <c r="AW135" s="613"/>
      <c r="AX135" s="613"/>
      <c r="AY135" s="613"/>
      <c r="AZ135" s="613"/>
      <c r="BA135" s="613"/>
      <c r="BB135" s="613"/>
      <c r="BC135" s="613"/>
      <c r="BD135" s="613"/>
      <c r="BE135" s="613"/>
      <c r="BF135" s="613"/>
      <c r="BG135" s="613"/>
      <c r="BH135" s="613"/>
      <c r="BI135" s="613"/>
      <c r="BJ135" s="613"/>
      <c r="BK135" s="613"/>
      <c r="BL135" s="613"/>
      <c r="BM135" s="613"/>
      <c r="BN135" s="613"/>
      <c r="BO135" s="613"/>
      <c r="BP135" s="613"/>
      <c r="BQ135" s="613"/>
      <c r="BR135" s="613"/>
      <c r="BS135" s="613"/>
      <c r="BT135" s="613"/>
      <c r="BU135" s="613"/>
      <c r="BV135" s="613"/>
      <c r="BW135" s="642"/>
      <c r="BX135" s="559"/>
      <c r="BY135" s="560"/>
      <c r="BZ135" s="560"/>
      <c r="CA135" s="560"/>
      <c r="CB135" s="560"/>
      <c r="CC135" s="560"/>
      <c r="CD135" s="560"/>
      <c r="CE135" s="561"/>
      <c r="CF135" s="562"/>
      <c r="CG135" s="560"/>
      <c r="CH135" s="560"/>
      <c r="CI135" s="560"/>
      <c r="CJ135" s="560"/>
      <c r="CK135" s="560"/>
      <c r="CL135" s="560"/>
      <c r="CM135" s="560"/>
      <c r="CN135" s="560"/>
      <c r="CO135" s="560"/>
      <c r="CP135" s="560"/>
      <c r="CQ135" s="270"/>
      <c r="CR135" s="271"/>
      <c r="CS135" s="699" t="s">
        <v>689</v>
      </c>
      <c r="CT135" s="700"/>
      <c r="CU135" s="700"/>
      <c r="CV135" s="700"/>
      <c r="CW135" s="700"/>
      <c r="CX135" s="700"/>
      <c r="CY135" s="700"/>
      <c r="CZ135" s="700"/>
      <c r="DA135" s="700"/>
      <c r="DB135" s="700"/>
      <c r="DC135" s="700"/>
      <c r="DD135" s="700"/>
      <c r="DE135" s="701"/>
      <c r="DF135" s="649">
        <f>'КФО 2 ПОУ'!DF93:DR93+'КФО 2 аренда'!DF91:DR91</f>
        <v>0</v>
      </c>
      <c r="DG135" s="650"/>
      <c r="DH135" s="650"/>
      <c r="DI135" s="650"/>
      <c r="DJ135" s="650"/>
      <c r="DK135" s="650"/>
      <c r="DL135" s="650"/>
      <c r="DM135" s="650"/>
      <c r="DN135" s="650"/>
      <c r="DO135" s="650"/>
      <c r="DP135" s="650"/>
      <c r="DQ135" s="650"/>
      <c r="DR135" s="651"/>
      <c r="DS135" s="636">
        <f>'КФО 2 ПОУ'!DS93:EE93</f>
        <v>1637726.43</v>
      </c>
      <c r="DT135" s="637"/>
      <c r="DU135" s="637"/>
      <c r="DV135" s="637"/>
      <c r="DW135" s="637"/>
      <c r="DX135" s="637"/>
      <c r="DY135" s="637"/>
      <c r="DZ135" s="637"/>
      <c r="EA135" s="637"/>
      <c r="EB135" s="637"/>
      <c r="EC135" s="637"/>
      <c r="ED135" s="637"/>
      <c r="EE135" s="638"/>
      <c r="EF135" s="646">
        <f>'КФО 2 ПОУ'!EF93:ER93</f>
        <v>1637726.43</v>
      </c>
      <c r="EG135" s="647"/>
      <c r="EH135" s="647"/>
      <c r="EI135" s="647"/>
      <c r="EJ135" s="647"/>
      <c r="EK135" s="647"/>
      <c r="EL135" s="647"/>
      <c r="EM135" s="647"/>
      <c r="EN135" s="647"/>
      <c r="EO135" s="647"/>
      <c r="EP135" s="647"/>
      <c r="EQ135" s="647"/>
      <c r="ER135" s="648"/>
      <c r="ES135" s="272"/>
      <c r="ET135" s="273"/>
      <c r="EU135" s="273"/>
      <c r="EV135" s="273"/>
      <c r="EW135" s="273"/>
      <c r="EX135" s="273"/>
      <c r="EY135" s="273"/>
      <c r="EZ135" s="273"/>
      <c r="FA135" s="273"/>
      <c r="FB135" s="273"/>
      <c r="FC135" s="273"/>
      <c r="FD135" s="273"/>
      <c r="FE135" s="274"/>
      <c r="FG135" s="110"/>
    </row>
    <row r="136" spans="1:163" ht="11.25" customHeight="1" x14ac:dyDescent="0.2">
      <c r="A136" s="613" t="s">
        <v>249</v>
      </c>
      <c r="B136" s="614"/>
      <c r="C136" s="614"/>
      <c r="D136" s="614"/>
      <c r="E136" s="614"/>
      <c r="F136" s="614"/>
      <c r="G136" s="614"/>
      <c r="H136" s="614"/>
      <c r="I136" s="614"/>
      <c r="J136" s="614"/>
      <c r="K136" s="614"/>
      <c r="L136" s="614"/>
      <c r="M136" s="614"/>
      <c r="N136" s="614"/>
      <c r="O136" s="614"/>
      <c r="P136" s="614"/>
      <c r="Q136" s="614"/>
      <c r="R136" s="614"/>
      <c r="S136" s="614"/>
      <c r="T136" s="614"/>
      <c r="U136" s="614"/>
      <c r="V136" s="614"/>
      <c r="W136" s="614"/>
      <c r="X136" s="614"/>
      <c r="Y136" s="614"/>
      <c r="Z136" s="614"/>
      <c r="AA136" s="614"/>
      <c r="AB136" s="614"/>
      <c r="AC136" s="614"/>
      <c r="AD136" s="614"/>
      <c r="AE136" s="614"/>
      <c r="AF136" s="614"/>
      <c r="AG136" s="614"/>
      <c r="AH136" s="614"/>
      <c r="AI136" s="614"/>
      <c r="AJ136" s="614"/>
      <c r="AK136" s="614"/>
      <c r="AL136" s="614"/>
      <c r="AM136" s="614"/>
      <c r="AN136" s="614"/>
      <c r="AO136" s="614"/>
      <c r="AP136" s="614"/>
      <c r="AQ136" s="614"/>
      <c r="AR136" s="614"/>
      <c r="AS136" s="614"/>
      <c r="AT136" s="614"/>
      <c r="AU136" s="614"/>
      <c r="AV136" s="614"/>
      <c r="AW136" s="614"/>
      <c r="AX136" s="614"/>
      <c r="AY136" s="614"/>
      <c r="AZ136" s="614"/>
      <c r="BA136" s="614"/>
      <c r="BB136" s="614"/>
      <c r="BC136" s="614"/>
      <c r="BD136" s="614"/>
      <c r="BE136" s="614"/>
      <c r="BF136" s="614"/>
      <c r="BG136" s="614"/>
      <c r="BH136" s="614"/>
      <c r="BI136" s="614"/>
      <c r="BJ136" s="614"/>
      <c r="BK136" s="614"/>
      <c r="BL136" s="614"/>
      <c r="BM136" s="614"/>
      <c r="BN136" s="614"/>
      <c r="BO136" s="614"/>
      <c r="BP136" s="614"/>
      <c r="BQ136" s="614"/>
      <c r="BR136" s="614"/>
      <c r="BS136" s="614"/>
      <c r="BT136" s="614"/>
      <c r="BU136" s="614"/>
      <c r="BV136" s="614"/>
      <c r="BW136" s="614"/>
      <c r="BX136" s="615" t="s">
        <v>602</v>
      </c>
      <c r="BY136" s="616"/>
      <c r="BZ136" s="616"/>
      <c r="CA136" s="616"/>
      <c r="CB136" s="616"/>
      <c r="CC136" s="616"/>
      <c r="CD136" s="616"/>
      <c r="CE136" s="617"/>
      <c r="CF136" s="618" t="s">
        <v>250</v>
      </c>
      <c r="CG136" s="616"/>
      <c r="CH136" s="616"/>
      <c r="CI136" s="616"/>
      <c r="CJ136" s="616"/>
      <c r="CK136" s="616"/>
      <c r="CL136" s="616"/>
      <c r="CM136" s="616"/>
      <c r="CN136" s="616"/>
      <c r="CO136" s="616"/>
      <c r="CP136" s="616"/>
      <c r="CQ136" s="616"/>
      <c r="CR136" s="617"/>
      <c r="CS136" s="669"/>
      <c r="CT136" s="670"/>
      <c r="CU136" s="670"/>
      <c r="CV136" s="670"/>
      <c r="CW136" s="670"/>
      <c r="CX136" s="670"/>
      <c r="CY136" s="670"/>
      <c r="CZ136" s="670"/>
      <c r="DA136" s="670"/>
      <c r="DB136" s="670"/>
      <c r="DC136" s="670"/>
      <c r="DD136" s="670"/>
      <c r="DE136" s="671"/>
      <c r="DF136" s="669"/>
      <c r="DG136" s="670"/>
      <c r="DH136" s="670"/>
      <c r="DI136" s="670"/>
      <c r="DJ136" s="670"/>
      <c r="DK136" s="670"/>
      <c r="DL136" s="670"/>
      <c r="DM136" s="670"/>
      <c r="DN136" s="670"/>
      <c r="DO136" s="670"/>
      <c r="DP136" s="670"/>
      <c r="DQ136" s="670"/>
      <c r="DR136" s="671"/>
      <c r="DS136" s="669"/>
      <c r="DT136" s="670"/>
      <c r="DU136" s="670"/>
      <c r="DV136" s="670"/>
      <c r="DW136" s="670"/>
      <c r="DX136" s="670"/>
      <c r="DY136" s="670"/>
      <c r="DZ136" s="670"/>
      <c r="EA136" s="670"/>
      <c r="EB136" s="670"/>
      <c r="EC136" s="670"/>
      <c r="ED136" s="670"/>
      <c r="EE136" s="671"/>
      <c r="EF136" s="669"/>
      <c r="EG136" s="670"/>
      <c r="EH136" s="670"/>
      <c r="EI136" s="670"/>
      <c r="EJ136" s="670"/>
      <c r="EK136" s="670"/>
      <c r="EL136" s="670"/>
      <c r="EM136" s="670"/>
      <c r="EN136" s="670"/>
      <c r="EO136" s="670"/>
      <c r="EP136" s="670"/>
      <c r="EQ136" s="670"/>
      <c r="ER136" s="671"/>
      <c r="ES136" s="626"/>
      <c r="ET136" s="627"/>
      <c r="EU136" s="627"/>
      <c r="EV136" s="627"/>
      <c r="EW136" s="627"/>
      <c r="EX136" s="627"/>
      <c r="EY136" s="627"/>
      <c r="EZ136" s="627"/>
      <c r="FA136" s="627"/>
      <c r="FB136" s="627"/>
      <c r="FC136" s="627"/>
      <c r="FD136" s="627"/>
      <c r="FE136" s="628"/>
    </row>
    <row r="137" spans="1:163" ht="22.5" customHeight="1" x14ac:dyDescent="0.2">
      <c r="A137" s="613" t="s">
        <v>370</v>
      </c>
      <c r="B137" s="614"/>
      <c r="C137" s="614"/>
      <c r="D137" s="614"/>
      <c r="E137" s="614"/>
      <c r="F137" s="614"/>
      <c r="G137" s="614"/>
      <c r="H137" s="614"/>
      <c r="I137" s="614"/>
      <c r="J137" s="614"/>
      <c r="K137" s="614"/>
      <c r="L137" s="614"/>
      <c r="M137" s="614"/>
      <c r="N137" s="614"/>
      <c r="O137" s="614"/>
      <c r="P137" s="614"/>
      <c r="Q137" s="614"/>
      <c r="R137" s="614"/>
      <c r="S137" s="614"/>
      <c r="T137" s="614"/>
      <c r="U137" s="614"/>
      <c r="V137" s="614"/>
      <c r="W137" s="614"/>
      <c r="X137" s="614"/>
      <c r="Y137" s="614"/>
      <c r="Z137" s="614"/>
      <c r="AA137" s="614"/>
      <c r="AB137" s="614"/>
      <c r="AC137" s="614"/>
      <c r="AD137" s="614"/>
      <c r="AE137" s="614"/>
      <c r="AF137" s="614"/>
      <c r="AG137" s="614"/>
      <c r="AH137" s="614"/>
      <c r="AI137" s="614"/>
      <c r="AJ137" s="614"/>
      <c r="AK137" s="614"/>
      <c r="AL137" s="614"/>
      <c r="AM137" s="614"/>
      <c r="AN137" s="614"/>
      <c r="AO137" s="614"/>
      <c r="AP137" s="614"/>
      <c r="AQ137" s="614"/>
      <c r="AR137" s="614"/>
      <c r="AS137" s="614"/>
      <c r="AT137" s="614"/>
      <c r="AU137" s="614"/>
      <c r="AV137" s="614"/>
      <c r="AW137" s="614"/>
      <c r="AX137" s="614"/>
      <c r="AY137" s="614"/>
      <c r="AZ137" s="614"/>
      <c r="BA137" s="614"/>
      <c r="BB137" s="614"/>
      <c r="BC137" s="614"/>
      <c r="BD137" s="614"/>
      <c r="BE137" s="614"/>
      <c r="BF137" s="614"/>
      <c r="BG137" s="614"/>
      <c r="BH137" s="614"/>
      <c r="BI137" s="614"/>
      <c r="BJ137" s="614"/>
      <c r="BK137" s="614"/>
      <c r="BL137" s="614"/>
      <c r="BM137" s="614"/>
      <c r="BN137" s="614"/>
      <c r="BO137" s="614"/>
      <c r="BP137" s="614"/>
      <c r="BQ137" s="614"/>
      <c r="BR137" s="614"/>
      <c r="BS137" s="614"/>
      <c r="BT137" s="614"/>
      <c r="BU137" s="614"/>
      <c r="BV137" s="614"/>
      <c r="BW137" s="614"/>
      <c r="BX137" s="615" t="s">
        <v>603</v>
      </c>
      <c r="BY137" s="616"/>
      <c r="BZ137" s="616"/>
      <c r="CA137" s="616"/>
      <c r="CB137" s="616"/>
      <c r="CC137" s="616"/>
      <c r="CD137" s="616"/>
      <c r="CE137" s="617"/>
      <c r="CF137" s="618" t="s">
        <v>251</v>
      </c>
      <c r="CG137" s="616"/>
      <c r="CH137" s="616"/>
      <c r="CI137" s="616"/>
      <c r="CJ137" s="616"/>
      <c r="CK137" s="616"/>
      <c r="CL137" s="616"/>
      <c r="CM137" s="616"/>
      <c r="CN137" s="616"/>
      <c r="CO137" s="616"/>
      <c r="CP137" s="616"/>
      <c r="CQ137" s="616"/>
      <c r="CR137" s="617"/>
      <c r="CS137" s="669"/>
      <c r="CT137" s="670"/>
      <c r="CU137" s="670"/>
      <c r="CV137" s="670"/>
      <c r="CW137" s="670"/>
      <c r="CX137" s="670"/>
      <c r="CY137" s="670"/>
      <c r="CZ137" s="670"/>
      <c r="DA137" s="670"/>
      <c r="DB137" s="670"/>
      <c r="DC137" s="670"/>
      <c r="DD137" s="670"/>
      <c r="DE137" s="671"/>
      <c r="DF137" s="669"/>
      <c r="DG137" s="670"/>
      <c r="DH137" s="670"/>
      <c r="DI137" s="670"/>
      <c r="DJ137" s="670"/>
      <c r="DK137" s="670"/>
      <c r="DL137" s="670"/>
      <c r="DM137" s="670"/>
      <c r="DN137" s="670"/>
      <c r="DO137" s="670"/>
      <c r="DP137" s="670"/>
      <c r="DQ137" s="670"/>
      <c r="DR137" s="671"/>
      <c r="DS137" s="669"/>
      <c r="DT137" s="670"/>
      <c r="DU137" s="670"/>
      <c r="DV137" s="670"/>
      <c r="DW137" s="670"/>
      <c r="DX137" s="670"/>
      <c r="DY137" s="670"/>
      <c r="DZ137" s="670"/>
      <c r="EA137" s="670"/>
      <c r="EB137" s="670"/>
      <c r="EC137" s="670"/>
      <c r="ED137" s="670"/>
      <c r="EE137" s="671"/>
      <c r="EF137" s="669"/>
      <c r="EG137" s="670"/>
      <c r="EH137" s="670"/>
      <c r="EI137" s="670"/>
      <c r="EJ137" s="670"/>
      <c r="EK137" s="670"/>
      <c r="EL137" s="670"/>
      <c r="EM137" s="670"/>
      <c r="EN137" s="670"/>
      <c r="EO137" s="670"/>
      <c r="EP137" s="670"/>
      <c r="EQ137" s="670"/>
      <c r="ER137" s="671"/>
      <c r="ES137" s="626"/>
      <c r="ET137" s="627"/>
      <c r="EU137" s="627"/>
      <c r="EV137" s="627"/>
      <c r="EW137" s="627"/>
      <c r="EX137" s="627"/>
      <c r="EY137" s="627"/>
      <c r="EZ137" s="627"/>
      <c r="FA137" s="627"/>
      <c r="FB137" s="627"/>
      <c r="FC137" s="627"/>
      <c r="FD137" s="627"/>
      <c r="FE137" s="628"/>
    </row>
    <row r="138" spans="1:163" ht="22.5" customHeight="1" thickBot="1" x14ac:dyDescent="0.25">
      <c r="A138" s="613" t="s">
        <v>252</v>
      </c>
      <c r="B138" s="614"/>
      <c r="C138" s="614"/>
      <c r="D138" s="614"/>
      <c r="E138" s="614"/>
      <c r="F138" s="614"/>
      <c r="G138" s="614"/>
      <c r="H138" s="614"/>
      <c r="I138" s="614"/>
      <c r="J138" s="614"/>
      <c r="K138" s="614"/>
      <c r="L138" s="614"/>
      <c r="M138" s="614"/>
      <c r="N138" s="614"/>
      <c r="O138" s="614"/>
      <c r="P138" s="614"/>
      <c r="Q138" s="614"/>
      <c r="R138" s="614"/>
      <c r="S138" s="614"/>
      <c r="T138" s="614"/>
      <c r="U138" s="614"/>
      <c r="V138" s="614"/>
      <c r="W138" s="614"/>
      <c r="X138" s="614"/>
      <c r="Y138" s="614"/>
      <c r="Z138" s="614"/>
      <c r="AA138" s="614"/>
      <c r="AB138" s="614"/>
      <c r="AC138" s="614"/>
      <c r="AD138" s="614"/>
      <c r="AE138" s="614"/>
      <c r="AF138" s="614"/>
      <c r="AG138" s="614"/>
      <c r="AH138" s="614"/>
      <c r="AI138" s="614"/>
      <c r="AJ138" s="614"/>
      <c r="AK138" s="614"/>
      <c r="AL138" s="614"/>
      <c r="AM138" s="614"/>
      <c r="AN138" s="614"/>
      <c r="AO138" s="614"/>
      <c r="AP138" s="614"/>
      <c r="AQ138" s="614"/>
      <c r="AR138" s="614"/>
      <c r="AS138" s="614"/>
      <c r="AT138" s="614"/>
      <c r="AU138" s="614"/>
      <c r="AV138" s="614"/>
      <c r="AW138" s="614"/>
      <c r="AX138" s="614"/>
      <c r="AY138" s="614"/>
      <c r="AZ138" s="614"/>
      <c r="BA138" s="614"/>
      <c r="BB138" s="614"/>
      <c r="BC138" s="614"/>
      <c r="BD138" s="614"/>
      <c r="BE138" s="614"/>
      <c r="BF138" s="614"/>
      <c r="BG138" s="614"/>
      <c r="BH138" s="614"/>
      <c r="BI138" s="614"/>
      <c r="BJ138" s="614"/>
      <c r="BK138" s="614"/>
      <c r="BL138" s="614"/>
      <c r="BM138" s="614"/>
      <c r="BN138" s="614"/>
      <c r="BO138" s="614"/>
      <c r="BP138" s="614"/>
      <c r="BQ138" s="614"/>
      <c r="BR138" s="614"/>
      <c r="BS138" s="614"/>
      <c r="BT138" s="614"/>
      <c r="BU138" s="614"/>
      <c r="BV138" s="614"/>
      <c r="BW138" s="614"/>
      <c r="BX138" s="615" t="s">
        <v>604</v>
      </c>
      <c r="BY138" s="616"/>
      <c r="BZ138" s="616"/>
      <c r="CA138" s="616"/>
      <c r="CB138" s="616"/>
      <c r="CC138" s="616"/>
      <c r="CD138" s="616"/>
      <c r="CE138" s="617"/>
      <c r="CF138" s="605" t="s">
        <v>253</v>
      </c>
      <c r="CG138" s="543"/>
      <c r="CH138" s="543"/>
      <c r="CI138" s="543"/>
      <c r="CJ138" s="543"/>
      <c r="CK138" s="543"/>
      <c r="CL138" s="543"/>
      <c r="CM138" s="543"/>
      <c r="CN138" s="543"/>
      <c r="CO138" s="543"/>
      <c r="CP138" s="543"/>
      <c r="CQ138" s="543"/>
      <c r="CR138" s="544"/>
      <c r="CS138" s="674"/>
      <c r="CT138" s="675"/>
      <c r="CU138" s="675"/>
      <c r="CV138" s="675"/>
      <c r="CW138" s="675"/>
      <c r="CX138" s="675"/>
      <c r="CY138" s="675"/>
      <c r="CZ138" s="675"/>
      <c r="DA138" s="675"/>
      <c r="DB138" s="675"/>
      <c r="DC138" s="675"/>
      <c r="DD138" s="675"/>
      <c r="DE138" s="676"/>
      <c r="DF138" s="674"/>
      <c r="DG138" s="675"/>
      <c r="DH138" s="675"/>
      <c r="DI138" s="675"/>
      <c r="DJ138" s="675"/>
      <c r="DK138" s="675"/>
      <c r="DL138" s="675"/>
      <c r="DM138" s="675"/>
      <c r="DN138" s="675"/>
      <c r="DO138" s="675"/>
      <c r="DP138" s="675"/>
      <c r="DQ138" s="675"/>
      <c r="DR138" s="676"/>
      <c r="DS138" s="674"/>
      <c r="DT138" s="675"/>
      <c r="DU138" s="675"/>
      <c r="DV138" s="675"/>
      <c r="DW138" s="675"/>
      <c r="DX138" s="675"/>
      <c r="DY138" s="675"/>
      <c r="DZ138" s="675"/>
      <c r="EA138" s="675"/>
      <c r="EB138" s="675"/>
      <c r="EC138" s="675"/>
      <c r="ED138" s="675"/>
      <c r="EE138" s="676"/>
      <c r="EF138" s="674"/>
      <c r="EG138" s="675"/>
      <c r="EH138" s="675"/>
      <c r="EI138" s="675"/>
      <c r="EJ138" s="675"/>
      <c r="EK138" s="675"/>
      <c r="EL138" s="675"/>
      <c r="EM138" s="675"/>
      <c r="EN138" s="675"/>
      <c r="EO138" s="675"/>
      <c r="EP138" s="675"/>
      <c r="EQ138" s="675"/>
      <c r="ER138" s="676"/>
      <c r="ES138" s="548"/>
      <c r="ET138" s="549"/>
      <c r="EU138" s="549"/>
      <c r="EV138" s="549"/>
      <c r="EW138" s="549"/>
      <c r="EX138" s="549"/>
      <c r="EY138" s="549"/>
      <c r="EZ138" s="549"/>
      <c r="FA138" s="549"/>
      <c r="FB138" s="549"/>
      <c r="FC138" s="549"/>
      <c r="FD138" s="549"/>
      <c r="FE138" s="550"/>
    </row>
    <row r="139" spans="1:163" ht="12.75" customHeight="1" thickBot="1" x14ac:dyDescent="0.25">
      <c r="A139" s="694" t="s">
        <v>254</v>
      </c>
      <c r="B139" s="694"/>
      <c r="C139" s="694"/>
      <c r="D139" s="694"/>
      <c r="E139" s="694"/>
      <c r="F139" s="694"/>
      <c r="G139" s="694"/>
      <c r="H139" s="694"/>
      <c r="I139" s="694"/>
      <c r="J139" s="694"/>
      <c r="K139" s="694"/>
      <c r="L139" s="694"/>
      <c r="M139" s="694"/>
      <c r="N139" s="694"/>
      <c r="O139" s="694"/>
      <c r="P139" s="694"/>
      <c r="Q139" s="694"/>
      <c r="R139" s="694"/>
      <c r="S139" s="694"/>
      <c r="T139" s="694"/>
      <c r="U139" s="694"/>
      <c r="V139" s="694"/>
      <c r="W139" s="694"/>
      <c r="X139" s="694"/>
      <c r="Y139" s="694"/>
      <c r="Z139" s="694"/>
      <c r="AA139" s="694"/>
      <c r="AB139" s="694"/>
      <c r="AC139" s="694"/>
      <c r="AD139" s="694"/>
      <c r="AE139" s="694"/>
      <c r="AF139" s="694"/>
      <c r="AG139" s="694"/>
      <c r="AH139" s="694"/>
      <c r="AI139" s="694"/>
      <c r="AJ139" s="694"/>
      <c r="AK139" s="694"/>
      <c r="AL139" s="694"/>
      <c r="AM139" s="694"/>
      <c r="AN139" s="694"/>
      <c r="AO139" s="694"/>
      <c r="AP139" s="694"/>
      <c r="AQ139" s="694"/>
      <c r="AR139" s="694"/>
      <c r="AS139" s="694"/>
      <c r="AT139" s="694"/>
      <c r="AU139" s="694"/>
      <c r="AV139" s="694"/>
      <c r="AW139" s="694"/>
      <c r="AX139" s="694"/>
      <c r="AY139" s="694"/>
      <c r="AZ139" s="694"/>
      <c r="BA139" s="694"/>
      <c r="BB139" s="694"/>
      <c r="BC139" s="694"/>
      <c r="BD139" s="694"/>
      <c r="BE139" s="694"/>
      <c r="BF139" s="694"/>
      <c r="BG139" s="694"/>
      <c r="BH139" s="694"/>
      <c r="BI139" s="694"/>
      <c r="BJ139" s="694"/>
      <c r="BK139" s="694"/>
      <c r="BL139" s="694"/>
      <c r="BM139" s="694"/>
      <c r="BN139" s="694"/>
      <c r="BO139" s="694"/>
      <c r="BP139" s="694"/>
      <c r="BQ139" s="694"/>
      <c r="BR139" s="694"/>
      <c r="BS139" s="694"/>
      <c r="BT139" s="694"/>
      <c r="BU139" s="694"/>
      <c r="BV139" s="694"/>
      <c r="BW139" s="694"/>
      <c r="BX139" s="573" t="s">
        <v>255</v>
      </c>
      <c r="BY139" s="574"/>
      <c r="BZ139" s="574"/>
      <c r="CA139" s="574"/>
      <c r="CB139" s="574"/>
      <c r="CC139" s="574"/>
      <c r="CD139" s="574"/>
      <c r="CE139" s="575"/>
      <c r="CF139" s="576" t="s">
        <v>256</v>
      </c>
      <c r="CG139" s="574"/>
      <c r="CH139" s="574"/>
      <c r="CI139" s="574"/>
      <c r="CJ139" s="574"/>
      <c r="CK139" s="574"/>
      <c r="CL139" s="574"/>
      <c r="CM139" s="574"/>
      <c r="CN139" s="574"/>
      <c r="CO139" s="574"/>
      <c r="CP139" s="574"/>
      <c r="CQ139" s="574"/>
      <c r="CR139" s="575"/>
      <c r="CS139" s="577"/>
      <c r="CT139" s="578"/>
      <c r="CU139" s="578"/>
      <c r="CV139" s="578"/>
      <c r="CW139" s="578"/>
      <c r="CX139" s="578"/>
      <c r="CY139" s="578"/>
      <c r="CZ139" s="578"/>
      <c r="DA139" s="578"/>
      <c r="DB139" s="578"/>
      <c r="DC139" s="578"/>
      <c r="DD139" s="578"/>
      <c r="DE139" s="579"/>
      <c r="DF139" s="551">
        <f>DF140</f>
        <v>0</v>
      </c>
      <c r="DG139" s="552"/>
      <c r="DH139" s="552"/>
      <c r="DI139" s="552"/>
      <c r="DJ139" s="552"/>
      <c r="DK139" s="552"/>
      <c r="DL139" s="552"/>
      <c r="DM139" s="552"/>
      <c r="DN139" s="552"/>
      <c r="DO139" s="552"/>
      <c r="DP139" s="552"/>
      <c r="DQ139" s="552"/>
      <c r="DR139" s="553"/>
      <c r="DS139" s="551">
        <f t="shared" ref="DS139" si="18">DS140</f>
        <v>0</v>
      </c>
      <c r="DT139" s="552"/>
      <c r="DU139" s="552"/>
      <c r="DV139" s="552"/>
      <c r="DW139" s="552"/>
      <c r="DX139" s="552"/>
      <c r="DY139" s="552"/>
      <c r="DZ139" s="552"/>
      <c r="EA139" s="552"/>
      <c r="EB139" s="552"/>
      <c r="EC139" s="552"/>
      <c r="ED139" s="552"/>
      <c r="EE139" s="553"/>
      <c r="EF139" s="551">
        <f t="shared" ref="EF139" si="19">EF140</f>
        <v>0</v>
      </c>
      <c r="EG139" s="552"/>
      <c r="EH139" s="552"/>
      <c r="EI139" s="552"/>
      <c r="EJ139" s="552"/>
      <c r="EK139" s="552"/>
      <c r="EL139" s="552"/>
      <c r="EM139" s="552"/>
      <c r="EN139" s="552"/>
      <c r="EO139" s="552"/>
      <c r="EP139" s="552"/>
      <c r="EQ139" s="552"/>
      <c r="ER139" s="553"/>
      <c r="ES139" s="554" t="s">
        <v>115</v>
      </c>
      <c r="ET139" s="555"/>
      <c r="EU139" s="555"/>
      <c r="EV139" s="555"/>
      <c r="EW139" s="555"/>
      <c r="EX139" s="555"/>
      <c r="EY139" s="555"/>
      <c r="EZ139" s="555"/>
      <c r="FA139" s="555"/>
      <c r="FB139" s="555"/>
      <c r="FC139" s="555"/>
      <c r="FD139" s="555"/>
      <c r="FE139" s="556"/>
    </row>
    <row r="140" spans="1:163" ht="22.5" customHeight="1" x14ac:dyDescent="0.2">
      <c r="A140" s="613" t="s">
        <v>617</v>
      </c>
      <c r="B140" s="614"/>
      <c r="C140" s="614"/>
      <c r="D140" s="614"/>
      <c r="E140" s="614"/>
      <c r="F140" s="614"/>
      <c r="G140" s="614"/>
      <c r="H140" s="614"/>
      <c r="I140" s="614"/>
      <c r="J140" s="614"/>
      <c r="K140" s="614"/>
      <c r="L140" s="614"/>
      <c r="M140" s="614"/>
      <c r="N140" s="614"/>
      <c r="O140" s="614"/>
      <c r="P140" s="614"/>
      <c r="Q140" s="614"/>
      <c r="R140" s="614"/>
      <c r="S140" s="614"/>
      <c r="T140" s="614"/>
      <c r="U140" s="614"/>
      <c r="V140" s="614"/>
      <c r="W140" s="614"/>
      <c r="X140" s="614"/>
      <c r="Y140" s="614"/>
      <c r="Z140" s="614"/>
      <c r="AA140" s="614"/>
      <c r="AB140" s="614"/>
      <c r="AC140" s="614"/>
      <c r="AD140" s="614"/>
      <c r="AE140" s="614"/>
      <c r="AF140" s="614"/>
      <c r="AG140" s="614"/>
      <c r="AH140" s="614"/>
      <c r="AI140" s="614"/>
      <c r="AJ140" s="614"/>
      <c r="AK140" s="614"/>
      <c r="AL140" s="614"/>
      <c r="AM140" s="614"/>
      <c r="AN140" s="614"/>
      <c r="AO140" s="614"/>
      <c r="AP140" s="614"/>
      <c r="AQ140" s="614"/>
      <c r="AR140" s="614"/>
      <c r="AS140" s="614"/>
      <c r="AT140" s="614"/>
      <c r="AU140" s="614"/>
      <c r="AV140" s="614"/>
      <c r="AW140" s="614"/>
      <c r="AX140" s="614"/>
      <c r="AY140" s="614"/>
      <c r="AZ140" s="614"/>
      <c r="BA140" s="614"/>
      <c r="BB140" s="614"/>
      <c r="BC140" s="614"/>
      <c r="BD140" s="614"/>
      <c r="BE140" s="614"/>
      <c r="BF140" s="614"/>
      <c r="BG140" s="614"/>
      <c r="BH140" s="614"/>
      <c r="BI140" s="614"/>
      <c r="BJ140" s="614"/>
      <c r="BK140" s="614"/>
      <c r="BL140" s="614"/>
      <c r="BM140" s="614"/>
      <c r="BN140" s="614"/>
      <c r="BO140" s="614"/>
      <c r="BP140" s="614"/>
      <c r="BQ140" s="614"/>
      <c r="BR140" s="614"/>
      <c r="BS140" s="614"/>
      <c r="BT140" s="614"/>
      <c r="BU140" s="614"/>
      <c r="BV140" s="614"/>
      <c r="BW140" s="614"/>
      <c r="BX140" s="559" t="s">
        <v>258</v>
      </c>
      <c r="BY140" s="560"/>
      <c r="BZ140" s="560"/>
      <c r="CA140" s="560"/>
      <c r="CB140" s="560"/>
      <c r="CC140" s="560"/>
      <c r="CD140" s="560"/>
      <c r="CE140" s="561"/>
      <c r="CF140" s="562" t="s">
        <v>115</v>
      </c>
      <c r="CG140" s="560"/>
      <c r="CH140" s="560"/>
      <c r="CI140" s="560"/>
      <c r="CJ140" s="560"/>
      <c r="CK140" s="560"/>
      <c r="CL140" s="560"/>
      <c r="CM140" s="560"/>
      <c r="CN140" s="560"/>
      <c r="CO140" s="560"/>
      <c r="CP140" s="560"/>
      <c r="CQ140" s="560"/>
      <c r="CR140" s="561"/>
      <c r="CS140" s="726" t="s">
        <v>369</v>
      </c>
      <c r="CT140" s="727"/>
      <c r="CU140" s="727"/>
      <c r="CV140" s="727"/>
      <c r="CW140" s="727"/>
      <c r="CX140" s="727"/>
      <c r="CY140" s="727"/>
      <c r="CZ140" s="727"/>
      <c r="DA140" s="727"/>
      <c r="DB140" s="727"/>
      <c r="DC140" s="727"/>
      <c r="DD140" s="727"/>
      <c r="DE140" s="728"/>
      <c r="DF140" s="663">
        <f>'КФО 2 ПОУ'!DF104:DR104</f>
        <v>0</v>
      </c>
      <c r="DG140" s="664"/>
      <c r="DH140" s="664"/>
      <c r="DI140" s="664"/>
      <c r="DJ140" s="664"/>
      <c r="DK140" s="664"/>
      <c r="DL140" s="664"/>
      <c r="DM140" s="664"/>
      <c r="DN140" s="664"/>
      <c r="DO140" s="664"/>
      <c r="DP140" s="664"/>
      <c r="DQ140" s="664"/>
      <c r="DR140" s="665"/>
      <c r="DS140" s="663">
        <v>0</v>
      </c>
      <c r="DT140" s="664"/>
      <c r="DU140" s="664"/>
      <c r="DV140" s="664"/>
      <c r="DW140" s="664"/>
      <c r="DX140" s="664"/>
      <c r="DY140" s="664"/>
      <c r="DZ140" s="664"/>
      <c r="EA140" s="664"/>
      <c r="EB140" s="664"/>
      <c r="EC140" s="664"/>
      <c r="ED140" s="664"/>
      <c r="EE140" s="665"/>
      <c r="EF140" s="663">
        <v>0</v>
      </c>
      <c r="EG140" s="664"/>
      <c r="EH140" s="664"/>
      <c r="EI140" s="664"/>
      <c r="EJ140" s="664"/>
      <c r="EK140" s="664"/>
      <c r="EL140" s="664"/>
      <c r="EM140" s="664"/>
      <c r="EN140" s="664"/>
      <c r="EO140" s="664"/>
      <c r="EP140" s="664"/>
      <c r="EQ140" s="664"/>
      <c r="ER140" s="665"/>
      <c r="ES140" s="729" t="s">
        <v>115</v>
      </c>
      <c r="ET140" s="730"/>
      <c r="EU140" s="730"/>
      <c r="EV140" s="730"/>
      <c r="EW140" s="730"/>
      <c r="EX140" s="730"/>
      <c r="EY140" s="730"/>
      <c r="EZ140" s="730"/>
      <c r="FA140" s="730"/>
      <c r="FB140" s="730"/>
      <c r="FC140" s="730"/>
      <c r="FD140" s="730"/>
      <c r="FE140" s="731"/>
    </row>
    <row r="141" spans="1:163" ht="12.75" customHeight="1" x14ac:dyDescent="0.2">
      <c r="A141" s="613" t="s">
        <v>259</v>
      </c>
      <c r="B141" s="614"/>
      <c r="C141" s="614"/>
      <c r="D141" s="614"/>
      <c r="E141" s="614"/>
      <c r="F141" s="614"/>
      <c r="G141" s="614"/>
      <c r="H141" s="614"/>
      <c r="I141" s="614"/>
      <c r="J141" s="614"/>
      <c r="K141" s="614"/>
      <c r="L141" s="614"/>
      <c r="M141" s="614"/>
      <c r="N141" s="614"/>
      <c r="O141" s="614"/>
      <c r="P141" s="614"/>
      <c r="Q141" s="614"/>
      <c r="R141" s="614"/>
      <c r="S141" s="614"/>
      <c r="T141" s="614"/>
      <c r="U141" s="614"/>
      <c r="V141" s="614"/>
      <c r="W141" s="614"/>
      <c r="X141" s="614"/>
      <c r="Y141" s="614"/>
      <c r="Z141" s="614"/>
      <c r="AA141" s="614"/>
      <c r="AB141" s="614"/>
      <c r="AC141" s="614"/>
      <c r="AD141" s="614"/>
      <c r="AE141" s="614"/>
      <c r="AF141" s="614"/>
      <c r="AG141" s="614"/>
      <c r="AH141" s="614"/>
      <c r="AI141" s="614"/>
      <c r="AJ141" s="614"/>
      <c r="AK141" s="614"/>
      <c r="AL141" s="614"/>
      <c r="AM141" s="614"/>
      <c r="AN141" s="614"/>
      <c r="AO141" s="614"/>
      <c r="AP141" s="614"/>
      <c r="AQ141" s="614"/>
      <c r="AR141" s="614"/>
      <c r="AS141" s="614"/>
      <c r="AT141" s="614"/>
      <c r="AU141" s="614"/>
      <c r="AV141" s="614"/>
      <c r="AW141" s="614"/>
      <c r="AX141" s="614"/>
      <c r="AY141" s="614"/>
      <c r="AZ141" s="614"/>
      <c r="BA141" s="614"/>
      <c r="BB141" s="614"/>
      <c r="BC141" s="614"/>
      <c r="BD141" s="614"/>
      <c r="BE141" s="614"/>
      <c r="BF141" s="614"/>
      <c r="BG141" s="614"/>
      <c r="BH141" s="614"/>
      <c r="BI141" s="614"/>
      <c r="BJ141" s="614"/>
      <c r="BK141" s="614"/>
      <c r="BL141" s="614"/>
      <c r="BM141" s="614"/>
      <c r="BN141" s="614"/>
      <c r="BO141" s="614"/>
      <c r="BP141" s="614"/>
      <c r="BQ141" s="614"/>
      <c r="BR141" s="614"/>
      <c r="BS141" s="614"/>
      <c r="BT141" s="614"/>
      <c r="BU141" s="614"/>
      <c r="BV141" s="614"/>
      <c r="BW141" s="614"/>
      <c r="BX141" s="615" t="s">
        <v>260</v>
      </c>
      <c r="BY141" s="616"/>
      <c r="BZ141" s="616"/>
      <c r="CA141" s="616"/>
      <c r="CB141" s="616"/>
      <c r="CC141" s="616"/>
      <c r="CD141" s="616"/>
      <c r="CE141" s="617"/>
      <c r="CF141" s="736" t="s">
        <v>115</v>
      </c>
      <c r="CG141" s="737"/>
      <c r="CH141" s="737"/>
      <c r="CI141" s="737"/>
      <c r="CJ141" s="737"/>
      <c r="CK141" s="737"/>
      <c r="CL141" s="737"/>
      <c r="CM141" s="737"/>
      <c r="CN141" s="737"/>
      <c r="CO141" s="737"/>
      <c r="CP141" s="737"/>
      <c r="CQ141" s="737"/>
      <c r="CR141" s="738"/>
      <c r="CS141" s="669"/>
      <c r="CT141" s="670"/>
      <c r="CU141" s="670"/>
      <c r="CV141" s="670"/>
      <c r="CW141" s="670"/>
      <c r="CX141" s="670"/>
      <c r="CY141" s="670"/>
      <c r="CZ141" s="670"/>
      <c r="DA141" s="670"/>
      <c r="DB141" s="670"/>
      <c r="DC141" s="670"/>
      <c r="DD141" s="670"/>
      <c r="DE141" s="671"/>
      <c r="DF141" s="669"/>
      <c r="DG141" s="670"/>
      <c r="DH141" s="670"/>
      <c r="DI141" s="670"/>
      <c r="DJ141" s="670"/>
      <c r="DK141" s="670"/>
      <c r="DL141" s="670"/>
      <c r="DM141" s="670"/>
      <c r="DN141" s="670"/>
      <c r="DO141" s="670"/>
      <c r="DP141" s="670"/>
      <c r="DQ141" s="670"/>
      <c r="DR141" s="671"/>
      <c r="DS141" s="669"/>
      <c r="DT141" s="670"/>
      <c r="DU141" s="670"/>
      <c r="DV141" s="670"/>
      <c r="DW141" s="670"/>
      <c r="DX141" s="670"/>
      <c r="DY141" s="670"/>
      <c r="DZ141" s="670"/>
      <c r="EA141" s="670"/>
      <c r="EB141" s="670"/>
      <c r="EC141" s="670"/>
      <c r="ED141" s="670"/>
      <c r="EE141" s="671"/>
      <c r="EF141" s="669"/>
      <c r="EG141" s="670"/>
      <c r="EH141" s="670"/>
      <c r="EI141" s="670"/>
      <c r="EJ141" s="670"/>
      <c r="EK141" s="670"/>
      <c r="EL141" s="670"/>
      <c r="EM141" s="670"/>
      <c r="EN141" s="670"/>
      <c r="EO141" s="670"/>
      <c r="EP141" s="670"/>
      <c r="EQ141" s="670"/>
      <c r="ER141" s="671"/>
      <c r="ES141" s="680" t="s">
        <v>115</v>
      </c>
      <c r="ET141" s="681"/>
      <c r="EU141" s="681"/>
      <c r="EV141" s="681"/>
      <c r="EW141" s="681"/>
      <c r="EX141" s="681"/>
      <c r="EY141" s="681"/>
      <c r="EZ141" s="681"/>
      <c r="FA141" s="681"/>
      <c r="FB141" s="681"/>
      <c r="FC141" s="681"/>
      <c r="FD141" s="681"/>
      <c r="FE141" s="682"/>
    </row>
    <row r="142" spans="1:163" ht="12.75" customHeight="1" thickBot="1" x14ac:dyDescent="0.25">
      <c r="A142" s="613" t="s">
        <v>618</v>
      </c>
      <c r="B142" s="614"/>
      <c r="C142" s="614"/>
      <c r="D142" s="614"/>
      <c r="E142" s="614"/>
      <c r="F142" s="614"/>
      <c r="G142" s="614"/>
      <c r="H142" s="614"/>
      <c r="I142" s="614"/>
      <c r="J142" s="614"/>
      <c r="K142" s="614"/>
      <c r="L142" s="614"/>
      <c r="M142" s="614"/>
      <c r="N142" s="614"/>
      <c r="O142" s="614"/>
      <c r="P142" s="614"/>
      <c r="Q142" s="614"/>
      <c r="R142" s="614"/>
      <c r="S142" s="614"/>
      <c r="T142" s="614"/>
      <c r="U142" s="614"/>
      <c r="V142" s="614"/>
      <c r="W142" s="614"/>
      <c r="X142" s="614"/>
      <c r="Y142" s="614"/>
      <c r="Z142" s="614"/>
      <c r="AA142" s="614"/>
      <c r="AB142" s="614"/>
      <c r="AC142" s="614"/>
      <c r="AD142" s="614"/>
      <c r="AE142" s="614"/>
      <c r="AF142" s="614"/>
      <c r="AG142" s="614"/>
      <c r="AH142" s="614"/>
      <c r="AI142" s="614"/>
      <c r="AJ142" s="614"/>
      <c r="AK142" s="614"/>
      <c r="AL142" s="614"/>
      <c r="AM142" s="614"/>
      <c r="AN142" s="614"/>
      <c r="AO142" s="614"/>
      <c r="AP142" s="614"/>
      <c r="AQ142" s="614"/>
      <c r="AR142" s="614"/>
      <c r="AS142" s="614"/>
      <c r="AT142" s="614"/>
      <c r="AU142" s="614"/>
      <c r="AV142" s="614"/>
      <c r="AW142" s="614"/>
      <c r="AX142" s="614"/>
      <c r="AY142" s="614"/>
      <c r="AZ142" s="614"/>
      <c r="BA142" s="614"/>
      <c r="BB142" s="614"/>
      <c r="BC142" s="614"/>
      <c r="BD142" s="614"/>
      <c r="BE142" s="614"/>
      <c r="BF142" s="614"/>
      <c r="BG142" s="614"/>
      <c r="BH142" s="614"/>
      <c r="BI142" s="614"/>
      <c r="BJ142" s="614"/>
      <c r="BK142" s="614"/>
      <c r="BL142" s="614"/>
      <c r="BM142" s="614"/>
      <c r="BN142" s="614"/>
      <c r="BO142" s="614"/>
      <c r="BP142" s="614"/>
      <c r="BQ142" s="614"/>
      <c r="BR142" s="614"/>
      <c r="BS142" s="614"/>
      <c r="BT142" s="614"/>
      <c r="BU142" s="614"/>
      <c r="BV142" s="614"/>
      <c r="BW142" s="614"/>
      <c r="BX142" s="542" t="s">
        <v>262</v>
      </c>
      <c r="BY142" s="543"/>
      <c r="BZ142" s="543"/>
      <c r="CA142" s="543"/>
      <c r="CB142" s="543"/>
      <c r="CC142" s="543"/>
      <c r="CD142" s="543"/>
      <c r="CE142" s="544"/>
      <c r="CF142" s="733" t="s">
        <v>115</v>
      </c>
      <c r="CG142" s="734"/>
      <c r="CH142" s="734"/>
      <c r="CI142" s="734"/>
      <c r="CJ142" s="734"/>
      <c r="CK142" s="734"/>
      <c r="CL142" s="734"/>
      <c r="CM142" s="734"/>
      <c r="CN142" s="734"/>
      <c r="CO142" s="734"/>
      <c r="CP142" s="734"/>
      <c r="CQ142" s="734"/>
      <c r="CR142" s="735"/>
      <c r="CS142" s="674"/>
      <c r="CT142" s="675"/>
      <c r="CU142" s="675"/>
      <c r="CV142" s="675"/>
      <c r="CW142" s="675"/>
      <c r="CX142" s="675"/>
      <c r="CY142" s="675"/>
      <c r="CZ142" s="675"/>
      <c r="DA142" s="675"/>
      <c r="DB142" s="675"/>
      <c r="DC142" s="675"/>
      <c r="DD142" s="675"/>
      <c r="DE142" s="676"/>
      <c r="DF142" s="674"/>
      <c r="DG142" s="675"/>
      <c r="DH142" s="675"/>
      <c r="DI142" s="675"/>
      <c r="DJ142" s="675"/>
      <c r="DK142" s="675"/>
      <c r="DL142" s="675"/>
      <c r="DM142" s="675"/>
      <c r="DN142" s="675"/>
      <c r="DO142" s="675"/>
      <c r="DP142" s="675"/>
      <c r="DQ142" s="675"/>
      <c r="DR142" s="676"/>
      <c r="DS142" s="674"/>
      <c r="DT142" s="675"/>
      <c r="DU142" s="675"/>
      <c r="DV142" s="675"/>
      <c r="DW142" s="675"/>
      <c r="DX142" s="675"/>
      <c r="DY142" s="675"/>
      <c r="DZ142" s="675"/>
      <c r="EA142" s="675"/>
      <c r="EB142" s="675"/>
      <c r="EC142" s="675"/>
      <c r="ED142" s="675"/>
      <c r="EE142" s="676"/>
      <c r="EF142" s="674"/>
      <c r="EG142" s="675"/>
      <c r="EH142" s="675"/>
      <c r="EI142" s="675"/>
      <c r="EJ142" s="675"/>
      <c r="EK142" s="675"/>
      <c r="EL142" s="675"/>
      <c r="EM142" s="675"/>
      <c r="EN142" s="675"/>
      <c r="EO142" s="675"/>
      <c r="EP142" s="675"/>
      <c r="EQ142" s="675"/>
      <c r="ER142" s="676"/>
      <c r="ES142" s="739" t="s">
        <v>115</v>
      </c>
      <c r="ET142" s="740"/>
      <c r="EU142" s="740"/>
      <c r="EV142" s="740"/>
      <c r="EW142" s="740"/>
      <c r="EX142" s="740"/>
      <c r="EY142" s="740"/>
      <c r="EZ142" s="740"/>
      <c r="FA142" s="740"/>
      <c r="FB142" s="740"/>
      <c r="FC142" s="740"/>
      <c r="FD142" s="740"/>
      <c r="FE142" s="741"/>
    </row>
    <row r="143" spans="1:163" ht="12.75" customHeight="1" x14ac:dyDescent="0.2">
      <c r="A143" s="694" t="s">
        <v>263</v>
      </c>
      <c r="B143" s="694"/>
      <c r="C143" s="694"/>
      <c r="D143" s="694"/>
      <c r="E143" s="694"/>
      <c r="F143" s="694"/>
      <c r="G143" s="694"/>
      <c r="H143" s="694"/>
      <c r="I143" s="694"/>
      <c r="J143" s="694"/>
      <c r="K143" s="694"/>
      <c r="L143" s="694"/>
      <c r="M143" s="694"/>
      <c r="N143" s="694"/>
      <c r="O143" s="694"/>
      <c r="P143" s="694"/>
      <c r="Q143" s="694"/>
      <c r="R143" s="694"/>
      <c r="S143" s="694"/>
      <c r="T143" s="694"/>
      <c r="U143" s="694"/>
      <c r="V143" s="694"/>
      <c r="W143" s="694"/>
      <c r="X143" s="694"/>
      <c r="Y143" s="694"/>
      <c r="Z143" s="694"/>
      <c r="AA143" s="694"/>
      <c r="AB143" s="694"/>
      <c r="AC143" s="694"/>
      <c r="AD143" s="694"/>
      <c r="AE143" s="694"/>
      <c r="AF143" s="694"/>
      <c r="AG143" s="694"/>
      <c r="AH143" s="694"/>
      <c r="AI143" s="694"/>
      <c r="AJ143" s="694"/>
      <c r="AK143" s="694"/>
      <c r="AL143" s="694"/>
      <c r="AM143" s="694"/>
      <c r="AN143" s="694"/>
      <c r="AO143" s="694"/>
      <c r="AP143" s="694"/>
      <c r="AQ143" s="694"/>
      <c r="AR143" s="694"/>
      <c r="AS143" s="694"/>
      <c r="AT143" s="694"/>
      <c r="AU143" s="694"/>
      <c r="AV143" s="694"/>
      <c r="AW143" s="694"/>
      <c r="AX143" s="694"/>
      <c r="AY143" s="694"/>
      <c r="AZ143" s="694"/>
      <c r="BA143" s="694"/>
      <c r="BB143" s="694"/>
      <c r="BC143" s="694"/>
      <c r="BD143" s="694"/>
      <c r="BE143" s="694"/>
      <c r="BF143" s="694"/>
      <c r="BG143" s="694"/>
      <c r="BH143" s="694"/>
      <c r="BI143" s="694"/>
      <c r="BJ143" s="694"/>
      <c r="BK143" s="694"/>
      <c r="BL143" s="694"/>
      <c r="BM143" s="694"/>
      <c r="BN143" s="694"/>
      <c r="BO143" s="694"/>
      <c r="BP143" s="694"/>
      <c r="BQ143" s="694"/>
      <c r="BR143" s="694"/>
      <c r="BS143" s="694"/>
      <c r="BT143" s="694"/>
      <c r="BU143" s="694"/>
      <c r="BV143" s="694"/>
      <c r="BW143" s="694"/>
      <c r="BX143" s="742" t="s">
        <v>264</v>
      </c>
      <c r="BY143" s="743"/>
      <c r="BZ143" s="743"/>
      <c r="CA143" s="743"/>
      <c r="CB143" s="743"/>
      <c r="CC143" s="743"/>
      <c r="CD143" s="743"/>
      <c r="CE143" s="744"/>
      <c r="CF143" s="745" t="s">
        <v>115</v>
      </c>
      <c r="CG143" s="743"/>
      <c r="CH143" s="743"/>
      <c r="CI143" s="743"/>
      <c r="CJ143" s="743"/>
      <c r="CK143" s="743"/>
      <c r="CL143" s="743"/>
      <c r="CM143" s="743"/>
      <c r="CN143" s="743"/>
      <c r="CO143" s="743"/>
      <c r="CP143" s="743"/>
      <c r="CQ143" s="743"/>
      <c r="CR143" s="744"/>
      <c r="CS143" s="746"/>
      <c r="CT143" s="747"/>
      <c r="CU143" s="747"/>
      <c r="CV143" s="747"/>
      <c r="CW143" s="747"/>
      <c r="CX143" s="747"/>
      <c r="CY143" s="747"/>
      <c r="CZ143" s="747"/>
      <c r="DA143" s="747"/>
      <c r="DB143" s="747"/>
      <c r="DC143" s="747"/>
      <c r="DD143" s="747"/>
      <c r="DE143" s="748"/>
      <c r="DF143" s="749">
        <f>DF144</f>
        <v>0</v>
      </c>
      <c r="DG143" s="750"/>
      <c r="DH143" s="750"/>
      <c r="DI143" s="750"/>
      <c r="DJ143" s="750"/>
      <c r="DK143" s="750"/>
      <c r="DL143" s="750"/>
      <c r="DM143" s="750"/>
      <c r="DN143" s="750"/>
      <c r="DO143" s="750"/>
      <c r="DP143" s="750"/>
      <c r="DQ143" s="750"/>
      <c r="DR143" s="751"/>
      <c r="DS143" s="749">
        <f t="shared" ref="DS143" si="20">DS144</f>
        <v>0</v>
      </c>
      <c r="DT143" s="750"/>
      <c r="DU143" s="750"/>
      <c r="DV143" s="750"/>
      <c r="DW143" s="750"/>
      <c r="DX143" s="750"/>
      <c r="DY143" s="750"/>
      <c r="DZ143" s="750"/>
      <c r="EA143" s="750"/>
      <c r="EB143" s="750"/>
      <c r="EC143" s="750"/>
      <c r="ED143" s="750"/>
      <c r="EE143" s="751"/>
      <c r="EF143" s="749">
        <f t="shared" ref="EF143" si="21">EF144</f>
        <v>0</v>
      </c>
      <c r="EG143" s="750"/>
      <c r="EH143" s="750"/>
      <c r="EI143" s="750"/>
      <c r="EJ143" s="750"/>
      <c r="EK143" s="750"/>
      <c r="EL143" s="750"/>
      <c r="EM143" s="750"/>
      <c r="EN143" s="750"/>
      <c r="EO143" s="750"/>
      <c r="EP143" s="750"/>
      <c r="EQ143" s="750"/>
      <c r="ER143" s="751"/>
      <c r="ES143" s="753" t="s">
        <v>115</v>
      </c>
      <c r="ET143" s="754"/>
      <c r="EU143" s="754"/>
      <c r="EV143" s="754"/>
      <c r="EW143" s="754"/>
      <c r="EX143" s="754"/>
      <c r="EY143" s="754"/>
      <c r="EZ143" s="754"/>
      <c r="FA143" s="754"/>
      <c r="FB143" s="754"/>
      <c r="FC143" s="754"/>
      <c r="FD143" s="754"/>
      <c r="FE143" s="755"/>
    </row>
    <row r="144" spans="1:163" ht="22.5" customHeight="1" thickBot="1" x14ac:dyDescent="0.25">
      <c r="A144" s="613" t="s">
        <v>265</v>
      </c>
      <c r="B144" s="614"/>
      <c r="C144" s="614"/>
      <c r="D144" s="614"/>
      <c r="E144" s="614"/>
      <c r="F144" s="614"/>
      <c r="G144" s="614"/>
      <c r="H144" s="614"/>
      <c r="I144" s="614"/>
      <c r="J144" s="614"/>
      <c r="K144" s="614"/>
      <c r="L144" s="614"/>
      <c r="M144" s="614"/>
      <c r="N144" s="614"/>
      <c r="O144" s="614"/>
      <c r="P144" s="614"/>
      <c r="Q144" s="614"/>
      <c r="R144" s="614"/>
      <c r="S144" s="614"/>
      <c r="T144" s="614"/>
      <c r="U144" s="614"/>
      <c r="V144" s="614"/>
      <c r="W144" s="614"/>
      <c r="X144" s="614"/>
      <c r="Y144" s="614"/>
      <c r="Z144" s="614"/>
      <c r="AA144" s="614"/>
      <c r="AB144" s="614"/>
      <c r="AC144" s="614"/>
      <c r="AD144" s="614"/>
      <c r="AE144" s="614"/>
      <c r="AF144" s="614"/>
      <c r="AG144" s="614"/>
      <c r="AH144" s="614"/>
      <c r="AI144" s="614"/>
      <c r="AJ144" s="614"/>
      <c r="AK144" s="614"/>
      <c r="AL144" s="614"/>
      <c r="AM144" s="614"/>
      <c r="AN144" s="614"/>
      <c r="AO144" s="614"/>
      <c r="AP144" s="614"/>
      <c r="AQ144" s="614"/>
      <c r="AR144" s="614"/>
      <c r="AS144" s="614"/>
      <c r="AT144" s="614"/>
      <c r="AU144" s="614"/>
      <c r="AV144" s="614"/>
      <c r="AW144" s="614"/>
      <c r="AX144" s="614"/>
      <c r="AY144" s="614"/>
      <c r="AZ144" s="614"/>
      <c r="BA144" s="614"/>
      <c r="BB144" s="614"/>
      <c r="BC144" s="614"/>
      <c r="BD144" s="614"/>
      <c r="BE144" s="614"/>
      <c r="BF144" s="614"/>
      <c r="BG144" s="614"/>
      <c r="BH144" s="614"/>
      <c r="BI144" s="614"/>
      <c r="BJ144" s="614"/>
      <c r="BK144" s="614"/>
      <c r="BL144" s="614"/>
      <c r="BM144" s="614"/>
      <c r="BN144" s="614"/>
      <c r="BO144" s="614"/>
      <c r="BP144" s="614"/>
      <c r="BQ144" s="614"/>
      <c r="BR144" s="614"/>
      <c r="BS144" s="614"/>
      <c r="BT144" s="614"/>
      <c r="BU144" s="614"/>
      <c r="BV144" s="614"/>
      <c r="BW144" s="614"/>
      <c r="BX144" s="756" t="s">
        <v>266</v>
      </c>
      <c r="BY144" s="757"/>
      <c r="BZ144" s="757"/>
      <c r="CA144" s="757"/>
      <c r="CB144" s="757"/>
      <c r="CC144" s="757"/>
      <c r="CD144" s="757"/>
      <c r="CE144" s="758"/>
      <c r="CF144" s="759" t="s">
        <v>267</v>
      </c>
      <c r="CG144" s="757"/>
      <c r="CH144" s="757"/>
      <c r="CI144" s="757"/>
      <c r="CJ144" s="757"/>
      <c r="CK144" s="757"/>
      <c r="CL144" s="757"/>
      <c r="CM144" s="757"/>
      <c r="CN144" s="757"/>
      <c r="CO144" s="757"/>
      <c r="CP144" s="757"/>
      <c r="CQ144" s="757"/>
      <c r="CR144" s="758"/>
      <c r="CS144" s="760"/>
      <c r="CT144" s="761"/>
      <c r="CU144" s="761"/>
      <c r="CV144" s="761"/>
      <c r="CW144" s="761"/>
      <c r="CX144" s="761"/>
      <c r="CY144" s="761"/>
      <c r="CZ144" s="761"/>
      <c r="DA144" s="761"/>
      <c r="DB144" s="761"/>
      <c r="DC144" s="761"/>
      <c r="DD144" s="761"/>
      <c r="DE144" s="762"/>
      <c r="DF144" s="763">
        <f>'КФО 4 область'!DF95:DR95+'КФО 5'!DF115:DR115+'КФО 4 город'!DF98:DR98</f>
        <v>0</v>
      </c>
      <c r="DG144" s="764"/>
      <c r="DH144" s="764"/>
      <c r="DI144" s="764"/>
      <c r="DJ144" s="764"/>
      <c r="DK144" s="764"/>
      <c r="DL144" s="764"/>
      <c r="DM144" s="764"/>
      <c r="DN144" s="764"/>
      <c r="DO144" s="764"/>
      <c r="DP144" s="764"/>
      <c r="DQ144" s="764"/>
      <c r="DR144" s="765"/>
      <c r="DS144" s="766"/>
      <c r="DT144" s="767"/>
      <c r="DU144" s="767"/>
      <c r="DV144" s="767"/>
      <c r="DW144" s="767"/>
      <c r="DX144" s="767"/>
      <c r="DY144" s="767"/>
      <c r="DZ144" s="767"/>
      <c r="EA144" s="767"/>
      <c r="EB144" s="767"/>
      <c r="EC144" s="767"/>
      <c r="ED144" s="767"/>
      <c r="EE144" s="768"/>
      <c r="EF144" s="766"/>
      <c r="EG144" s="767"/>
      <c r="EH144" s="767"/>
      <c r="EI144" s="767"/>
      <c r="EJ144" s="767"/>
      <c r="EK144" s="767"/>
      <c r="EL144" s="767"/>
      <c r="EM144" s="767"/>
      <c r="EN144" s="767"/>
      <c r="EO144" s="767"/>
      <c r="EP144" s="767"/>
      <c r="EQ144" s="767"/>
      <c r="ER144" s="768"/>
      <c r="ES144" s="769" t="s">
        <v>115</v>
      </c>
      <c r="ET144" s="770"/>
      <c r="EU144" s="770"/>
      <c r="EV144" s="770"/>
      <c r="EW144" s="770"/>
      <c r="EX144" s="770"/>
      <c r="EY144" s="770"/>
      <c r="EZ144" s="770"/>
      <c r="FA144" s="770"/>
      <c r="FB144" s="770"/>
      <c r="FC144" s="770"/>
      <c r="FD144" s="770"/>
      <c r="FE144" s="771"/>
    </row>
    <row r="145" spans="1:163" s="81" customFormat="1" ht="11.25" customHeight="1" x14ac:dyDescent="0.2">
      <c r="A145" s="89" t="s">
        <v>268</v>
      </c>
      <c r="FG145" s="111"/>
    </row>
    <row r="146" spans="1:163" s="81" customFormat="1" ht="11.25" customHeight="1" x14ac:dyDescent="0.2">
      <c r="A146" s="89" t="s">
        <v>269</v>
      </c>
      <c r="FG146" s="111"/>
    </row>
    <row r="147" spans="1:163" s="81" customFormat="1" ht="8.25" customHeight="1" x14ac:dyDescent="0.2">
      <c r="A147" s="89" t="s">
        <v>270</v>
      </c>
      <c r="FG147" s="111"/>
    </row>
    <row r="148" spans="1:163" s="81" customFormat="1" ht="9" customHeight="1" x14ac:dyDescent="0.2">
      <c r="A148" s="89" t="s">
        <v>271</v>
      </c>
      <c r="FG148" s="111"/>
    </row>
    <row r="149" spans="1:163" s="81" customFormat="1" ht="10.5" customHeight="1" x14ac:dyDescent="0.2">
      <c r="A149" s="89" t="s">
        <v>272</v>
      </c>
      <c r="FG149" s="111"/>
    </row>
    <row r="150" spans="1:163" s="81" customFormat="1" ht="8.25" customHeight="1" x14ac:dyDescent="0.2">
      <c r="A150" s="89" t="s">
        <v>273</v>
      </c>
      <c r="FG150" s="111"/>
    </row>
    <row r="151" spans="1:163" s="81" customFormat="1" ht="19.5" customHeight="1" x14ac:dyDescent="0.2">
      <c r="A151" s="732" t="s">
        <v>274</v>
      </c>
      <c r="B151" s="732"/>
      <c r="C151" s="732"/>
      <c r="D151" s="732"/>
      <c r="E151" s="732"/>
      <c r="F151" s="732"/>
      <c r="G151" s="732"/>
      <c r="H151" s="732"/>
      <c r="I151" s="732"/>
      <c r="J151" s="732"/>
      <c r="K151" s="732"/>
      <c r="L151" s="732"/>
      <c r="M151" s="732"/>
      <c r="N151" s="732"/>
      <c r="O151" s="732"/>
      <c r="P151" s="732"/>
      <c r="Q151" s="732"/>
      <c r="R151" s="732"/>
      <c r="S151" s="732"/>
      <c r="T151" s="732"/>
      <c r="U151" s="732"/>
      <c r="V151" s="732"/>
      <c r="W151" s="732"/>
      <c r="X151" s="732"/>
      <c r="Y151" s="732"/>
      <c r="Z151" s="732"/>
      <c r="AA151" s="732"/>
      <c r="AB151" s="732"/>
      <c r="AC151" s="732"/>
      <c r="AD151" s="732"/>
      <c r="AE151" s="732"/>
      <c r="AF151" s="732"/>
      <c r="AG151" s="732"/>
      <c r="AH151" s="732"/>
      <c r="AI151" s="732"/>
      <c r="AJ151" s="732"/>
      <c r="AK151" s="732"/>
      <c r="AL151" s="732"/>
      <c r="AM151" s="732"/>
      <c r="AN151" s="732"/>
      <c r="AO151" s="732"/>
      <c r="AP151" s="732"/>
      <c r="AQ151" s="732"/>
      <c r="AR151" s="732"/>
      <c r="AS151" s="732"/>
      <c r="AT151" s="732"/>
      <c r="AU151" s="732"/>
      <c r="AV151" s="732"/>
      <c r="AW151" s="732"/>
      <c r="AX151" s="732"/>
      <c r="AY151" s="732"/>
      <c r="AZ151" s="732"/>
      <c r="BA151" s="732"/>
      <c r="BB151" s="732"/>
      <c r="BC151" s="732"/>
      <c r="BD151" s="732"/>
      <c r="BE151" s="732"/>
      <c r="BF151" s="732"/>
      <c r="BG151" s="732"/>
      <c r="BH151" s="732"/>
      <c r="BI151" s="732"/>
      <c r="BJ151" s="732"/>
      <c r="BK151" s="732"/>
      <c r="BL151" s="732"/>
      <c r="BM151" s="732"/>
      <c r="BN151" s="732"/>
      <c r="BO151" s="732"/>
      <c r="BP151" s="732"/>
      <c r="BQ151" s="732"/>
      <c r="BR151" s="732"/>
      <c r="BS151" s="732"/>
      <c r="BT151" s="732"/>
      <c r="BU151" s="732"/>
      <c r="BV151" s="732"/>
      <c r="BW151" s="732"/>
      <c r="BX151" s="732"/>
      <c r="BY151" s="732"/>
      <c r="BZ151" s="732"/>
      <c r="CA151" s="732"/>
      <c r="CB151" s="732"/>
      <c r="CC151" s="732"/>
      <c r="CD151" s="732"/>
      <c r="CE151" s="732"/>
      <c r="CF151" s="732"/>
      <c r="CG151" s="732"/>
      <c r="CH151" s="732"/>
      <c r="CI151" s="732"/>
      <c r="CJ151" s="732"/>
      <c r="CK151" s="732"/>
      <c r="CL151" s="732"/>
      <c r="CM151" s="732"/>
      <c r="CN151" s="732"/>
      <c r="CO151" s="732"/>
      <c r="CP151" s="732"/>
      <c r="CQ151" s="732"/>
      <c r="CR151" s="732"/>
      <c r="CS151" s="732"/>
      <c r="CT151" s="732"/>
      <c r="CU151" s="732"/>
      <c r="CV151" s="732"/>
      <c r="CW151" s="732"/>
      <c r="CX151" s="732"/>
      <c r="CY151" s="732"/>
      <c r="CZ151" s="732"/>
      <c r="DA151" s="732"/>
      <c r="DB151" s="732"/>
      <c r="DC151" s="732"/>
      <c r="DD151" s="732"/>
      <c r="DE151" s="732"/>
      <c r="DF151" s="732"/>
      <c r="DG151" s="732"/>
      <c r="DH151" s="732"/>
      <c r="DI151" s="732"/>
      <c r="DJ151" s="732"/>
      <c r="DK151" s="732"/>
      <c r="DL151" s="732"/>
      <c r="DM151" s="732"/>
      <c r="DN151" s="732"/>
      <c r="DO151" s="732"/>
      <c r="DP151" s="732"/>
      <c r="DQ151" s="732"/>
      <c r="DR151" s="732"/>
      <c r="DS151" s="732"/>
      <c r="DT151" s="732"/>
      <c r="DU151" s="732"/>
      <c r="DV151" s="732"/>
      <c r="DW151" s="732"/>
      <c r="DX151" s="732"/>
      <c r="DY151" s="732"/>
      <c r="DZ151" s="732"/>
      <c r="EA151" s="732"/>
      <c r="EB151" s="732"/>
      <c r="EC151" s="732"/>
      <c r="ED151" s="732"/>
      <c r="EE151" s="732"/>
      <c r="EF151" s="732"/>
      <c r="EG151" s="732"/>
      <c r="EH151" s="732"/>
      <c r="EI151" s="732"/>
      <c r="EJ151" s="732"/>
      <c r="EK151" s="732"/>
      <c r="EL151" s="732"/>
      <c r="EM151" s="732"/>
      <c r="EN151" s="732"/>
      <c r="EO151" s="732"/>
      <c r="EP151" s="732"/>
      <c r="EQ151" s="732"/>
      <c r="ER151" s="732"/>
      <c r="ES151" s="732"/>
      <c r="ET151" s="732"/>
      <c r="EU151" s="732"/>
      <c r="EV151" s="732"/>
      <c r="EW151" s="732"/>
      <c r="EX151" s="732"/>
      <c r="EY151" s="732"/>
      <c r="EZ151" s="732"/>
      <c r="FA151" s="732"/>
      <c r="FB151" s="732"/>
      <c r="FC151" s="732"/>
      <c r="FD151" s="732"/>
      <c r="FE151" s="732"/>
      <c r="FG151" s="111"/>
    </row>
    <row r="152" spans="1:163" s="81" customFormat="1" ht="10.5" customHeight="1" x14ac:dyDescent="0.2">
      <c r="A152" s="89" t="s">
        <v>275</v>
      </c>
      <c r="FG152" s="111"/>
    </row>
    <row r="153" spans="1:163" s="81" customFormat="1" ht="15" customHeight="1" x14ac:dyDescent="0.2">
      <c r="A153" s="732" t="s">
        <v>276</v>
      </c>
      <c r="B153" s="732"/>
      <c r="C153" s="732"/>
      <c r="D153" s="732"/>
      <c r="E153" s="732"/>
      <c r="F153" s="732"/>
      <c r="G153" s="732"/>
      <c r="H153" s="732"/>
      <c r="I153" s="732"/>
      <c r="J153" s="732"/>
      <c r="K153" s="732"/>
      <c r="L153" s="732"/>
      <c r="M153" s="732"/>
      <c r="N153" s="732"/>
      <c r="O153" s="732"/>
      <c r="P153" s="732"/>
      <c r="Q153" s="732"/>
      <c r="R153" s="732"/>
      <c r="S153" s="732"/>
      <c r="T153" s="732"/>
      <c r="U153" s="732"/>
      <c r="V153" s="732"/>
      <c r="W153" s="732"/>
      <c r="X153" s="732"/>
      <c r="Y153" s="732"/>
      <c r="Z153" s="732"/>
      <c r="AA153" s="732"/>
      <c r="AB153" s="732"/>
      <c r="AC153" s="732"/>
      <c r="AD153" s="732"/>
      <c r="AE153" s="732"/>
      <c r="AF153" s="732"/>
      <c r="AG153" s="732"/>
      <c r="AH153" s="732"/>
      <c r="AI153" s="732"/>
      <c r="AJ153" s="732"/>
      <c r="AK153" s="732"/>
      <c r="AL153" s="732"/>
      <c r="AM153" s="732"/>
      <c r="AN153" s="732"/>
      <c r="AO153" s="732"/>
      <c r="AP153" s="732"/>
      <c r="AQ153" s="732"/>
      <c r="AR153" s="732"/>
      <c r="AS153" s="732"/>
      <c r="AT153" s="732"/>
      <c r="AU153" s="732"/>
      <c r="AV153" s="732"/>
      <c r="AW153" s="732"/>
      <c r="AX153" s="732"/>
      <c r="AY153" s="732"/>
      <c r="AZ153" s="732"/>
      <c r="BA153" s="732"/>
      <c r="BB153" s="732"/>
      <c r="BC153" s="732"/>
      <c r="BD153" s="732"/>
      <c r="BE153" s="732"/>
      <c r="BF153" s="732"/>
      <c r="BG153" s="732"/>
      <c r="BH153" s="732"/>
      <c r="BI153" s="732"/>
      <c r="BJ153" s="732"/>
      <c r="BK153" s="732"/>
      <c r="BL153" s="732"/>
      <c r="BM153" s="732"/>
      <c r="BN153" s="732"/>
      <c r="BO153" s="732"/>
      <c r="BP153" s="732"/>
      <c r="BQ153" s="732"/>
      <c r="BR153" s="732"/>
      <c r="BS153" s="732"/>
      <c r="BT153" s="732"/>
      <c r="BU153" s="732"/>
      <c r="BV153" s="732"/>
      <c r="BW153" s="732"/>
      <c r="BX153" s="732"/>
      <c r="BY153" s="732"/>
      <c r="BZ153" s="732"/>
      <c r="CA153" s="732"/>
      <c r="CB153" s="732"/>
      <c r="CC153" s="732"/>
      <c r="CD153" s="732"/>
      <c r="CE153" s="732"/>
      <c r="CF153" s="732"/>
      <c r="CG153" s="732"/>
      <c r="CH153" s="732"/>
      <c r="CI153" s="732"/>
      <c r="CJ153" s="732"/>
      <c r="CK153" s="732"/>
      <c r="CL153" s="732"/>
      <c r="CM153" s="732"/>
      <c r="CN153" s="732"/>
      <c r="CO153" s="732"/>
      <c r="CP153" s="732"/>
      <c r="CQ153" s="732"/>
      <c r="CR153" s="732"/>
      <c r="CS153" s="732"/>
      <c r="CT153" s="732"/>
      <c r="CU153" s="732"/>
      <c r="CV153" s="732"/>
      <c r="CW153" s="732"/>
      <c r="CX153" s="732"/>
      <c r="CY153" s="732"/>
      <c r="CZ153" s="732"/>
      <c r="DA153" s="732"/>
      <c r="DB153" s="732"/>
      <c r="DC153" s="732"/>
      <c r="DD153" s="732"/>
      <c r="DE153" s="732"/>
      <c r="DF153" s="732"/>
      <c r="DG153" s="732"/>
      <c r="DH153" s="732"/>
      <c r="DI153" s="732"/>
      <c r="DJ153" s="732"/>
      <c r="DK153" s="732"/>
      <c r="DL153" s="732"/>
      <c r="DM153" s="732"/>
      <c r="DN153" s="732"/>
      <c r="DO153" s="732"/>
      <c r="DP153" s="732"/>
      <c r="DQ153" s="732"/>
      <c r="DR153" s="732"/>
      <c r="DS153" s="732"/>
      <c r="DT153" s="732"/>
      <c r="DU153" s="732"/>
      <c r="DV153" s="732"/>
      <c r="DW153" s="732"/>
      <c r="DX153" s="732"/>
      <c r="DY153" s="732"/>
      <c r="DZ153" s="732"/>
      <c r="EA153" s="732"/>
      <c r="EB153" s="732"/>
      <c r="EC153" s="732"/>
      <c r="ED153" s="732"/>
      <c r="EE153" s="732"/>
      <c r="EF153" s="732"/>
      <c r="EG153" s="732"/>
      <c r="EH153" s="732"/>
      <c r="EI153" s="732"/>
      <c r="EJ153" s="732"/>
      <c r="EK153" s="732"/>
      <c r="EL153" s="732"/>
      <c r="EM153" s="732"/>
      <c r="EN153" s="732"/>
      <c r="EO153" s="732"/>
      <c r="EP153" s="732"/>
      <c r="EQ153" s="732"/>
      <c r="ER153" s="732"/>
      <c r="ES153" s="732"/>
      <c r="ET153" s="732"/>
      <c r="EU153" s="732"/>
      <c r="EV153" s="732"/>
      <c r="EW153" s="732"/>
      <c r="EX153" s="732"/>
      <c r="EY153" s="732"/>
      <c r="EZ153" s="732"/>
      <c r="FA153" s="732"/>
      <c r="FB153" s="732"/>
      <c r="FC153" s="732"/>
      <c r="FD153" s="732"/>
      <c r="FE153" s="732"/>
      <c r="FG153" s="111"/>
    </row>
    <row r="154" spans="1:163" s="81" customFormat="1" ht="34.5" customHeight="1" x14ac:dyDescent="0.2">
      <c r="A154" s="732" t="s">
        <v>277</v>
      </c>
      <c r="B154" s="732"/>
      <c r="C154" s="732"/>
      <c r="D154" s="732"/>
      <c r="E154" s="732"/>
      <c r="F154" s="732"/>
      <c r="G154" s="732"/>
      <c r="H154" s="732"/>
      <c r="I154" s="732"/>
      <c r="J154" s="732"/>
      <c r="K154" s="732"/>
      <c r="L154" s="732"/>
      <c r="M154" s="732"/>
      <c r="N154" s="732"/>
      <c r="O154" s="732"/>
      <c r="P154" s="732"/>
      <c r="Q154" s="732"/>
      <c r="R154" s="732"/>
      <c r="S154" s="732"/>
      <c r="T154" s="732"/>
      <c r="U154" s="732"/>
      <c r="V154" s="732"/>
      <c r="W154" s="732"/>
      <c r="X154" s="732"/>
      <c r="Y154" s="732"/>
      <c r="Z154" s="732"/>
      <c r="AA154" s="732"/>
      <c r="AB154" s="732"/>
      <c r="AC154" s="732"/>
      <c r="AD154" s="732"/>
      <c r="AE154" s="732"/>
      <c r="AF154" s="732"/>
      <c r="AG154" s="732"/>
      <c r="AH154" s="732"/>
      <c r="AI154" s="732"/>
      <c r="AJ154" s="732"/>
      <c r="AK154" s="732"/>
      <c r="AL154" s="732"/>
      <c r="AM154" s="732"/>
      <c r="AN154" s="732"/>
      <c r="AO154" s="732"/>
      <c r="AP154" s="732"/>
      <c r="AQ154" s="732"/>
      <c r="AR154" s="732"/>
      <c r="AS154" s="732"/>
      <c r="AT154" s="732"/>
      <c r="AU154" s="732"/>
      <c r="AV154" s="732"/>
      <c r="AW154" s="732"/>
      <c r="AX154" s="732"/>
      <c r="AY154" s="732"/>
      <c r="AZ154" s="732"/>
      <c r="BA154" s="732"/>
      <c r="BB154" s="732"/>
      <c r="BC154" s="732"/>
      <c r="BD154" s="732"/>
      <c r="BE154" s="732"/>
      <c r="BF154" s="732"/>
      <c r="BG154" s="732"/>
      <c r="BH154" s="732"/>
      <c r="BI154" s="732"/>
      <c r="BJ154" s="732"/>
      <c r="BK154" s="732"/>
      <c r="BL154" s="732"/>
      <c r="BM154" s="732"/>
      <c r="BN154" s="732"/>
      <c r="BO154" s="732"/>
      <c r="BP154" s="732"/>
      <c r="BQ154" s="732"/>
      <c r="BR154" s="732"/>
      <c r="BS154" s="732"/>
      <c r="BT154" s="732"/>
      <c r="BU154" s="732"/>
      <c r="BV154" s="732"/>
      <c r="BW154" s="732"/>
      <c r="BX154" s="732"/>
      <c r="BY154" s="732"/>
      <c r="BZ154" s="732"/>
      <c r="CA154" s="732"/>
      <c r="CB154" s="732"/>
      <c r="CC154" s="732"/>
      <c r="CD154" s="732"/>
      <c r="CE154" s="732"/>
      <c r="CF154" s="732"/>
      <c r="CG154" s="732"/>
      <c r="CH154" s="732"/>
      <c r="CI154" s="732"/>
      <c r="CJ154" s="732"/>
      <c r="CK154" s="732"/>
      <c r="CL154" s="732"/>
      <c r="CM154" s="732"/>
      <c r="CN154" s="732"/>
      <c r="CO154" s="732"/>
      <c r="CP154" s="732"/>
      <c r="CQ154" s="732"/>
      <c r="CR154" s="732"/>
      <c r="CS154" s="732"/>
      <c r="CT154" s="732"/>
      <c r="CU154" s="732"/>
      <c r="CV154" s="732"/>
      <c r="CW154" s="732"/>
      <c r="CX154" s="732"/>
      <c r="CY154" s="732"/>
      <c r="CZ154" s="732"/>
      <c r="DA154" s="732"/>
      <c r="DB154" s="732"/>
      <c r="DC154" s="732"/>
      <c r="DD154" s="732"/>
      <c r="DE154" s="732"/>
      <c r="DF154" s="732"/>
      <c r="DG154" s="732"/>
      <c r="DH154" s="732"/>
      <c r="DI154" s="732"/>
      <c r="DJ154" s="732"/>
      <c r="DK154" s="732"/>
      <c r="DL154" s="732"/>
      <c r="DM154" s="732"/>
      <c r="DN154" s="732"/>
      <c r="DO154" s="732"/>
      <c r="DP154" s="732"/>
      <c r="DQ154" s="732"/>
      <c r="DR154" s="732"/>
      <c r="DS154" s="732"/>
      <c r="DT154" s="732"/>
      <c r="DU154" s="732"/>
      <c r="DV154" s="732"/>
      <c r="DW154" s="732"/>
      <c r="DX154" s="732"/>
      <c r="DY154" s="732"/>
      <c r="DZ154" s="732"/>
      <c r="EA154" s="732"/>
      <c r="EB154" s="732"/>
      <c r="EC154" s="732"/>
      <c r="ED154" s="732"/>
      <c r="EE154" s="732"/>
      <c r="EF154" s="732"/>
      <c r="EG154" s="732"/>
      <c r="EH154" s="732"/>
      <c r="EI154" s="732"/>
      <c r="EJ154" s="732"/>
      <c r="EK154" s="732"/>
      <c r="EL154" s="732"/>
      <c r="EM154" s="732"/>
      <c r="EN154" s="732"/>
      <c r="EO154" s="732"/>
      <c r="EP154" s="732"/>
      <c r="EQ154" s="732"/>
      <c r="ER154" s="732"/>
      <c r="ES154" s="732"/>
      <c r="ET154" s="732"/>
      <c r="EU154" s="732"/>
      <c r="EV154" s="732"/>
      <c r="EW154" s="732"/>
      <c r="EX154" s="732"/>
      <c r="EY154" s="732"/>
      <c r="EZ154" s="732"/>
      <c r="FA154" s="732"/>
      <c r="FB154" s="732"/>
      <c r="FC154" s="732"/>
      <c r="FD154" s="732"/>
      <c r="FE154" s="732"/>
      <c r="FG154" s="111"/>
    </row>
    <row r="155" spans="1:163" s="81" customFormat="1" ht="22.15" customHeight="1" x14ac:dyDescent="0.2">
      <c r="A155" s="732" t="s">
        <v>278</v>
      </c>
      <c r="B155" s="732"/>
      <c r="C155" s="732"/>
      <c r="D155" s="732"/>
      <c r="E155" s="732"/>
      <c r="F155" s="732"/>
      <c r="G155" s="732"/>
      <c r="H155" s="732"/>
      <c r="I155" s="732"/>
      <c r="J155" s="732"/>
      <c r="K155" s="732"/>
      <c r="L155" s="732"/>
      <c r="M155" s="732"/>
      <c r="N155" s="732"/>
      <c r="O155" s="732"/>
      <c r="P155" s="732"/>
      <c r="Q155" s="732"/>
      <c r="R155" s="732"/>
      <c r="S155" s="732"/>
      <c r="T155" s="732"/>
      <c r="U155" s="732"/>
      <c r="V155" s="732"/>
      <c r="W155" s="732"/>
      <c r="X155" s="732"/>
      <c r="Y155" s="732"/>
      <c r="Z155" s="732"/>
      <c r="AA155" s="732"/>
      <c r="AB155" s="732"/>
      <c r="AC155" s="732"/>
      <c r="AD155" s="732"/>
      <c r="AE155" s="732"/>
      <c r="AF155" s="732"/>
      <c r="AG155" s="732"/>
      <c r="AH155" s="732"/>
      <c r="AI155" s="732"/>
      <c r="AJ155" s="732"/>
      <c r="AK155" s="732"/>
      <c r="AL155" s="732"/>
      <c r="AM155" s="732"/>
      <c r="AN155" s="732"/>
      <c r="AO155" s="732"/>
      <c r="AP155" s="732"/>
      <c r="AQ155" s="732"/>
      <c r="AR155" s="732"/>
      <c r="AS155" s="732"/>
      <c r="AT155" s="732"/>
      <c r="AU155" s="732"/>
      <c r="AV155" s="732"/>
      <c r="AW155" s="732"/>
      <c r="AX155" s="732"/>
      <c r="AY155" s="732"/>
      <c r="AZ155" s="732"/>
      <c r="BA155" s="732"/>
      <c r="BB155" s="732"/>
      <c r="BC155" s="732"/>
      <c r="BD155" s="732"/>
      <c r="BE155" s="732"/>
      <c r="BF155" s="732"/>
      <c r="BG155" s="732"/>
      <c r="BH155" s="732"/>
      <c r="BI155" s="732"/>
      <c r="BJ155" s="732"/>
      <c r="BK155" s="732"/>
      <c r="BL155" s="732"/>
      <c r="BM155" s="732"/>
      <c r="BN155" s="732"/>
      <c r="BO155" s="732"/>
      <c r="BP155" s="732"/>
      <c r="BQ155" s="732"/>
      <c r="BR155" s="732"/>
      <c r="BS155" s="732"/>
      <c r="BT155" s="732"/>
      <c r="BU155" s="732"/>
      <c r="BV155" s="732"/>
      <c r="BW155" s="732"/>
      <c r="BX155" s="732"/>
      <c r="BY155" s="732"/>
      <c r="BZ155" s="732"/>
      <c r="CA155" s="732"/>
      <c r="CB155" s="732"/>
      <c r="CC155" s="732"/>
      <c r="CD155" s="732"/>
      <c r="CE155" s="732"/>
      <c r="CF155" s="732"/>
      <c r="CG155" s="732"/>
      <c r="CH155" s="732"/>
      <c r="CI155" s="732"/>
      <c r="CJ155" s="732"/>
      <c r="CK155" s="732"/>
      <c r="CL155" s="732"/>
      <c r="CM155" s="732"/>
      <c r="CN155" s="732"/>
      <c r="CO155" s="732"/>
      <c r="CP155" s="732"/>
      <c r="CQ155" s="732"/>
      <c r="CR155" s="732"/>
      <c r="CS155" s="732"/>
      <c r="CT155" s="732"/>
      <c r="CU155" s="732"/>
      <c r="CV155" s="732"/>
      <c r="CW155" s="732"/>
      <c r="CX155" s="732"/>
      <c r="CY155" s="732"/>
      <c r="CZ155" s="732"/>
      <c r="DA155" s="732"/>
      <c r="DB155" s="732"/>
      <c r="DC155" s="732"/>
      <c r="DD155" s="732"/>
      <c r="DE155" s="732"/>
      <c r="DF155" s="732"/>
      <c r="DG155" s="732"/>
      <c r="DH155" s="732"/>
      <c r="DI155" s="732"/>
      <c r="DJ155" s="732"/>
      <c r="DK155" s="732"/>
      <c r="DL155" s="732"/>
      <c r="DM155" s="732"/>
      <c r="DN155" s="732"/>
      <c r="DO155" s="732"/>
      <c r="DP155" s="732"/>
      <c r="DQ155" s="732"/>
      <c r="DR155" s="732"/>
      <c r="DS155" s="732"/>
      <c r="DT155" s="732"/>
      <c r="DU155" s="732"/>
      <c r="DV155" s="732"/>
      <c r="DW155" s="732"/>
      <c r="DX155" s="732"/>
      <c r="DY155" s="732"/>
      <c r="DZ155" s="732"/>
      <c r="EA155" s="732"/>
      <c r="EB155" s="732"/>
      <c r="EC155" s="732"/>
      <c r="ED155" s="732"/>
      <c r="EE155" s="732"/>
      <c r="EF155" s="732"/>
      <c r="EG155" s="732"/>
      <c r="EH155" s="732"/>
      <c r="EI155" s="732"/>
      <c r="EJ155" s="732"/>
      <c r="EK155" s="732"/>
      <c r="EL155" s="732"/>
      <c r="EM155" s="732"/>
      <c r="EN155" s="732"/>
      <c r="EO155" s="732"/>
      <c r="EP155" s="732"/>
      <c r="EQ155" s="732"/>
      <c r="ER155" s="732"/>
      <c r="ES155" s="732"/>
      <c r="ET155" s="732"/>
      <c r="EU155" s="732"/>
      <c r="EV155" s="732"/>
      <c r="EW155" s="732"/>
      <c r="EX155" s="732"/>
      <c r="EY155" s="732"/>
      <c r="EZ155" s="732"/>
      <c r="FA155" s="732"/>
      <c r="FB155" s="732"/>
      <c r="FC155" s="732"/>
      <c r="FD155" s="732"/>
      <c r="FE155" s="732"/>
      <c r="FG155" s="111"/>
    </row>
    <row r="156" spans="1:163" s="81" customFormat="1" ht="11.25" customHeight="1" x14ac:dyDescent="0.2">
      <c r="A156" s="89" t="s">
        <v>279</v>
      </c>
      <c r="FG156" s="111"/>
    </row>
    <row r="157" spans="1:163" s="81" customFormat="1" ht="11.25" customHeight="1" x14ac:dyDescent="0.2">
      <c r="A157" s="89" t="s">
        <v>280</v>
      </c>
      <c r="FG157" s="111"/>
    </row>
    <row r="158" spans="1:163" s="81" customFormat="1" ht="33" customHeight="1" x14ac:dyDescent="0.2">
      <c r="A158" s="732" t="s">
        <v>281</v>
      </c>
      <c r="B158" s="732"/>
      <c r="C158" s="732"/>
      <c r="D158" s="732"/>
      <c r="E158" s="732"/>
      <c r="F158" s="732"/>
      <c r="G158" s="732"/>
      <c r="H158" s="732"/>
      <c r="I158" s="732"/>
      <c r="J158" s="732"/>
      <c r="K158" s="732"/>
      <c r="L158" s="732"/>
      <c r="M158" s="732"/>
      <c r="N158" s="732"/>
      <c r="O158" s="732"/>
      <c r="P158" s="732"/>
      <c r="Q158" s="732"/>
      <c r="R158" s="732"/>
      <c r="S158" s="732"/>
      <c r="T158" s="732"/>
      <c r="U158" s="732"/>
      <c r="V158" s="732"/>
      <c r="W158" s="732"/>
      <c r="X158" s="732"/>
      <c r="Y158" s="732"/>
      <c r="Z158" s="732"/>
      <c r="AA158" s="732"/>
      <c r="AB158" s="732"/>
      <c r="AC158" s="732"/>
      <c r="AD158" s="732"/>
      <c r="AE158" s="732"/>
      <c r="AF158" s="732"/>
      <c r="AG158" s="732"/>
      <c r="AH158" s="732"/>
      <c r="AI158" s="732"/>
      <c r="AJ158" s="732"/>
      <c r="AK158" s="732"/>
      <c r="AL158" s="732"/>
      <c r="AM158" s="732"/>
      <c r="AN158" s="732"/>
      <c r="AO158" s="732"/>
      <c r="AP158" s="732"/>
      <c r="AQ158" s="732"/>
      <c r="AR158" s="732"/>
      <c r="AS158" s="732"/>
      <c r="AT158" s="732"/>
      <c r="AU158" s="732"/>
      <c r="AV158" s="732"/>
      <c r="AW158" s="732"/>
      <c r="AX158" s="732"/>
      <c r="AY158" s="732"/>
      <c r="AZ158" s="732"/>
      <c r="BA158" s="732"/>
      <c r="BB158" s="732"/>
      <c r="BC158" s="732"/>
      <c r="BD158" s="732"/>
      <c r="BE158" s="732"/>
      <c r="BF158" s="732"/>
      <c r="BG158" s="732"/>
      <c r="BH158" s="732"/>
      <c r="BI158" s="732"/>
      <c r="BJ158" s="732"/>
      <c r="BK158" s="732"/>
      <c r="BL158" s="732"/>
      <c r="BM158" s="732"/>
      <c r="BN158" s="732"/>
      <c r="BO158" s="732"/>
      <c r="BP158" s="732"/>
      <c r="BQ158" s="732"/>
      <c r="BR158" s="732"/>
      <c r="BS158" s="732"/>
      <c r="BT158" s="732"/>
      <c r="BU158" s="732"/>
      <c r="BV158" s="732"/>
      <c r="BW158" s="732"/>
      <c r="BX158" s="732"/>
      <c r="BY158" s="732"/>
      <c r="BZ158" s="732"/>
      <c r="CA158" s="732"/>
      <c r="CB158" s="732"/>
      <c r="CC158" s="732"/>
      <c r="CD158" s="732"/>
      <c r="CE158" s="732"/>
      <c r="CF158" s="732"/>
      <c r="CG158" s="732"/>
      <c r="CH158" s="732"/>
      <c r="CI158" s="732"/>
      <c r="CJ158" s="732"/>
      <c r="CK158" s="732"/>
      <c r="CL158" s="732"/>
      <c r="CM158" s="732"/>
      <c r="CN158" s="732"/>
      <c r="CO158" s="732"/>
      <c r="CP158" s="732"/>
      <c r="CQ158" s="732"/>
      <c r="CR158" s="732"/>
      <c r="CS158" s="732"/>
      <c r="CT158" s="732"/>
      <c r="CU158" s="732"/>
      <c r="CV158" s="732"/>
      <c r="CW158" s="732"/>
      <c r="CX158" s="732"/>
      <c r="CY158" s="732"/>
      <c r="CZ158" s="732"/>
      <c r="DA158" s="732"/>
      <c r="DB158" s="732"/>
      <c r="DC158" s="732"/>
      <c r="DD158" s="732"/>
      <c r="DE158" s="732"/>
      <c r="DF158" s="732"/>
      <c r="DG158" s="732"/>
      <c r="DH158" s="732"/>
      <c r="DI158" s="732"/>
      <c r="DJ158" s="732"/>
      <c r="DK158" s="732"/>
      <c r="DL158" s="732"/>
      <c r="DM158" s="732"/>
      <c r="DN158" s="732"/>
      <c r="DO158" s="732"/>
      <c r="DP158" s="732"/>
      <c r="DQ158" s="732"/>
      <c r="DR158" s="732"/>
      <c r="DS158" s="732"/>
      <c r="DT158" s="732"/>
      <c r="DU158" s="732"/>
      <c r="DV158" s="732"/>
      <c r="DW158" s="732"/>
      <c r="DX158" s="732"/>
      <c r="DY158" s="732"/>
      <c r="DZ158" s="732"/>
      <c r="EA158" s="732"/>
      <c r="EB158" s="732"/>
      <c r="EC158" s="732"/>
      <c r="ED158" s="732"/>
      <c r="EE158" s="732"/>
      <c r="EF158" s="732"/>
      <c r="EG158" s="732"/>
      <c r="EH158" s="732"/>
      <c r="EI158" s="732"/>
      <c r="EJ158" s="732"/>
      <c r="EK158" s="732"/>
      <c r="EL158" s="732"/>
      <c r="EM158" s="732"/>
      <c r="EN158" s="732"/>
      <c r="EO158" s="732"/>
      <c r="EP158" s="732"/>
      <c r="EQ158" s="732"/>
      <c r="ER158" s="732"/>
      <c r="ES158" s="732"/>
      <c r="ET158" s="732"/>
      <c r="EU158" s="732"/>
      <c r="EV158" s="732"/>
      <c r="EW158" s="732"/>
      <c r="EX158" s="732"/>
      <c r="EY158" s="732"/>
      <c r="EZ158" s="732"/>
      <c r="FA158" s="732"/>
      <c r="FB158" s="732"/>
      <c r="FC158" s="732"/>
      <c r="FD158" s="732"/>
      <c r="FE158" s="732"/>
      <c r="FG158" s="111"/>
    </row>
    <row r="159" spans="1:163" ht="16.5" customHeight="1" x14ac:dyDescent="0.2">
      <c r="A159" s="752"/>
      <c r="B159" s="752"/>
      <c r="C159" s="752"/>
      <c r="D159" s="752"/>
      <c r="E159" s="752"/>
      <c r="F159" s="752"/>
      <c r="G159" s="752"/>
      <c r="H159" s="752"/>
      <c r="I159" s="752"/>
      <c r="J159" s="752"/>
      <c r="K159" s="752"/>
      <c r="L159" s="752"/>
      <c r="M159" s="752"/>
      <c r="N159" s="752"/>
      <c r="O159" s="752"/>
      <c r="P159" s="752"/>
      <c r="Q159" s="752"/>
      <c r="R159" s="752"/>
      <c r="S159" s="752"/>
      <c r="T159" s="752"/>
      <c r="U159" s="752"/>
      <c r="V159" s="752"/>
      <c r="W159" s="752"/>
      <c r="X159" s="752"/>
      <c r="Y159" s="752"/>
      <c r="Z159" s="752"/>
      <c r="AA159" s="752"/>
      <c r="AB159" s="752"/>
      <c r="AC159" s="752"/>
      <c r="AD159" s="752"/>
      <c r="AE159" s="752"/>
      <c r="AF159" s="752"/>
      <c r="AG159" s="752"/>
      <c r="AH159" s="752"/>
      <c r="AI159" s="752"/>
      <c r="AJ159" s="752"/>
      <c r="AK159" s="752"/>
      <c r="AL159" s="752"/>
      <c r="AM159" s="752"/>
      <c r="AN159" s="752"/>
      <c r="AO159" s="752"/>
      <c r="AP159" s="752"/>
      <c r="AQ159" s="752"/>
      <c r="AR159" s="752"/>
      <c r="AS159" s="752"/>
      <c r="AT159" s="752"/>
      <c r="AU159" s="752"/>
      <c r="AV159" s="752"/>
      <c r="AW159" s="752"/>
      <c r="AX159" s="752"/>
      <c r="AY159" s="752"/>
      <c r="AZ159" s="752"/>
      <c r="BA159" s="752"/>
      <c r="BB159" s="752"/>
      <c r="BC159" s="752"/>
      <c r="BD159" s="752"/>
      <c r="BE159" s="752"/>
      <c r="BF159" s="752"/>
      <c r="BG159" s="752"/>
      <c r="BH159" s="752"/>
      <c r="BI159" s="752"/>
      <c r="BJ159" s="752"/>
      <c r="BK159" s="752"/>
      <c r="BL159" s="752"/>
      <c r="BM159" s="752"/>
      <c r="BN159" s="752"/>
      <c r="BO159" s="752"/>
      <c r="BP159" s="752"/>
      <c r="BQ159" s="752"/>
      <c r="BR159" s="752"/>
      <c r="BS159" s="752"/>
      <c r="BT159" s="752"/>
      <c r="BU159" s="752"/>
      <c r="BV159" s="752"/>
      <c r="BW159" s="752"/>
      <c r="BX159" s="752"/>
      <c r="BY159" s="752"/>
      <c r="BZ159" s="752"/>
      <c r="CA159" s="752"/>
      <c r="CB159" s="752"/>
      <c r="CC159" s="752"/>
      <c r="CD159" s="752"/>
      <c r="CE159" s="752"/>
      <c r="CF159" s="752"/>
      <c r="CG159" s="752"/>
      <c r="CH159" s="752"/>
      <c r="CI159" s="752"/>
      <c r="CJ159" s="752"/>
      <c r="CK159" s="752"/>
      <c r="CL159" s="752"/>
      <c r="CM159" s="752"/>
      <c r="CN159" s="752"/>
      <c r="CO159" s="752"/>
      <c r="CP159" s="752"/>
      <c r="CQ159" s="752"/>
      <c r="CR159" s="752"/>
      <c r="CS159" s="752"/>
      <c r="CT159" s="752"/>
      <c r="CU159" s="752"/>
      <c r="CV159" s="752"/>
      <c r="CW159" s="752"/>
      <c r="CX159" s="752"/>
      <c r="CY159" s="752"/>
      <c r="CZ159" s="752"/>
      <c r="DA159" s="752"/>
      <c r="DB159" s="752"/>
      <c r="DC159" s="752"/>
      <c r="DD159" s="752"/>
      <c r="DE159" s="752"/>
      <c r="DF159" s="752"/>
      <c r="DG159" s="752"/>
      <c r="DH159" s="752"/>
      <c r="DI159" s="752"/>
      <c r="DJ159" s="752"/>
      <c r="DK159" s="752"/>
      <c r="DL159" s="752"/>
      <c r="DM159" s="752"/>
      <c r="DN159" s="752"/>
      <c r="DO159" s="752"/>
      <c r="DP159" s="752"/>
      <c r="DQ159" s="752"/>
      <c r="DR159" s="752"/>
      <c r="DS159" s="752"/>
      <c r="DT159" s="752"/>
      <c r="DU159" s="752"/>
      <c r="DV159" s="752"/>
      <c r="DW159" s="752"/>
      <c r="DX159" s="752"/>
      <c r="DY159" s="752"/>
      <c r="DZ159" s="752"/>
      <c r="EA159" s="752"/>
      <c r="EB159" s="752"/>
      <c r="EC159" s="752"/>
      <c r="ED159" s="752"/>
      <c r="EE159" s="752"/>
      <c r="EF159" s="752"/>
      <c r="EG159" s="752"/>
      <c r="EH159" s="752"/>
      <c r="EI159" s="752"/>
      <c r="EJ159" s="752"/>
      <c r="EK159" s="752"/>
      <c r="EL159" s="752"/>
      <c r="EM159" s="752"/>
      <c r="EN159" s="752"/>
      <c r="EO159" s="752"/>
      <c r="EP159" s="752"/>
      <c r="EQ159" s="752"/>
      <c r="ER159" s="752"/>
      <c r="ES159" s="752"/>
      <c r="ET159" s="752"/>
      <c r="EU159" s="752"/>
      <c r="EV159" s="752"/>
      <c r="EW159" s="752"/>
      <c r="EX159" s="752"/>
      <c r="EY159" s="752"/>
      <c r="EZ159" s="752"/>
      <c r="FA159" s="752"/>
      <c r="FB159" s="752"/>
      <c r="FC159" s="752"/>
      <c r="FD159" s="752"/>
      <c r="FE159" s="752"/>
    </row>
    <row r="160" spans="1:163" ht="17.25" customHeight="1" x14ac:dyDescent="0.2">
      <c r="A160" s="752"/>
      <c r="B160" s="752"/>
      <c r="C160" s="752"/>
      <c r="D160" s="752"/>
      <c r="E160" s="752"/>
      <c r="F160" s="752"/>
      <c r="G160" s="752"/>
      <c r="H160" s="752"/>
      <c r="I160" s="752"/>
      <c r="J160" s="752"/>
      <c r="K160" s="752"/>
      <c r="L160" s="752"/>
      <c r="M160" s="752"/>
      <c r="N160" s="752"/>
      <c r="O160" s="752"/>
      <c r="P160" s="752"/>
      <c r="Q160" s="752"/>
      <c r="R160" s="752"/>
      <c r="S160" s="752"/>
      <c r="T160" s="752"/>
      <c r="U160" s="752"/>
      <c r="V160" s="752"/>
      <c r="W160" s="752"/>
      <c r="X160" s="752"/>
      <c r="Y160" s="752"/>
      <c r="Z160" s="752"/>
      <c r="AA160" s="752"/>
      <c r="AB160" s="752"/>
      <c r="AC160" s="752"/>
      <c r="AD160" s="752"/>
      <c r="AE160" s="752"/>
      <c r="AF160" s="752"/>
      <c r="AG160" s="752"/>
      <c r="AH160" s="752"/>
      <c r="AI160" s="752"/>
      <c r="AJ160" s="752"/>
      <c r="AK160" s="752"/>
      <c r="AL160" s="752"/>
      <c r="AM160" s="752"/>
      <c r="AN160" s="752"/>
      <c r="AO160" s="752"/>
      <c r="AP160" s="752"/>
      <c r="AQ160" s="752"/>
      <c r="AR160" s="752"/>
      <c r="AS160" s="752"/>
      <c r="AT160" s="752"/>
      <c r="AU160" s="752"/>
      <c r="AV160" s="752"/>
      <c r="AW160" s="752"/>
      <c r="AX160" s="752"/>
      <c r="AY160" s="752"/>
      <c r="AZ160" s="752"/>
      <c r="BA160" s="752"/>
      <c r="BB160" s="752"/>
      <c r="BC160" s="752"/>
      <c r="BD160" s="752"/>
      <c r="BE160" s="752"/>
      <c r="BF160" s="752"/>
      <c r="BG160" s="752"/>
      <c r="BH160" s="752"/>
      <c r="BI160" s="752"/>
      <c r="BJ160" s="752"/>
      <c r="BK160" s="752"/>
      <c r="BL160" s="752"/>
      <c r="BM160" s="752"/>
      <c r="BN160" s="752"/>
      <c r="BO160" s="752"/>
      <c r="BP160" s="752"/>
      <c r="BQ160" s="752"/>
      <c r="BR160" s="752"/>
      <c r="BS160" s="752"/>
      <c r="BT160" s="752"/>
      <c r="BU160" s="752"/>
      <c r="BV160" s="752"/>
      <c r="BW160" s="752"/>
      <c r="BX160" s="752"/>
      <c r="BY160" s="752"/>
      <c r="BZ160" s="752"/>
      <c r="CA160" s="752"/>
      <c r="CB160" s="752"/>
      <c r="CC160" s="752"/>
      <c r="CD160" s="752"/>
      <c r="CE160" s="752"/>
      <c r="CF160" s="752"/>
      <c r="CG160" s="752"/>
      <c r="CH160" s="752"/>
      <c r="CI160" s="752"/>
      <c r="CJ160" s="752"/>
      <c r="CK160" s="752"/>
      <c r="CL160" s="752"/>
      <c r="CM160" s="752"/>
      <c r="CN160" s="752"/>
      <c r="CO160" s="752"/>
      <c r="CP160" s="752"/>
      <c r="CQ160" s="752"/>
      <c r="CR160" s="752"/>
      <c r="CS160" s="752"/>
      <c r="CT160" s="752"/>
      <c r="CU160" s="752"/>
      <c r="CV160" s="752"/>
      <c r="CW160" s="752"/>
      <c r="CX160" s="752"/>
      <c r="CY160" s="752"/>
      <c r="CZ160" s="752"/>
      <c r="DA160" s="752"/>
      <c r="DB160" s="752"/>
      <c r="DC160" s="752"/>
      <c r="DD160" s="752"/>
      <c r="DE160" s="752"/>
      <c r="DF160" s="752"/>
      <c r="DG160" s="752"/>
      <c r="DH160" s="752"/>
      <c r="DI160" s="752"/>
      <c r="DJ160" s="752"/>
      <c r="DK160" s="752"/>
      <c r="DL160" s="752"/>
      <c r="DM160" s="752"/>
      <c r="DN160" s="752"/>
      <c r="DO160" s="752"/>
      <c r="DP160" s="752"/>
      <c r="DQ160" s="752"/>
      <c r="DR160" s="752"/>
      <c r="DS160" s="752"/>
      <c r="DT160" s="752"/>
      <c r="DU160" s="752"/>
      <c r="DV160" s="752"/>
      <c r="DW160" s="752"/>
      <c r="DX160" s="752"/>
      <c r="DY160" s="752"/>
      <c r="DZ160" s="752"/>
      <c r="EA160" s="752"/>
      <c r="EB160" s="752"/>
      <c r="EC160" s="752"/>
      <c r="ED160" s="752"/>
      <c r="EE160" s="752"/>
      <c r="EF160" s="752"/>
      <c r="EG160" s="752"/>
      <c r="EH160" s="752"/>
      <c r="EI160" s="752"/>
      <c r="EJ160" s="752"/>
      <c r="EK160" s="752"/>
      <c r="EL160" s="752"/>
      <c r="EM160" s="752"/>
      <c r="EN160" s="752"/>
      <c r="EO160" s="752"/>
      <c r="EP160" s="752"/>
      <c r="EQ160" s="752"/>
      <c r="ER160" s="752"/>
      <c r="ES160" s="752"/>
      <c r="ET160" s="752"/>
      <c r="EU160" s="752"/>
      <c r="EV160" s="752"/>
      <c r="EW160" s="752"/>
      <c r="EX160" s="752"/>
      <c r="EY160" s="752"/>
      <c r="EZ160" s="752"/>
      <c r="FA160" s="752"/>
      <c r="FB160" s="752"/>
      <c r="FC160" s="752"/>
      <c r="FD160" s="752"/>
      <c r="FE160" s="752"/>
    </row>
    <row r="161" spans="1:161" x14ac:dyDescent="0.2">
      <c r="A161" s="752"/>
      <c r="B161" s="752"/>
      <c r="C161" s="752"/>
      <c r="D161" s="752"/>
      <c r="E161" s="752"/>
      <c r="F161" s="752"/>
      <c r="G161" s="752"/>
      <c r="H161" s="752"/>
      <c r="I161" s="752"/>
      <c r="J161" s="752"/>
      <c r="K161" s="752"/>
      <c r="L161" s="752"/>
      <c r="M161" s="752"/>
      <c r="N161" s="752"/>
      <c r="O161" s="752"/>
      <c r="P161" s="752"/>
      <c r="Q161" s="752"/>
      <c r="R161" s="752"/>
      <c r="S161" s="752"/>
      <c r="T161" s="752"/>
      <c r="U161" s="752"/>
      <c r="V161" s="752"/>
      <c r="W161" s="752"/>
      <c r="X161" s="752"/>
      <c r="Y161" s="752"/>
      <c r="Z161" s="752"/>
      <c r="AA161" s="752"/>
      <c r="AB161" s="752"/>
      <c r="AC161" s="752"/>
      <c r="AD161" s="752"/>
      <c r="AE161" s="752"/>
      <c r="AF161" s="752"/>
      <c r="AG161" s="752"/>
      <c r="AH161" s="752"/>
      <c r="AI161" s="752"/>
      <c r="AJ161" s="752"/>
      <c r="AK161" s="752"/>
      <c r="AL161" s="752"/>
      <c r="AM161" s="752"/>
      <c r="AN161" s="752"/>
      <c r="AO161" s="752"/>
      <c r="AP161" s="752"/>
      <c r="AQ161" s="752"/>
      <c r="AR161" s="752"/>
      <c r="AS161" s="752"/>
      <c r="AT161" s="752"/>
      <c r="AU161" s="752"/>
      <c r="AV161" s="752"/>
      <c r="AW161" s="752"/>
      <c r="AX161" s="752"/>
      <c r="AY161" s="752"/>
      <c r="AZ161" s="752"/>
      <c r="BA161" s="752"/>
      <c r="BB161" s="752"/>
      <c r="BC161" s="752"/>
      <c r="BD161" s="752"/>
      <c r="BE161" s="752"/>
      <c r="BF161" s="752"/>
      <c r="BG161" s="752"/>
      <c r="BH161" s="752"/>
      <c r="BI161" s="752"/>
      <c r="BJ161" s="752"/>
      <c r="BK161" s="752"/>
      <c r="BL161" s="752"/>
      <c r="BM161" s="752"/>
      <c r="BN161" s="752"/>
      <c r="BO161" s="752"/>
      <c r="BP161" s="752"/>
      <c r="BQ161" s="752"/>
      <c r="BR161" s="752"/>
      <c r="BS161" s="752"/>
      <c r="BT161" s="752"/>
      <c r="BU161" s="752"/>
      <c r="BV161" s="752"/>
      <c r="BW161" s="752"/>
      <c r="BX161" s="752"/>
      <c r="BY161" s="752"/>
      <c r="BZ161" s="752"/>
      <c r="CA161" s="752"/>
      <c r="CB161" s="752"/>
      <c r="CC161" s="752"/>
      <c r="CD161" s="752"/>
      <c r="CE161" s="752"/>
      <c r="CF161" s="752"/>
      <c r="CG161" s="752"/>
      <c r="CH161" s="752"/>
      <c r="CI161" s="752"/>
      <c r="CJ161" s="752"/>
      <c r="CK161" s="752"/>
      <c r="CL161" s="752"/>
      <c r="CM161" s="752"/>
      <c r="CN161" s="752"/>
      <c r="CO161" s="752"/>
      <c r="CP161" s="752"/>
      <c r="CQ161" s="752"/>
      <c r="CR161" s="752"/>
      <c r="CS161" s="752"/>
      <c r="CT161" s="752"/>
      <c r="CU161" s="752"/>
      <c r="CV161" s="752"/>
      <c r="CW161" s="752"/>
      <c r="CX161" s="752"/>
      <c r="CY161" s="752"/>
      <c r="CZ161" s="752"/>
      <c r="DA161" s="752"/>
      <c r="DB161" s="752"/>
      <c r="DC161" s="752"/>
      <c r="DD161" s="752"/>
      <c r="DE161" s="752"/>
      <c r="DF161" s="752"/>
      <c r="DG161" s="752"/>
      <c r="DH161" s="752"/>
      <c r="DI161" s="752"/>
      <c r="DJ161" s="752"/>
      <c r="DK161" s="752"/>
      <c r="DL161" s="752"/>
      <c r="DM161" s="752"/>
      <c r="DN161" s="752"/>
      <c r="DO161" s="752"/>
      <c r="DP161" s="752"/>
      <c r="DQ161" s="752"/>
      <c r="DR161" s="752"/>
      <c r="DS161" s="752"/>
      <c r="DT161" s="752"/>
      <c r="DU161" s="752"/>
      <c r="DV161" s="752"/>
      <c r="DW161" s="752"/>
      <c r="DX161" s="752"/>
      <c r="DY161" s="752"/>
      <c r="DZ161" s="752"/>
      <c r="EA161" s="752"/>
      <c r="EB161" s="752"/>
      <c r="EC161" s="752"/>
      <c r="ED161" s="752"/>
      <c r="EE161" s="752"/>
      <c r="EF161" s="752"/>
      <c r="EG161" s="752"/>
      <c r="EH161" s="752"/>
      <c r="EI161" s="752"/>
      <c r="EJ161" s="752"/>
      <c r="EK161" s="752"/>
      <c r="EL161" s="752"/>
      <c r="EM161" s="752"/>
      <c r="EN161" s="752"/>
      <c r="EO161" s="752"/>
      <c r="EP161" s="752"/>
      <c r="EQ161" s="752"/>
      <c r="ER161" s="752"/>
      <c r="ES161" s="752"/>
      <c r="ET161" s="752"/>
      <c r="EU161" s="752"/>
      <c r="EV161" s="752"/>
      <c r="EW161" s="752"/>
      <c r="EX161" s="752"/>
      <c r="EY161" s="752"/>
      <c r="EZ161" s="752"/>
      <c r="FA161" s="752"/>
      <c r="FB161" s="752"/>
      <c r="FC161" s="752"/>
      <c r="FD161" s="752"/>
      <c r="FE161" s="752"/>
    </row>
  </sheetData>
  <mergeCells count="1010">
    <mergeCell ref="A133:BW133"/>
    <mergeCell ref="A119:BW119"/>
    <mergeCell ref="A106:BW106"/>
    <mergeCell ref="A112:BW112"/>
    <mergeCell ref="DS125:EE125"/>
    <mergeCell ref="BX61:CE61"/>
    <mergeCell ref="BX62:CE62"/>
    <mergeCell ref="CS68:DE68"/>
    <mergeCell ref="CF67:CR67"/>
    <mergeCell ref="CS67:DE67"/>
    <mergeCell ref="DF67:DR67"/>
    <mergeCell ref="DS67:EE67"/>
    <mergeCell ref="A66:BW66"/>
    <mergeCell ref="BX66:CE66"/>
    <mergeCell ref="CS66:DE66"/>
    <mergeCell ref="DS78:EE78"/>
    <mergeCell ref="BX75:CE75"/>
    <mergeCell ref="CF75:CR75"/>
    <mergeCell ref="CS75:DE75"/>
    <mergeCell ref="DF75:DR75"/>
    <mergeCell ref="DS75:EE75"/>
    <mergeCell ref="A85:BW85"/>
    <mergeCell ref="BX85:CE85"/>
    <mergeCell ref="CF85:CR85"/>
    <mergeCell ref="CS85:DE85"/>
    <mergeCell ref="DF85:DR85"/>
    <mergeCell ref="CS84:DE84"/>
    <mergeCell ref="DF84:DR84"/>
    <mergeCell ref="A79:BW79"/>
    <mergeCell ref="BX79:CE79"/>
    <mergeCell ref="A62:BW62"/>
    <mergeCell ref="A54:BW54"/>
    <mergeCell ref="A76:BW76"/>
    <mergeCell ref="A103:BW103"/>
    <mergeCell ref="A56:BW56"/>
    <mergeCell ref="A116:BW116"/>
    <mergeCell ref="BX54:CE54"/>
    <mergeCell ref="CF54:CR54"/>
    <mergeCell ref="EF131:ER131"/>
    <mergeCell ref="EF133:ER133"/>
    <mergeCell ref="DF128:DR128"/>
    <mergeCell ref="DS128:EE128"/>
    <mergeCell ref="EF128:ER128"/>
    <mergeCell ref="DF124:DR124"/>
    <mergeCell ref="DS124:EE124"/>
    <mergeCell ref="EF124:ER124"/>
    <mergeCell ref="BX104:CE133"/>
    <mergeCell ref="CF104:CR133"/>
    <mergeCell ref="A117:BW117"/>
    <mergeCell ref="CS117:DE117"/>
    <mergeCell ref="DF117:DR117"/>
    <mergeCell ref="EF118:ER118"/>
    <mergeCell ref="DF122:DR122"/>
    <mergeCell ref="CS120:DE120"/>
    <mergeCell ref="EF120:ER120"/>
    <mergeCell ref="CS122:DE122"/>
    <mergeCell ref="DS121:EE121"/>
    <mergeCell ref="EF121:ER121"/>
    <mergeCell ref="EF117:ER117"/>
    <mergeCell ref="CS128:DE128"/>
    <mergeCell ref="CS126:DE126"/>
    <mergeCell ref="DS76:EE76"/>
    <mergeCell ref="EF105:ER105"/>
    <mergeCell ref="A131:BW131"/>
    <mergeCell ref="A128:BW128"/>
    <mergeCell ref="A70:BW70"/>
    <mergeCell ref="A78:BW78"/>
    <mergeCell ref="A80:BW80"/>
    <mergeCell ref="A57:BW57"/>
    <mergeCell ref="A59:BW59"/>
    <mergeCell ref="A104:BW104"/>
    <mergeCell ref="A105:BW105"/>
    <mergeCell ref="A101:BW101"/>
    <mergeCell ref="A98:BW98"/>
    <mergeCell ref="A69:BW69"/>
    <mergeCell ref="A83:BW83"/>
    <mergeCell ref="A97:BW97"/>
    <mergeCell ref="A92:BW92"/>
    <mergeCell ref="A89:BW89"/>
    <mergeCell ref="A75:BW75"/>
    <mergeCell ref="A71:BW71"/>
    <mergeCell ref="A72:BW72"/>
    <mergeCell ref="A87:BW87"/>
    <mergeCell ref="A74:BW74"/>
    <mergeCell ref="A81:BW81"/>
    <mergeCell ref="DS110:EE110"/>
    <mergeCell ref="DS127:EE127"/>
    <mergeCell ref="DF123:DR123"/>
    <mergeCell ref="DS123:EE123"/>
    <mergeCell ref="BX99:CE99"/>
    <mergeCell ref="A100:BW100"/>
    <mergeCell ref="BX100:CE100"/>
    <mergeCell ref="CF100:CP100"/>
    <mergeCell ref="CS100:DE100"/>
    <mergeCell ref="EF34:ER34"/>
    <mergeCell ref="CS111:DE111"/>
    <mergeCell ref="DF111:DR111"/>
    <mergeCell ref="DS111:EE111"/>
    <mergeCell ref="EF111:ER111"/>
    <mergeCell ref="EF109:ER109"/>
    <mergeCell ref="CS109:DE109"/>
    <mergeCell ref="DS69:EE69"/>
    <mergeCell ref="DS68:EE68"/>
    <mergeCell ref="EF68:ER68"/>
    <mergeCell ref="DS62:EE62"/>
    <mergeCell ref="EF38:ER38"/>
    <mergeCell ref="DF49:DR49"/>
    <mergeCell ref="EF40:ER40"/>
    <mergeCell ref="CS49:DE49"/>
    <mergeCell ref="DS49:EE49"/>
    <mergeCell ref="EF86:ER86"/>
    <mergeCell ref="EF69:ER69"/>
    <mergeCell ref="CS103:DE103"/>
    <mergeCell ref="DF103:DR103"/>
    <mergeCell ref="CS104:DE104"/>
    <mergeCell ref="DS65:EE65"/>
    <mergeCell ref="DF72:DR72"/>
    <mergeCell ref="EF104:ER104"/>
    <mergeCell ref="DF105:DR105"/>
    <mergeCell ref="DS87:EE87"/>
    <mergeCell ref="CS88:DE88"/>
    <mergeCell ref="DS88:EE88"/>
    <mergeCell ref="EF76:ER76"/>
    <mergeCell ref="EF85:ER85"/>
    <mergeCell ref="CS99:DE99"/>
    <mergeCell ref="EF90:ER90"/>
    <mergeCell ref="BX12:CE12"/>
    <mergeCell ref="CF12:CR12"/>
    <mergeCell ref="CS12:DE12"/>
    <mergeCell ref="DF12:DR12"/>
    <mergeCell ref="DS12:EE12"/>
    <mergeCell ref="EF12:ER12"/>
    <mergeCell ref="ES12:FE12"/>
    <mergeCell ref="ES43:FE43"/>
    <mergeCell ref="A37:BW37"/>
    <mergeCell ref="A35:BW35"/>
    <mergeCell ref="A34:BW34"/>
    <mergeCell ref="A38:BW38"/>
    <mergeCell ref="BX38:CE38"/>
    <mergeCell ref="CF38:CR38"/>
    <mergeCell ref="CS38:DE38"/>
    <mergeCell ref="DF38:DR38"/>
    <mergeCell ref="CF35:CR35"/>
    <mergeCell ref="CS35:DE35"/>
    <mergeCell ref="DF35:DR35"/>
    <mergeCell ref="BX34:CE34"/>
    <mergeCell ref="CF34:CP34"/>
    <mergeCell ref="CS34:DE34"/>
    <mergeCell ref="DF34:DR34"/>
    <mergeCell ref="A17:BW18"/>
    <mergeCell ref="A36:BW36"/>
    <mergeCell ref="BX36:CE37"/>
    <mergeCell ref="ES41:FE41"/>
    <mergeCell ref="A42:BW42"/>
    <mergeCell ref="BX42:CE42"/>
    <mergeCell ref="CF42:CR42"/>
    <mergeCell ref="A40:BW40"/>
    <mergeCell ref="ES36:FE37"/>
    <mergeCell ref="ES44:FE44"/>
    <mergeCell ref="ES39:FE39"/>
    <mergeCell ref="EF41:ER41"/>
    <mergeCell ref="DF43:DR43"/>
    <mergeCell ref="DS43:EE43"/>
    <mergeCell ref="EF43:ER43"/>
    <mergeCell ref="EF47:ER47"/>
    <mergeCell ref="DF46:DR46"/>
    <mergeCell ref="DS46:EE46"/>
    <mergeCell ref="EF46:ER46"/>
    <mergeCell ref="A45:BW45"/>
    <mergeCell ref="BX45:CE45"/>
    <mergeCell ref="CF45:CR45"/>
    <mergeCell ref="CS45:DE45"/>
    <mergeCell ref="ES45:FE45"/>
    <mergeCell ref="ES122:FE122"/>
    <mergeCell ref="EF122:ER122"/>
    <mergeCell ref="ES113:FE113"/>
    <mergeCell ref="EF113:ER113"/>
    <mergeCell ref="EF119:ER119"/>
    <mergeCell ref="DF119:DR119"/>
    <mergeCell ref="DS119:EE119"/>
    <mergeCell ref="DS122:EE122"/>
    <mergeCell ref="DS113:EE113"/>
    <mergeCell ref="DF114:DR114"/>
    <mergeCell ref="DS114:EE114"/>
    <mergeCell ref="EF114:ER114"/>
    <mergeCell ref="DS115:EE115"/>
    <mergeCell ref="EF115:ER115"/>
    <mergeCell ref="DF120:DR120"/>
    <mergeCell ref="DS120:EE120"/>
    <mergeCell ref="ES42:FE42"/>
    <mergeCell ref="ES47:FE47"/>
    <mergeCell ref="ES46:FE46"/>
    <mergeCell ref="CF47:CR47"/>
    <mergeCell ref="CS47:DE47"/>
    <mergeCell ref="A67:BW67"/>
    <mergeCell ref="BX67:CE67"/>
    <mergeCell ref="A50:BW50"/>
    <mergeCell ref="BX47:CE47"/>
    <mergeCell ref="A65:BW65"/>
    <mergeCell ref="BX49:CE49"/>
    <mergeCell ref="CF49:CR49"/>
    <mergeCell ref="ES59:FE59"/>
    <mergeCell ref="EF59:ER59"/>
    <mergeCell ref="EF58:ER58"/>
    <mergeCell ref="ES58:FE58"/>
    <mergeCell ref="BX63:CE63"/>
    <mergeCell ref="BX57:CE57"/>
    <mergeCell ref="ES49:FE49"/>
    <mergeCell ref="CF46:CR46"/>
    <mergeCell ref="CS46:DE46"/>
    <mergeCell ref="DF58:DR58"/>
    <mergeCell ref="CF53:CR53"/>
    <mergeCell ref="BX59:CE59"/>
    <mergeCell ref="BX58:CE58"/>
    <mergeCell ref="A58:BW58"/>
    <mergeCell ref="DF63:DR63"/>
    <mergeCell ref="ES50:FE50"/>
    <mergeCell ref="EF50:ER50"/>
    <mergeCell ref="ES53:FE53"/>
    <mergeCell ref="CS54:DE54"/>
    <mergeCell ref="DF54:DR54"/>
    <mergeCell ref="DS54:EE54"/>
    <mergeCell ref="EF45:ER45"/>
    <mergeCell ref="DS41:EE41"/>
    <mergeCell ref="DF40:DR40"/>
    <mergeCell ref="BX41:CE41"/>
    <mergeCell ref="CF41:CR41"/>
    <mergeCell ref="CS41:DE41"/>
    <mergeCell ref="DF41:DR41"/>
    <mergeCell ref="DS44:EE44"/>
    <mergeCell ref="EF44:ER44"/>
    <mergeCell ref="DF45:DR45"/>
    <mergeCell ref="DS45:EE45"/>
    <mergeCell ref="BX69:CE69"/>
    <mergeCell ref="EF49:ER49"/>
    <mergeCell ref="BX82:CE82"/>
    <mergeCell ref="CF82:CR82"/>
    <mergeCell ref="DS39:EE39"/>
    <mergeCell ref="A41:BW41"/>
    <mergeCell ref="CF69:CR69"/>
    <mergeCell ref="CS69:DE69"/>
    <mergeCell ref="DF69:DR69"/>
    <mergeCell ref="CF66:CR66"/>
    <mergeCell ref="A68:BW68"/>
    <mergeCell ref="DF68:DR68"/>
    <mergeCell ref="CS65:DE65"/>
    <mergeCell ref="DF65:DR65"/>
    <mergeCell ref="BX68:CE68"/>
    <mergeCell ref="A63:BW63"/>
    <mergeCell ref="EF42:ER42"/>
    <mergeCell ref="CF43:CR43"/>
    <mergeCell ref="CS43:DE43"/>
    <mergeCell ref="DF66:DR66"/>
    <mergeCell ref="DS66:EE66"/>
    <mergeCell ref="ES35:FE35"/>
    <mergeCell ref="CS36:DE37"/>
    <mergeCell ref="DF36:DR37"/>
    <mergeCell ref="EF36:ER37"/>
    <mergeCell ref="BX39:CE39"/>
    <mergeCell ref="CF39:CR39"/>
    <mergeCell ref="CS39:DE39"/>
    <mergeCell ref="DF39:DR39"/>
    <mergeCell ref="DS38:EE38"/>
    <mergeCell ref="BX35:CE35"/>
    <mergeCell ref="ES38:FE38"/>
    <mergeCell ref="DS36:EE37"/>
    <mergeCell ref="DS40:EE40"/>
    <mergeCell ref="BX40:CE40"/>
    <mergeCell ref="CF40:CR40"/>
    <mergeCell ref="CS40:DE40"/>
    <mergeCell ref="DS35:EE35"/>
    <mergeCell ref="EF35:ER35"/>
    <mergeCell ref="CF36:CR37"/>
    <mergeCell ref="ES40:FE40"/>
    <mergeCell ref="EF39:ER39"/>
    <mergeCell ref="A2:FE2"/>
    <mergeCell ref="A4:BW6"/>
    <mergeCell ref="BX4:CE6"/>
    <mergeCell ref="CF4:CR6"/>
    <mergeCell ref="CS4:DE6"/>
    <mergeCell ref="DF4:FE4"/>
    <mergeCell ref="DF5:DK5"/>
    <mergeCell ref="EL5:EN5"/>
    <mergeCell ref="EO5:ER5"/>
    <mergeCell ref="ES5:FE6"/>
    <mergeCell ref="DF6:DR6"/>
    <mergeCell ref="DS6:EE6"/>
    <mergeCell ref="EF6:ER6"/>
    <mergeCell ref="DL5:DN5"/>
    <mergeCell ref="DO5:DR5"/>
    <mergeCell ref="DS5:DX5"/>
    <mergeCell ref="DY5:EA5"/>
    <mergeCell ref="EB5:EE5"/>
    <mergeCell ref="EF5:EK5"/>
    <mergeCell ref="A7:BW7"/>
    <mergeCell ref="BX7:CE7"/>
    <mergeCell ref="CF7:CR7"/>
    <mergeCell ref="CS7:DE7"/>
    <mergeCell ref="DF7:DR7"/>
    <mergeCell ref="DS7:EE7"/>
    <mergeCell ref="A8:BW8"/>
    <mergeCell ref="BX8:CE8"/>
    <mergeCell ref="CF8:CR8"/>
    <mergeCell ref="CS8:DE8"/>
    <mergeCell ref="DF8:DR8"/>
    <mergeCell ref="DS8:EE8"/>
    <mergeCell ref="EF8:ER8"/>
    <mergeCell ref="ES10:FE10"/>
    <mergeCell ref="A11:BW11"/>
    <mergeCell ref="ES11:FE11"/>
    <mergeCell ref="ES8:FE8"/>
    <mergeCell ref="ES9:FE9"/>
    <mergeCell ref="EF7:ER7"/>
    <mergeCell ref="ES7:FE7"/>
    <mergeCell ref="BX11:CE11"/>
    <mergeCell ref="ES14:FE14"/>
    <mergeCell ref="A15:BW15"/>
    <mergeCell ref="BX15:CE15"/>
    <mergeCell ref="CF15:CR15"/>
    <mergeCell ref="CS15:DE15"/>
    <mergeCell ref="DF15:DR15"/>
    <mergeCell ref="DS15:EE15"/>
    <mergeCell ref="EF15:ER15"/>
    <mergeCell ref="ES15:FE15"/>
    <mergeCell ref="A14:BW14"/>
    <mergeCell ref="BX14:CE14"/>
    <mergeCell ref="CF14:CR14"/>
    <mergeCell ref="CS14:DE14"/>
    <mergeCell ref="DF14:DR14"/>
    <mergeCell ref="DS14:EE14"/>
    <mergeCell ref="EF14:ER14"/>
    <mergeCell ref="ES13:FE13"/>
    <mergeCell ref="A13:BW13"/>
    <mergeCell ref="BX13:CE13"/>
    <mergeCell ref="EF19:ER19"/>
    <mergeCell ref="EF16:ER16"/>
    <mergeCell ref="A19:BW19"/>
    <mergeCell ref="BX19:CE19"/>
    <mergeCell ref="CF19:CR19"/>
    <mergeCell ref="CS19:DE19"/>
    <mergeCell ref="DF19:DR19"/>
    <mergeCell ref="CF13:CR13"/>
    <mergeCell ref="CS13:DE13"/>
    <mergeCell ref="DF13:DR13"/>
    <mergeCell ref="DS13:EE13"/>
    <mergeCell ref="EF13:ER13"/>
    <mergeCell ref="A9:BW9"/>
    <mergeCell ref="BX9:CE9"/>
    <mergeCell ref="CF9:CR9"/>
    <mergeCell ref="CS9:DE9"/>
    <mergeCell ref="DF9:DR9"/>
    <mergeCell ref="DS9:EE9"/>
    <mergeCell ref="EF9:ER9"/>
    <mergeCell ref="A10:BW10"/>
    <mergeCell ref="BX10:CE10"/>
    <mergeCell ref="CF10:CR10"/>
    <mergeCell ref="CS10:DE10"/>
    <mergeCell ref="DF10:DR10"/>
    <mergeCell ref="DS10:EE10"/>
    <mergeCell ref="EF10:ER10"/>
    <mergeCell ref="CF11:CR11"/>
    <mergeCell ref="CS11:DE11"/>
    <mergeCell ref="DF11:DR11"/>
    <mergeCell ref="DS11:EE11"/>
    <mergeCell ref="EF11:ER11"/>
    <mergeCell ref="A12:BW12"/>
    <mergeCell ref="DS20:EE20"/>
    <mergeCell ref="EF20:ER20"/>
    <mergeCell ref="ES20:FE20"/>
    <mergeCell ref="A21:BW21"/>
    <mergeCell ref="BX21:CE21"/>
    <mergeCell ref="CF21:CR21"/>
    <mergeCell ref="CS21:DE21"/>
    <mergeCell ref="DF21:DR21"/>
    <mergeCell ref="DS21:EE21"/>
    <mergeCell ref="EF21:ER21"/>
    <mergeCell ref="ES21:FE21"/>
    <mergeCell ref="A20:BW20"/>
    <mergeCell ref="BX20:CE20"/>
    <mergeCell ref="CF20:CR20"/>
    <mergeCell ref="CS20:DE20"/>
    <mergeCell ref="DF20:DR20"/>
    <mergeCell ref="ES16:FE16"/>
    <mergeCell ref="BX17:CE18"/>
    <mergeCell ref="CF17:CR18"/>
    <mergeCell ref="CS17:DE18"/>
    <mergeCell ref="DF17:DR18"/>
    <mergeCell ref="DS17:EE18"/>
    <mergeCell ref="EF17:ER18"/>
    <mergeCell ref="ES17:FE18"/>
    <mergeCell ref="ES19:FE19"/>
    <mergeCell ref="A16:BW16"/>
    <mergeCell ref="BX16:CE16"/>
    <mergeCell ref="CF16:CR16"/>
    <mergeCell ref="CS16:DE16"/>
    <mergeCell ref="DF16:DR16"/>
    <mergeCell ref="DS16:EE16"/>
    <mergeCell ref="DS19:EE19"/>
    <mergeCell ref="ES29:FE29"/>
    <mergeCell ref="EF24:ER24"/>
    <mergeCell ref="DS25:EE25"/>
    <mergeCell ref="EF22:ER22"/>
    <mergeCell ref="ES22:FE22"/>
    <mergeCell ref="A23:BW23"/>
    <mergeCell ref="BX23:CE23"/>
    <mergeCell ref="CF23:CR23"/>
    <mergeCell ref="A22:BW22"/>
    <mergeCell ref="BX22:CE22"/>
    <mergeCell ref="CF22:CR22"/>
    <mergeCell ref="CS22:DE22"/>
    <mergeCell ref="DF22:DR22"/>
    <mergeCell ref="DF23:DR23"/>
    <mergeCell ref="DS23:EE23"/>
    <mergeCell ref="EF23:ER23"/>
    <mergeCell ref="CS23:DE23"/>
    <mergeCell ref="DS22:EE22"/>
    <mergeCell ref="BX24:CE24"/>
    <mergeCell ref="EF25:ER25"/>
    <mergeCell ref="ES25:FE25"/>
    <mergeCell ref="CS24:DE24"/>
    <mergeCell ref="DF24:DR24"/>
    <mergeCell ref="DS24:EE24"/>
    <mergeCell ref="CF24:CR24"/>
    <mergeCell ref="BX25:CE25"/>
    <mergeCell ref="DF25:DR25"/>
    <mergeCell ref="CS25:DE25"/>
    <mergeCell ref="CF25:CR25"/>
    <mergeCell ref="EF29:ER29"/>
    <mergeCell ref="DF32:DR33"/>
    <mergeCell ref="DS32:EE33"/>
    <mergeCell ref="EF32:ER33"/>
    <mergeCell ref="ES32:FE33"/>
    <mergeCell ref="A31:BW31"/>
    <mergeCell ref="A33:BW33"/>
    <mergeCell ref="BX31:CE31"/>
    <mergeCell ref="CF31:CR31"/>
    <mergeCell ref="CS31:DE31"/>
    <mergeCell ref="DF31:DR31"/>
    <mergeCell ref="DS31:EE31"/>
    <mergeCell ref="EF31:ER31"/>
    <mergeCell ref="CS26:DE26"/>
    <mergeCell ref="DF26:DR26"/>
    <mergeCell ref="DS26:EE26"/>
    <mergeCell ref="EF26:ER26"/>
    <mergeCell ref="ES26:FE26"/>
    <mergeCell ref="A26:BW26"/>
    <mergeCell ref="BX26:CE26"/>
    <mergeCell ref="CF26:CR26"/>
    <mergeCell ref="DS29:EE29"/>
    <mergeCell ref="A27:BW27"/>
    <mergeCell ref="BX27:CE27"/>
    <mergeCell ref="CF27:CR27"/>
    <mergeCell ref="A28:BW28"/>
    <mergeCell ref="BX28:CE28"/>
    <mergeCell ref="CF28:CR28"/>
    <mergeCell ref="CS29:DE29"/>
    <mergeCell ref="CS28:DE28"/>
    <mergeCell ref="CS27:DE27"/>
    <mergeCell ref="ES31:FE31"/>
    <mergeCell ref="EF30:ER30"/>
    <mergeCell ref="A49:BW49"/>
    <mergeCell ref="A44:BW44"/>
    <mergeCell ref="BX44:CE44"/>
    <mergeCell ref="CF44:CR44"/>
    <mergeCell ref="CS44:DE44"/>
    <mergeCell ref="DF44:DR44"/>
    <mergeCell ref="A47:BW47"/>
    <mergeCell ref="BX65:CE65"/>
    <mergeCell ref="CF65:CR65"/>
    <mergeCell ref="BX46:CE46"/>
    <mergeCell ref="A32:BW32"/>
    <mergeCell ref="BX32:CE33"/>
    <mergeCell ref="CF32:CR33"/>
    <mergeCell ref="CS32:DE33"/>
    <mergeCell ref="DS47:EE47"/>
    <mergeCell ref="DF47:DR47"/>
    <mergeCell ref="CS59:DE59"/>
    <mergeCell ref="DF59:DR59"/>
    <mergeCell ref="CF62:CR62"/>
    <mergeCell ref="DS59:EE59"/>
    <mergeCell ref="DS42:EE42"/>
    <mergeCell ref="A39:BW39"/>
    <mergeCell ref="A46:BW46"/>
    <mergeCell ref="CF63:CR63"/>
    <mergeCell ref="DS34:EE34"/>
    <mergeCell ref="BX43:CE43"/>
    <mergeCell ref="DS50:EE50"/>
    <mergeCell ref="A64:BW64"/>
    <mergeCell ref="BX64:CE64"/>
    <mergeCell ref="DS48:EE48"/>
    <mergeCell ref="BX56:CE56"/>
    <mergeCell ref="A43:BW43"/>
    <mergeCell ref="ES30:FE30"/>
    <mergeCell ref="A29:BW29"/>
    <mergeCell ref="BX29:CE29"/>
    <mergeCell ref="CF29:CR29"/>
    <mergeCell ref="DF29:DR29"/>
    <mergeCell ref="A25:BW25"/>
    <mergeCell ref="A24:BW24"/>
    <mergeCell ref="BX74:CE74"/>
    <mergeCell ref="CF74:CR74"/>
    <mergeCell ref="CS74:DE74"/>
    <mergeCell ref="DF74:DR74"/>
    <mergeCell ref="DS74:EE74"/>
    <mergeCell ref="BX72:CE72"/>
    <mergeCell ref="CF72:CR72"/>
    <mergeCell ref="CS72:DE72"/>
    <mergeCell ref="DS72:EE72"/>
    <mergeCell ref="CF70:CR70"/>
    <mergeCell ref="CS70:DE70"/>
    <mergeCell ref="DF70:DR70"/>
    <mergeCell ref="DS70:EE70"/>
    <mergeCell ref="BX71:CE71"/>
    <mergeCell ref="CF71:CR71"/>
    <mergeCell ref="CS71:DE71"/>
    <mergeCell ref="DF71:DR71"/>
    <mergeCell ref="DS71:EE71"/>
    <mergeCell ref="BX70:CE70"/>
    <mergeCell ref="A51:BW51"/>
    <mergeCell ref="CS42:DE42"/>
    <mergeCell ref="CF30:CR30"/>
    <mergeCell ref="DF42:DR42"/>
    <mergeCell ref="DS30:EE30"/>
    <mergeCell ref="ES51:FE51"/>
    <mergeCell ref="A118:BW118"/>
    <mergeCell ref="BX103:CE103"/>
    <mergeCell ref="A102:BW102"/>
    <mergeCell ref="BX102:CE102"/>
    <mergeCell ref="DF101:DR101"/>
    <mergeCell ref="A111:BW111"/>
    <mergeCell ref="A109:BW109"/>
    <mergeCell ref="A107:BW107"/>
    <mergeCell ref="A114:BW114"/>
    <mergeCell ref="A113:BW113"/>
    <mergeCell ref="CS112:DE112"/>
    <mergeCell ref="DF112:DR112"/>
    <mergeCell ref="CS113:DE113"/>
    <mergeCell ref="DF113:DR113"/>
    <mergeCell ref="CF103:CR103"/>
    <mergeCell ref="A120:BW120"/>
    <mergeCell ref="DF127:DR127"/>
    <mergeCell ref="ES120:FE120"/>
    <mergeCell ref="A129:BW129"/>
    <mergeCell ref="A130:BW130"/>
    <mergeCell ref="CS129:DE129"/>
    <mergeCell ref="CS130:DE130"/>
    <mergeCell ref="CS121:DE121"/>
    <mergeCell ref="DF121:DR121"/>
    <mergeCell ref="ES121:FE121"/>
    <mergeCell ref="EF129:ER129"/>
    <mergeCell ref="A125:BW125"/>
    <mergeCell ref="DS117:EE117"/>
    <mergeCell ref="A135:BW135"/>
    <mergeCell ref="CF79:CR79"/>
    <mergeCell ref="CS79:DE79"/>
    <mergeCell ref="DF79:DR79"/>
    <mergeCell ref="DS86:EE86"/>
    <mergeCell ref="CS135:DE135"/>
    <mergeCell ref="DF134:DR134"/>
    <mergeCell ref="DF135:DR135"/>
    <mergeCell ref="CF134:CP135"/>
    <mergeCell ref="BX134:CE135"/>
    <mergeCell ref="ES90:FE90"/>
    <mergeCell ref="EF125:ER125"/>
    <mergeCell ref="EF123:ER123"/>
    <mergeCell ref="A132:BW132"/>
    <mergeCell ref="CS132:DE132"/>
    <mergeCell ref="DF132:DR132"/>
    <mergeCell ref="EF132:ER132"/>
    <mergeCell ref="ES105:FE105"/>
    <mergeCell ref="CS125:DE125"/>
    <mergeCell ref="DF125:DR125"/>
    <mergeCell ref="CS131:DE131"/>
    <mergeCell ref="BX139:CE139"/>
    <mergeCell ref="CF139:CR139"/>
    <mergeCell ref="CS139:DE139"/>
    <mergeCell ref="DF139:DR139"/>
    <mergeCell ref="DS139:EE139"/>
    <mergeCell ref="EF139:ER139"/>
    <mergeCell ref="ES139:FE139"/>
    <mergeCell ref="A138:BW138"/>
    <mergeCell ref="BX138:CE138"/>
    <mergeCell ref="CF138:CR138"/>
    <mergeCell ref="CS138:DE138"/>
    <mergeCell ref="DF138:DR138"/>
    <mergeCell ref="DS138:EE138"/>
    <mergeCell ref="DS137:EE137"/>
    <mergeCell ref="EF137:ER137"/>
    <mergeCell ref="ES137:FE137"/>
    <mergeCell ref="A136:BW136"/>
    <mergeCell ref="CF136:CR136"/>
    <mergeCell ref="CS136:DE136"/>
    <mergeCell ref="DF136:DR136"/>
    <mergeCell ref="DS136:EE136"/>
    <mergeCell ref="EF136:ER136"/>
    <mergeCell ref="ES136:FE136"/>
    <mergeCell ref="A137:BW137"/>
    <mergeCell ref="BX137:CE137"/>
    <mergeCell ref="CF137:CR137"/>
    <mergeCell ref="CS137:DE137"/>
    <mergeCell ref="DF137:DR137"/>
    <mergeCell ref="BX136:CE136"/>
    <mergeCell ref="A161:FE161"/>
    <mergeCell ref="DS27:EE27"/>
    <mergeCell ref="EF27:ER27"/>
    <mergeCell ref="DF27:DR27"/>
    <mergeCell ref="DF28:DR28"/>
    <mergeCell ref="DS28:EE28"/>
    <mergeCell ref="EF28:ER28"/>
    <mergeCell ref="A151:FE151"/>
    <mergeCell ref="A153:FE153"/>
    <mergeCell ref="A154:FE154"/>
    <mergeCell ref="A155:FE155"/>
    <mergeCell ref="A158:FE158"/>
    <mergeCell ref="A159:FE159"/>
    <mergeCell ref="EF144:ER144"/>
    <mergeCell ref="ES144:FE144"/>
    <mergeCell ref="A84:BW84"/>
    <mergeCell ref="BX84:CE84"/>
    <mergeCell ref="A53:BW53"/>
    <mergeCell ref="BX53:CE53"/>
    <mergeCell ref="EF82:ER82"/>
    <mergeCell ref="EF80:ER80"/>
    <mergeCell ref="EF78:ER78"/>
    <mergeCell ref="EF75:ER75"/>
    <mergeCell ref="A160:FE160"/>
    <mergeCell ref="ES140:FE140"/>
    <mergeCell ref="A141:BW141"/>
    <mergeCell ref="ES104:FE104"/>
    <mergeCell ref="A139:BW139"/>
    <mergeCell ref="ES106:FE106"/>
    <mergeCell ref="ES108:FE108"/>
    <mergeCell ref="BX144:CE144"/>
    <mergeCell ref="CF144:CR144"/>
    <mergeCell ref="CS133:DE133"/>
    <mergeCell ref="DF129:DR129"/>
    <mergeCell ref="DF130:DR130"/>
    <mergeCell ref="EF134:ER134"/>
    <mergeCell ref="EF135:ER135"/>
    <mergeCell ref="DS134:EE134"/>
    <mergeCell ref="DS135:EE135"/>
    <mergeCell ref="DS109:EE109"/>
    <mergeCell ref="EF110:ER110"/>
    <mergeCell ref="DS118:EE118"/>
    <mergeCell ref="DF140:DR140"/>
    <mergeCell ref="DS140:EE140"/>
    <mergeCell ref="EF140:ER140"/>
    <mergeCell ref="EF138:ER138"/>
    <mergeCell ref="ES138:FE138"/>
    <mergeCell ref="EF130:ER130"/>
    <mergeCell ref="DF109:DR109"/>
    <mergeCell ref="DF118:DR118"/>
    <mergeCell ref="DF131:DR131"/>
    <mergeCell ref="DF133:DR133"/>
    <mergeCell ref="DF116:DR116"/>
    <mergeCell ref="DS116:EE116"/>
    <mergeCell ref="EF116:ER116"/>
    <mergeCell ref="ES111:FE111"/>
    <mergeCell ref="EF127:ER127"/>
    <mergeCell ref="DF126:DR126"/>
    <mergeCell ref="DS126:EE126"/>
    <mergeCell ref="EF126:ER126"/>
    <mergeCell ref="CS118:DE118"/>
    <mergeCell ref="CS134:DE134"/>
    <mergeCell ref="CS119:DE119"/>
    <mergeCell ref="CS116:DE116"/>
    <mergeCell ref="A143:BW143"/>
    <mergeCell ref="BX143:CE143"/>
    <mergeCell ref="CF143:CR143"/>
    <mergeCell ref="CS143:DE143"/>
    <mergeCell ref="DF143:DR143"/>
    <mergeCell ref="DS143:EE143"/>
    <mergeCell ref="EF143:ER143"/>
    <mergeCell ref="ES143:FE143"/>
    <mergeCell ref="A142:BW142"/>
    <mergeCell ref="BX142:CE142"/>
    <mergeCell ref="CF142:CR142"/>
    <mergeCell ref="CS142:DE142"/>
    <mergeCell ref="DF142:DR142"/>
    <mergeCell ref="DS142:EE142"/>
    <mergeCell ref="A144:BW144"/>
    <mergeCell ref="ES141:FE141"/>
    <mergeCell ref="A140:BW140"/>
    <mergeCell ref="BX140:CE140"/>
    <mergeCell ref="CF140:CR140"/>
    <mergeCell ref="CS140:DE140"/>
    <mergeCell ref="BX141:CE141"/>
    <mergeCell ref="CF141:CR141"/>
    <mergeCell ref="CS141:DE141"/>
    <mergeCell ref="DF141:DR141"/>
    <mergeCell ref="DS141:EE141"/>
    <mergeCell ref="EF141:ER141"/>
    <mergeCell ref="CS144:DE144"/>
    <mergeCell ref="DF144:DR144"/>
    <mergeCell ref="DS144:EE144"/>
    <mergeCell ref="EF142:ER142"/>
    <mergeCell ref="ES142:FE142"/>
    <mergeCell ref="ES102:FE102"/>
    <mergeCell ref="DS102:EE102"/>
    <mergeCell ref="CF90:CR90"/>
    <mergeCell ref="CS90:DE90"/>
    <mergeCell ref="DF90:DR90"/>
    <mergeCell ref="DS90:EE90"/>
    <mergeCell ref="CS92:DE92"/>
    <mergeCell ref="DF92:DR92"/>
    <mergeCell ref="CS91:DE91"/>
    <mergeCell ref="DF91:DR91"/>
    <mergeCell ref="DS91:EE91"/>
    <mergeCell ref="CF102:CR102"/>
    <mergeCell ref="CS102:DE102"/>
    <mergeCell ref="DF102:DR102"/>
    <mergeCell ref="EF101:ER101"/>
    <mergeCell ref="EF97:ER97"/>
    <mergeCell ref="DS100:EE100"/>
    <mergeCell ref="EF100:ER100"/>
    <mergeCell ref="EF96:ER96"/>
    <mergeCell ref="DS92:EE92"/>
    <mergeCell ref="CF96:CR96"/>
    <mergeCell ref="EF93:ER93"/>
    <mergeCell ref="EF95:ER95"/>
    <mergeCell ref="EF94:ER94"/>
    <mergeCell ref="EF92:ER92"/>
    <mergeCell ref="ES97:FE97"/>
    <mergeCell ref="ES101:FE101"/>
    <mergeCell ref="EF98:ER98"/>
    <mergeCell ref="EF91:ER91"/>
    <mergeCell ref="DS96:EE96"/>
    <mergeCell ref="DS95:EE95"/>
    <mergeCell ref="CF99:CP99"/>
    <mergeCell ref="ES103:FE103"/>
    <mergeCell ref="EF102:ER102"/>
    <mergeCell ref="DS103:EE103"/>
    <mergeCell ref="DS104:EE104"/>
    <mergeCell ref="ES98:FE98"/>
    <mergeCell ref="DS98:EE98"/>
    <mergeCell ref="EF103:ER103"/>
    <mergeCell ref="DS105:EE105"/>
    <mergeCell ref="DS101:EE101"/>
    <mergeCell ref="ES96:FE96"/>
    <mergeCell ref="ES94:FE94"/>
    <mergeCell ref="ES93:FE93"/>
    <mergeCell ref="CS81:DE81"/>
    <mergeCell ref="DF81:DR81"/>
    <mergeCell ref="DS81:EE81"/>
    <mergeCell ref="DF88:DR88"/>
    <mergeCell ref="CS87:DE87"/>
    <mergeCell ref="DF87:DR87"/>
    <mergeCell ref="ES86:FE86"/>
    <mergeCell ref="EF87:ER87"/>
    <mergeCell ref="ES87:FE87"/>
    <mergeCell ref="EF88:ER88"/>
    <mergeCell ref="ES88:FE88"/>
    <mergeCell ref="ES92:FE92"/>
    <mergeCell ref="ES95:FE95"/>
    <mergeCell ref="CS82:DE82"/>
    <mergeCell ref="ES82:FE82"/>
    <mergeCell ref="ES85:FE85"/>
    <mergeCell ref="ES89:FE89"/>
    <mergeCell ref="ES91:FE91"/>
    <mergeCell ref="EF89:ER89"/>
    <mergeCell ref="DS85:EE85"/>
    <mergeCell ref="CS51:DE51"/>
    <mergeCell ref="DF51:DR51"/>
    <mergeCell ref="EF51:ER51"/>
    <mergeCell ref="CS53:DE53"/>
    <mergeCell ref="DF53:DR53"/>
    <mergeCell ref="DS53:EE53"/>
    <mergeCell ref="DS51:EE51"/>
    <mergeCell ref="ES72:FE72"/>
    <mergeCell ref="DS63:EE63"/>
    <mergeCell ref="ES63:FE63"/>
    <mergeCell ref="CS55:DE55"/>
    <mergeCell ref="EF54:ER54"/>
    <mergeCell ref="ES54:FE54"/>
    <mergeCell ref="DF52:DR52"/>
    <mergeCell ref="DS52:EE52"/>
    <mergeCell ref="EF52:ER52"/>
    <mergeCell ref="ES52:FE52"/>
    <mergeCell ref="DF56:DR56"/>
    <mergeCell ref="DS56:EE56"/>
    <mergeCell ref="EF56:ER56"/>
    <mergeCell ref="ES56:FE56"/>
    <mergeCell ref="EF72:ER72"/>
    <mergeCell ref="DS57:EE57"/>
    <mergeCell ref="DF62:DR62"/>
    <mergeCell ref="ES57:FE57"/>
    <mergeCell ref="DF57:DR57"/>
    <mergeCell ref="DS73:EE73"/>
    <mergeCell ref="CF64:CR64"/>
    <mergeCell ref="CS64:DE64"/>
    <mergeCell ref="DF64:DR64"/>
    <mergeCell ref="DS64:EE64"/>
    <mergeCell ref="EF64:ER64"/>
    <mergeCell ref="CF57:CR57"/>
    <mergeCell ref="ES64:FE64"/>
    <mergeCell ref="CS63:DE63"/>
    <mergeCell ref="EF53:ER53"/>
    <mergeCell ref="DF55:DR55"/>
    <mergeCell ref="DS55:EE55"/>
    <mergeCell ref="EF55:ER55"/>
    <mergeCell ref="ES55:FE55"/>
    <mergeCell ref="EF57:ER57"/>
    <mergeCell ref="CS62:DE62"/>
    <mergeCell ref="DS58:EE58"/>
    <mergeCell ref="CF58:CR58"/>
    <mergeCell ref="CS58:DE58"/>
    <mergeCell ref="ES61:FE61"/>
    <mergeCell ref="ES62:FE62"/>
    <mergeCell ref="DS61:EE61"/>
    <mergeCell ref="CF61:CR61"/>
    <mergeCell ref="CS61:DE61"/>
    <mergeCell ref="DF61:DR61"/>
    <mergeCell ref="EF62:ER62"/>
    <mergeCell ref="CF59:CR59"/>
    <mergeCell ref="EF61:ER61"/>
    <mergeCell ref="CS57:DE57"/>
    <mergeCell ref="CF68:CR68"/>
    <mergeCell ref="CF73:CR73"/>
    <mergeCell ref="CS73:DE73"/>
    <mergeCell ref="A134:BW134"/>
    <mergeCell ref="ES80:FE80"/>
    <mergeCell ref="ES78:FE78"/>
    <mergeCell ref="ES75:FE75"/>
    <mergeCell ref="DS84:EE84"/>
    <mergeCell ref="EF79:ER79"/>
    <mergeCell ref="ES79:FE79"/>
    <mergeCell ref="EF81:ER81"/>
    <mergeCell ref="ES81:FE81"/>
    <mergeCell ref="ES83:FE83"/>
    <mergeCell ref="EF83:ER83"/>
    <mergeCell ref="ES84:FE84"/>
    <mergeCell ref="DF78:DR78"/>
    <mergeCell ref="ES77:FE77"/>
    <mergeCell ref="EF63:ER63"/>
    <mergeCell ref="EF65:ER65"/>
    <mergeCell ref="ES65:FE65"/>
    <mergeCell ref="ES68:FE68"/>
    <mergeCell ref="EF66:ER66"/>
    <mergeCell ref="ES66:FE66"/>
    <mergeCell ref="EF67:ER67"/>
    <mergeCell ref="ES67:FE67"/>
    <mergeCell ref="DS79:EE79"/>
    <mergeCell ref="EF71:ER71"/>
    <mergeCell ref="ES73:FE73"/>
    <mergeCell ref="EF70:ER70"/>
    <mergeCell ref="EF73:ER73"/>
    <mergeCell ref="ES69:FE69"/>
    <mergeCell ref="ES71:FE71"/>
    <mergeCell ref="ES70:FE70"/>
    <mergeCell ref="EF74:ER74"/>
    <mergeCell ref="ES74:FE74"/>
    <mergeCell ref="DF76:DR76"/>
    <mergeCell ref="A82:BW82"/>
    <mergeCell ref="A77:BW77"/>
    <mergeCell ref="CF84:CR84"/>
    <mergeCell ref="BX77:CE77"/>
    <mergeCell ref="DF80:DR80"/>
    <mergeCell ref="CF77:CR77"/>
    <mergeCell ref="CS123:DE123"/>
    <mergeCell ref="CS127:DE127"/>
    <mergeCell ref="A124:BW124"/>
    <mergeCell ref="CS124:DE124"/>
    <mergeCell ref="A123:BW123"/>
    <mergeCell ref="CF86:CR86"/>
    <mergeCell ref="CS86:DE86"/>
    <mergeCell ref="A110:BW110"/>
    <mergeCell ref="CS110:DE110"/>
    <mergeCell ref="DF110:DR110"/>
    <mergeCell ref="BX90:CE90"/>
    <mergeCell ref="BX91:CE91"/>
    <mergeCell ref="A122:BW122"/>
    <mergeCell ref="BX76:CE76"/>
    <mergeCell ref="CF76:CR76"/>
    <mergeCell ref="CS76:DE76"/>
    <mergeCell ref="CF88:CR88"/>
    <mergeCell ref="DF89:DR89"/>
    <mergeCell ref="DF100:DR100"/>
    <mergeCell ref="A115:BW115"/>
    <mergeCell ref="CS115:DE115"/>
    <mergeCell ref="DF115:DR115"/>
    <mergeCell ref="A121:BW121"/>
    <mergeCell ref="A127:BW127"/>
    <mergeCell ref="A126:BW126"/>
    <mergeCell ref="DF73:DR73"/>
    <mergeCell ref="BX81:CE81"/>
    <mergeCell ref="CF81:CR81"/>
    <mergeCell ref="CS77:DE77"/>
    <mergeCell ref="CS50:DE50"/>
    <mergeCell ref="DF50:DR50"/>
    <mergeCell ref="A86:BW86"/>
    <mergeCell ref="BX86:CE86"/>
    <mergeCell ref="A30:BW30"/>
    <mergeCell ref="BX30:CE30"/>
    <mergeCell ref="A73:BW73"/>
    <mergeCell ref="BX73:CE73"/>
    <mergeCell ref="CS30:DE30"/>
    <mergeCell ref="DF30:DR30"/>
    <mergeCell ref="A88:BW88"/>
    <mergeCell ref="A55:BW55"/>
    <mergeCell ref="BX55:CE55"/>
    <mergeCell ref="CF55:CR55"/>
    <mergeCell ref="CF56:CR56"/>
    <mergeCell ref="CS56:DE56"/>
    <mergeCell ref="BX50:CE50"/>
    <mergeCell ref="CF50:CR50"/>
    <mergeCell ref="BX51:CE51"/>
    <mergeCell ref="CF51:CR51"/>
    <mergeCell ref="DF86:DR86"/>
    <mergeCell ref="CF87:CR87"/>
    <mergeCell ref="A61:BW61"/>
    <mergeCell ref="A48:BW48"/>
    <mergeCell ref="BX48:CE48"/>
    <mergeCell ref="CF48:CR48"/>
    <mergeCell ref="CS48:DE48"/>
    <mergeCell ref="DF48:DR48"/>
    <mergeCell ref="ES76:FE76"/>
    <mergeCell ref="CS114:DE114"/>
    <mergeCell ref="CS105:DE105"/>
    <mergeCell ref="BX96:CE96"/>
    <mergeCell ref="BX101:CE101"/>
    <mergeCell ref="CS96:DE96"/>
    <mergeCell ref="BX97:CE97"/>
    <mergeCell ref="DF104:DR104"/>
    <mergeCell ref="CF98:CR98"/>
    <mergeCell ref="CS98:DE98"/>
    <mergeCell ref="DF98:DR98"/>
    <mergeCell ref="CF101:CR101"/>
    <mergeCell ref="CS101:DE101"/>
    <mergeCell ref="CS107:DE107"/>
    <mergeCell ref="DF107:DR107"/>
    <mergeCell ref="CS93:DE93"/>
    <mergeCell ref="CS97:DE97"/>
    <mergeCell ref="BX83:CE83"/>
    <mergeCell ref="CF83:CR83"/>
    <mergeCell ref="CS83:DE83"/>
    <mergeCell ref="BX78:CE78"/>
    <mergeCell ref="CF92:CR92"/>
    <mergeCell ref="BX89:CE89"/>
    <mergeCell ref="BX88:CE88"/>
    <mergeCell ref="DS89:EE89"/>
    <mergeCell ref="DS94:EE94"/>
    <mergeCell ref="DS93:EE93"/>
    <mergeCell ref="ES107:FE107"/>
    <mergeCell ref="ES109:FE109"/>
    <mergeCell ref="EF107:ER107"/>
    <mergeCell ref="ES110:FE110"/>
    <mergeCell ref="DS107:EE107"/>
    <mergeCell ref="DS97:EE97"/>
    <mergeCell ref="CF78:CR78"/>
    <mergeCell ref="DF83:DR83"/>
    <mergeCell ref="DS83:EE83"/>
    <mergeCell ref="DF99:DR99"/>
    <mergeCell ref="A90:BW90"/>
    <mergeCell ref="A91:BW91"/>
    <mergeCell ref="CS78:DE78"/>
    <mergeCell ref="CF80:CR80"/>
    <mergeCell ref="CS80:DE80"/>
    <mergeCell ref="A99:BW99"/>
    <mergeCell ref="DF93:DR93"/>
    <mergeCell ref="CF91:CR91"/>
    <mergeCell ref="CS94:DE94"/>
    <mergeCell ref="DF94:DR94"/>
    <mergeCell ref="CF94:CR94"/>
    <mergeCell ref="CF95:CR95"/>
    <mergeCell ref="A96:BW96"/>
    <mergeCell ref="A93:BW93"/>
    <mergeCell ref="BX93:CE93"/>
    <mergeCell ref="A95:BW95"/>
    <mergeCell ref="BX95:CE95"/>
    <mergeCell ref="A94:BW94"/>
    <mergeCell ref="BX94:CE94"/>
    <mergeCell ref="CF93:CR93"/>
    <mergeCell ref="CF97:CR97"/>
    <mergeCell ref="BX98:CE98"/>
    <mergeCell ref="DS82:EE82"/>
    <mergeCell ref="BX92:CE92"/>
    <mergeCell ref="DF82:DR82"/>
    <mergeCell ref="BX80:CE80"/>
    <mergeCell ref="EF48:ER48"/>
    <mergeCell ref="ES48:FE48"/>
    <mergeCell ref="DS112:EE112"/>
    <mergeCell ref="EF112:ER112"/>
    <mergeCell ref="ES112:FE112"/>
    <mergeCell ref="CS106:DE106"/>
    <mergeCell ref="DF106:DR106"/>
    <mergeCell ref="DS106:EE106"/>
    <mergeCell ref="EF106:ER106"/>
    <mergeCell ref="A108:BW108"/>
    <mergeCell ref="CS108:DE108"/>
    <mergeCell ref="DF108:DR108"/>
    <mergeCell ref="DS108:EE108"/>
    <mergeCell ref="EF108:ER108"/>
    <mergeCell ref="DF77:DR77"/>
    <mergeCell ref="DS77:EE77"/>
    <mergeCell ref="EF77:ER77"/>
    <mergeCell ref="EF84:ER84"/>
    <mergeCell ref="A52:BW52"/>
    <mergeCell ref="BX52:CE52"/>
    <mergeCell ref="CF52:CR52"/>
    <mergeCell ref="CS52:DE52"/>
    <mergeCell ref="DF96:DR96"/>
    <mergeCell ref="DF97:DR97"/>
    <mergeCell ref="CS95:DE95"/>
    <mergeCell ref="DF95:DR95"/>
    <mergeCell ref="DS99:EE99"/>
    <mergeCell ref="EF99:ER99"/>
    <mergeCell ref="CF89:CR89"/>
    <mergeCell ref="CS89:DE89"/>
    <mergeCell ref="BX87:CE87"/>
    <mergeCell ref="DS80:EE80"/>
  </mergeCells>
  <pageMargins left="0.59055118110236227" right="0.51181102362204722" top="0.78740157480314965" bottom="0.31496062992125984" header="0.19685039370078741" footer="0.19685039370078741"/>
  <pageSetup paperSize="9" scale="95" fitToHeight="0" orientation="landscape" r:id="rId1"/>
  <headerFooter alignWithMargins="0"/>
  <rowBreaks count="1" manualBreakCount="1">
    <brk id="20" max="160"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C00000"/>
    <pageSetUpPr fitToPage="1"/>
  </sheetPr>
  <dimension ref="A1:FI48"/>
  <sheetViews>
    <sheetView zoomScale="130" zoomScaleNormal="130" zoomScaleSheetLayoutView="110" workbookViewId="0">
      <selection activeCell="DF29" sqref="DF29:ER30"/>
    </sheetView>
  </sheetViews>
  <sheetFormatPr defaultColWidth="0.85546875" defaultRowHeight="11.25" x14ac:dyDescent="0.2"/>
  <cols>
    <col min="1" max="60" width="0.85546875" style="82"/>
    <col min="61" max="61" width="0.85546875" style="82" customWidth="1"/>
    <col min="62" max="64" width="0.85546875" style="82"/>
    <col min="65" max="65" width="0.85546875" style="82" customWidth="1"/>
    <col min="66" max="75" width="0.85546875" style="82"/>
    <col min="76" max="77" width="0.85546875" style="82" customWidth="1"/>
    <col min="78" max="164" width="0.85546875" style="82"/>
    <col min="165" max="187" width="23.42578125" style="82" customWidth="1"/>
    <col min="188" max="316" width="0.85546875" style="82"/>
    <col min="317" max="317" width="0.85546875" style="82" customWidth="1"/>
    <col min="318" max="320" width="0.85546875" style="82"/>
    <col min="321" max="321" width="0.85546875" style="82" customWidth="1"/>
    <col min="322" max="331" width="0.85546875" style="82"/>
    <col min="332" max="333" width="0.85546875" style="82" customWidth="1"/>
    <col min="334" max="420" width="0.85546875" style="82"/>
    <col min="421" max="443" width="23.42578125" style="82" customWidth="1"/>
    <col min="444" max="572" width="0.85546875" style="82"/>
    <col min="573" max="573" width="0.85546875" style="82" customWidth="1"/>
    <col min="574" max="576" width="0.85546875" style="82"/>
    <col min="577" max="577" width="0.85546875" style="82" customWidth="1"/>
    <col min="578" max="587" width="0.85546875" style="82"/>
    <col min="588" max="589" width="0.85546875" style="82" customWidth="1"/>
    <col min="590" max="676" width="0.85546875" style="82"/>
    <col min="677" max="699" width="23.42578125" style="82" customWidth="1"/>
    <col min="700" max="828" width="0.85546875" style="82"/>
    <col min="829" max="829" width="0.85546875" style="82" customWidth="1"/>
    <col min="830" max="832" width="0.85546875" style="82"/>
    <col min="833" max="833" width="0.85546875" style="82" customWidth="1"/>
    <col min="834" max="843" width="0.85546875" style="82"/>
    <col min="844" max="845" width="0.85546875" style="82" customWidth="1"/>
    <col min="846" max="932" width="0.85546875" style="82"/>
    <col min="933" max="955" width="23.42578125" style="82" customWidth="1"/>
    <col min="956" max="1084" width="0.85546875" style="82"/>
    <col min="1085" max="1085" width="0.85546875" style="82" customWidth="1"/>
    <col min="1086" max="1088" width="0.85546875" style="82"/>
    <col min="1089" max="1089" width="0.85546875" style="82" customWidth="1"/>
    <col min="1090" max="1099" width="0.85546875" style="82"/>
    <col min="1100" max="1101" width="0.85546875" style="82" customWidth="1"/>
    <col min="1102" max="1188" width="0.85546875" style="82"/>
    <col min="1189" max="1211" width="23.42578125" style="82" customWidth="1"/>
    <col min="1212" max="1340" width="0.85546875" style="82"/>
    <col min="1341" max="1341" width="0.85546875" style="82" customWidth="1"/>
    <col min="1342" max="1344" width="0.85546875" style="82"/>
    <col min="1345" max="1345" width="0.85546875" style="82" customWidth="1"/>
    <col min="1346" max="1355" width="0.85546875" style="82"/>
    <col min="1356" max="1357" width="0.85546875" style="82" customWidth="1"/>
    <col min="1358" max="1444" width="0.85546875" style="82"/>
    <col min="1445" max="1467" width="23.42578125" style="82" customWidth="1"/>
    <col min="1468" max="1596" width="0.85546875" style="82"/>
    <col min="1597" max="1597" width="0.85546875" style="82" customWidth="1"/>
    <col min="1598" max="1600" width="0.85546875" style="82"/>
    <col min="1601" max="1601" width="0.85546875" style="82" customWidth="1"/>
    <col min="1602" max="1611" width="0.85546875" style="82"/>
    <col min="1612" max="1613" width="0.85546875" style="82" customWidth="1"/>
    <col min="1614" max="1700" width="0.85546875" style="82"/>
    <col min="1701" max="1723" width="23.42578125" style="82" customWidth="1"/>
    <col min="1724" max="1852" width="0.85546875" style="82"/>
    <col min="1853" max="1853" width="0.85546875" style="82" customWidth="1"/>
    <col min="1854" max="1856" width="0.85546875" style="82"/>
    <col min="1857" max="1857" width="0.85546875" style="82" customWidth="1"/>
    <col min="1858" max="1867" width="0.85546875" style="82"/>
    <col min="1868" max="1869" width="0.85546875" style="82" customWidth="1"/>
    <col min="1870" max="1956" width="0.85546875" style="82"/>
    <col min="1957" max="1979" width="23.42578125" style="82" customWidth="1"/>
    <col min="1980" max="2108" width="0.85546875" style="82"/>
    <col min="2109" max="2109" width="0.85546875" style="82" customWidth="1"/>
    <col min="2110" max="2112" width="0.85546875" style="82"/>
    <col min="2113" max="2113" width="0.85546875" style="82" customWidth="1"/>
    <col min="2114" max="2123" width="0.85546875" style="82"/>
    <col min="2124" max="2125" width="0.85546875" style="82" customWidth="1"/>
    <col min="2126" max="2212" width="0.85546875" style="82"/>
    <col min="2213" max="2235" width="23.42578125" style="82" customWidth="1"/>
    <col min="2236" max="2364" width="0.85546875" style="82"/>
    <col min="2365" max="2365" width="0.85546875" style="82" customWidth="1"/>
    <col min="2366" max="2368" width="0.85546875" style="82"/>
    <col min="2369" max="2369" width="0.85546875" style="82" customWidth="1"/>
    <col min="2370" max="2379" width="0.85546875" style="82"/>
    <col min="2380" max="2381" width="0.85546875" style="82" customWidth="1"/>
    <col min="2382" max="2468" width="0.85546875" style="82"/>
    <col min="2469" max="2491" width="23.42578125" style="82" customWidth="1"/>
    <col min="2492" max="2620" width="0.85546875" style="82"/>
    <col min="2621" max="2621" width="0.85546875" style="82" customWidth="1"/>
    <col min="2622" max="2624" width="0.85546875" style="82"/>
    <col min="2625" max="2625" width="0.85546875" style="82" customWidth="1"/>
    <col min="2626" max="2635" width="0.85546875" style="82"/>
    <col min="2636" max="2637" width="0.85546875" style="82" customWidth="1"/>
    <col min="2638" max="2724" width="0.85546875" style="82"/>
    <col min="2725" max="2747" width="23.42578125" style="82" customWidth="1"/>
    <col min="2748" max="2876" width="0.85546875" style="82"/>
    <col min="2877" max="2877" width="0.85546875" style="82" customWidth="1"/>
    <col min="2878" max="2880" width="0.85546875" style="82"/>
    <col min="2881" max="2881" width="0.85546875" style="82" customWidth="1"/>
    <col min="2882" max="2891" width="0.85546875" style="82"/>
    <col min="2892" max="2893" width="0.85546875" style="82" customWidth="1"/>
    <col min="2894" max="2980" width="0.85546875" style="82"/>
    <col min="2981" max="3003" width="23.42578125" style="82" customWidth="1"/>
    <col min="3004" max="3132" width="0.85546875" style="82"/>
    <col min="3133" max="3133" width="0.85546875" style="82" customWidth="1"/>
    <col min="3134" max="3136" width="0.85546875" style="82"/>
    <col min="3137" max="3137" width="0.85546875" style="82" customWidth="1"/>
    <col min="3138" max="3147" width="0.85546875" style="82"/>
    <col min="3148" max="3149" width="0.85546875" style="82" customWidth="1"/>
    <col min="3150" max="3236" width="0.85546875" style="82"/>
    <col min="3237" max="3259" width="23.42578125" style="82" customWidth="1"/>
    <col min="3260" max="3388" width="0.85546875" style="82"/>
    <col min="3389" max="3389" width="0.85546875" style="82" customWidth="1"/>
    <col min="3390" max="3392" width="0.85546875" style="82"/>
    <col min="3393" max="3393" width="0.85546875" style="82" customWidth="1"/>
    <col min="3394" max="3403" width="0.85546875" style="82"/>
    <col min="3404" max="3405" width="0.85546875" style="82" customWidth="1"/>
    <col min="3406" max="3492" width="0.85546875" style="82"/>
    <col min="3493" max="3515" width="23.42578125" style="82" customWidth="1"/>
    <col min="3516" max="3644" width="0.85546875" style="82"/>
    <col min="3645" max="3645" width="0.85546875" style="82" customWidth="1"/>
    <col min="3646" max="3648" width="0.85546875" style="82"/>
    <col min="3649" max="3649" width="0.85546875" style="82" customWidth="1"/>
    <col min="3650" max="3659" width="0.85546875" style="82"/>
    <col min="3660" max="3661" width="0.85546875" style="82" customWidth="1"/>
    <col min="3662" max="3748" width="0.85546875" style="82"/>
    <col min="3749" max="3771" width="23.42578125" style="82" customWidth="1"/>
    <col min="3772" max="3900" width="0.85546875" style="82"/>
    <col min="3901" max="3901" width="0.85546875" style="82" customWidth="1"/>
    <col min="3902" max="3904" width="0.85546875" style="82"/>
    <col min="3905" max="3905" width="0.85546875" style="82" customWidth="1"/>
    <col min="3906" max="3915" width="0.85546875" style="82"/>
    <col min="3916" max="3917" width="0.85546875" style="82" customWidth="1"/>
    <col min="3918" max="4004" width="0.85546875" style="82"/>
    <col min="4005" max="4027" width="23.42578125" style="82" customWidth="1"/>
    <col min="4028" max="4156" width="0.85546875" style="82"/>
    <col min="4157" max="4157" width="0.85546875" style="82" customWidth="1"/>
    <col min="4158" max="4160" width="0.85546875" style="82"/>
    <col min="4161" max="4161" width="0.85546875" style="82" customWidth="1"/>
    <col min="4162" max="4171" width="0.85546875" style="82"/>
    <col min="4172" max="4173" width="0.85546875" style="82" customWidth="1"/>
    <col min="4174" max="4260" width="0.85546875" style="82"/>
    <col min="4261" max="4283" width="23.42578125" style="82" customWidth="1"/>
    <col min="4284" max="4412" width="0.85546875" style="82"/>
    <col min="4413" max="4413" width="0.85546875" style="82" customWidth="1"/>
    <col min="4414" max="4416" width="0.85546875" style="82"/>
    <col min="4417" max="4417" width="0.85546875" style="82" customWidth="1"/>
    <col min="4418" max="4427" width="0.85546875" style="82"/>
    <col min="4428" max="4429" width="0.85546875" style="82" customWidth="1"/>
    <col min="4430" max="4516" width="0.85546875" style="82"/>
    <col min="4517" max="4539" width="23.42578125" style="82" customWidth="1"/>
    <col min="4540" max="4668" width="0.85546875" style="82"/>
    <col min="4669" max="4669" width="0.85546875" style="82" customWidth="1"/>
    <col min="4670" max="4672" width="0.85546875" style="82"/>
    <col min="4673" max="4673" width="0.85546875" style="82" customWidth="1"/>
    <col min="4674" max="4683" width="0.85546875" style="82"/>
    <col min="4684" max="4685" width="0.85546875" style="82" customWidth="1"/>
    <col min="4686" max="4772" width="0.85546875" style="82"/>
    <col min="4773" max="4795" width="23.42578125" style="82" customWidth="1"/>
    <col min="4796" max="4924" width="0.85546875" style="82"/>
    <col min="4925" max="4925" width="0.85546875" style="82" customWidth="1"/>
    <col min="4926" max="4928" width="0.85546875" style="82"/>
    <col min="4929" max="4929" width="0.85546875" style="82" customWidth="1"/>
    <col min="4930" max="4939" width="0.85546875" style="82"/>
    <col min="4940" max="4941" width="0.85546875" style="82" customWidth="1"/>
    <col min="4942" max="5028" width="0.85546875" style="82"/>
    <col min="5029" max="5051" width="23.42578125" style="82" customWidth="1"/>
    <col min="5052" max="5180" width="0.85546875" style="82"/>
    <col min="5181" max="5181" width="0.85546875" style="82" customWidth="1"/>
    <col min="5182" max="5184" width="0.85546875" style="82"/>
    <col min="5185" max="5185" width="0.85546875" style="82" customWidth="1"/>
    <col min="5186" max="5195" width="0.85546875" style="82"/>
    <col min="5196" max="5197" width="0.85546875" style="82" customWidth="1"/>
    <col min="5198" max="5284" width="0.85546875" style="82"/>
    <col min="5285" max="5307" width="23.42578125" style="82" customWidth="1"/>
    <col min="5308" max="5436" width="0.85546875" style="82"/>
    <col min="5437" max="5437" width="0.85546875" style="82" customWidth="1"/>
    <col min="5438" max="5440" width="0.85546875" style="82"/>
    <col min="5441" max="5441" width="0.85546875" style="82" customWidth="1"/>
    <col min="5442" max="5451" width="0.85546875" style="82"/>
    <col min="5452" max="5453" width="0.85546875" style="82" customWidth="1"/>
    <col min="5454" max="5540" width="0.85546875" style="82"/>
    <col min="5541" max="5563" width="23.42578125" style="82" customWidth="1"/>
    <col min="5564" max="5692" width="0.85546875" style="82"/>
    <col min="5693" max="5693" width="0.85546875" style="82" customWidth="1"/>
    <col min="5694" max="5696" width="0.85546875" style="82"/>
    <col min="5697" max="5697" width="0.85546875" style="82" customWidth="1"/>
    <col min="5698" max="5707" width="0.85546875" style="82"/>
    <col min="5708" max="5709" width="0.85546875" style="82" customWidth="1"/>
    <col min="5710" max="5796" width="0.85546875" style="82"/>
    <col min="5797" max="5819" width="23.42578125" style="82" customWidth="1"/>
    <col min="5820" max="5948" width="0.85546875" style="82"/>
    <col min="5949" max="5949" width="0.85546875" style="82" customWidth="1"/>
    <col min="5950" max="5952" width="0.85546875" style="82"/>
    <col min="5953" max="5953" width="0.85546875" style="82" customWidth="1"/>
    <col min="5954" max="5963" width="0.85546875" style="82"/>
    <col min="5964" max="5965" width="0.85546875" style="82" customWidth="1"/>
    <col min="5966" max="6052" width="0.85546875" style="82"/>
    <col min="6053" max="6075" width="23.42578125" style="82" customWidth="1"/>
    <col min="6076" max="6204" width="0.85546875" style="82"/>
    <col min="6205" max="6205" width="0.85546875" style="82" customWidth="1"/>
    <col min="6206" max="6208" width="0.85546875" style="82"/>
    <col min="6209" max="6209" width="0.85546875" style="82" customWidth="1"/>
    <col min="6210" max="6219" width="0.85546875" style="82"/>
    <col min="6220" max="6221" width="0.85546875" style="82" customWidth="1"/>
    <col min="6222" max="6308" width="0.85546875" style="82"/>
    <col min="6309" max="6331" width="23.42578125" style="82" customWidth="1"/>
    <col min="6332" max="6460" width="0.85546875" style="82"/>
    <col min="6461" max="6461" width="0.85546875" style="82" customWidth="1"/>
    <col min="6462" max="6464" width="0.85546875" style="82"/>
    <col min="6465" max="6465" width="0.85546875" style="82" customWidth="1"/>
    <col min="6466" max="6475" width="0.85546875" style="82"/>
    <col min="6476" max="6477" width="0.85546875" style="82" customWidth="1"/>
    <col min="6478" max="6564" width="0.85546875" style="82"/>
    <col min="6565" max="6587" width="23.42578125" style="82" customWidth="1"/>
    <col min="6588" max="6716" width="0.85546875" style="82"/>
    <col min="6717" max="6717" width="0.85546875" style="82" customWidth="1"/>
    <col min="6718" max="6720" width="0.85546875" style="82"/>
    <col min="6721" max="6721" width="0.85546875" style="82" customWidth="1"/>
    <col min="6722" max="6731" width="0.85546875" style="82"/>
    <col min="6732" max="6733" width="0.85546875" style="82" customWidth="1"/>
    <col min="6734" max="6820" width="0.85546875" style="82"/>
    <col min="6821" max="6843" width="23.42578125" style="82" customWidth="1"/>
    <col min="6844" max="6972" width="0.85546875" style="82"/>
    <col min="6973" max="6973" width="0.85546875" style="82" customWidth="1"/>
    <col min="6974" max="6976" width="0.85546875" style="82"/>
    <col min="6977" max="6977" width="0.85546875" style="82" customWidth="1"/>
    <col min="6978" max="6987" width="0.85546875" style="82"/>
    <col min="6988" max="6989" width="0.85546875" style="82" customWidth="1"/>
    <col min="6990" max="7076" width="0.85546875" style="82"/>
    <col min="7077" max="7099" width="23.42578125" style="82" customWidth="1"/>
    <col min="7100" max="7228" width="0.85546875" style="82"/>
    <col min="7229" max="7229" width="0.85546875" style="82" customWidth="1"/>
    <col min="7230" max="7232" width="0.85546875" style="82"/>
    <col min="7233" max="7233" width="0.85546875" style="82" customWidth="1"/>
    <col min="7234" max="7243" width="0.85546875" style="82"/>
    <col min="7244" max="7245" width="0.85546875" style="82" customWidth="1"/>
    <col min="7246" max="7332" width="0.85546875" style="82"/>
    <col min="7333" max="7355" width="23.42578125" style="82" customWidth="1"/>
    <col min="7356" max="7484" width="0.85546875" style="82"/>
    <col min="7485" max="7485" width="0.85546875" style="82" customWidth="1"/>
    <col min="7486" max="7488" width="0.85546875" style="82"/>
    <col min="7489" max="7489" width="0.85546875" style="82" customWidth="1"/>
    <col min="7490" max="7499" width="0.85546875" style="82"/>
    <col min="7500" max="7501" width="0.85546875" style="82" customWidth="1"/>
    <col min="7502" max="7588" width="0.85546875" style="82"/>
    <col min="7589" max="7611" width="23.42578125" style="82" customWidth="1"/>
    <col min="7612" max="7740" width="0.85546875" style="82"/>
    <col min="7741" max="7741" width="0.85546875" style="82" customWidth="1"/>
    <col min="7742" max="7744" width="0.85546875" style="82"/>
    <col min="7745" max="7745" width="0.85546875" style="82" customWidth="1"/>
    <col min="7746" max="7755" width="0.85546875" style="82"/>
    <col min="7756" max="7757" width="0.85546875" style="82" customWidth="1"/>
    <col min="7758" max="7844" width="0.85546875" style="82"/>
    <col min="7845" max="7867" width="23.42578125" style="82" customWidth="1"/>
    <col min="7868" max="7996" width="0.85546875" style="82"/>
    <col min="7997" max="7997" width="0.85546875" style="82" customWidth="1"/>
    <col min="7998" max="8000" width="0.85546875" style="82"/>
    <col min="8001" max="8001" width="0.85546875" style="82" customWidth="1"/>
    <col min="8002" max="8011" width="0.85546875" style="82"/>
    <col min="8012" max="8013" width="0.85546875" style="82" customWidth="1"/>
    <col min="8014" max="8100" width="0.85546875" style="82"/>
    <col min="8101" max="8123" width="23.42578125" style="82" customWidth="1"/>
    <col min="8124" max="8252" width="0.85546875" style="82"/>
    <col min="8253" max="8253" width="0.85546875" style="82" customWidth="1"/>
    <col min="8254" max="8256" width="0.85546875" style="82"/>
    <col min="8257" max="8257" width="0.85546875" style="82" customWidth="1"/>
    <col min="8258" max="8267" width="0.85546875" style="82"/>
    <col min="8268" max="8269" width="0.85546875" style="82" customWidth="1"/>
    <col min="8270" max="8356" width="0.85546875" style="82"/>
    <col min="8357" max="8379" width="23.42578125" style="82" customWidth="1"/>
    <col min="8380" max="8508" width="0.85546875" style="82"/>
    <col min="8509" max="8509" width="0.85546875" style="82" customWidth="1"/>
    <col min="8510" max="8512" width="0.85546875" style="82"/>
    <col min="8513" max="8513" width="0.85546875" style="82" customWidth="1"/>
    <col min="8514" max="8523" width="0.85546875" style="82"/>
    <col min="8524" max="8525" width="0.85546875" style="82" customWidth="1"/>
    <col min="8526" max="8612" width="0.85546875" style="82"/>
    <col min="8613" max="8635" width="23.42578125" style="82" customWidth="1"/>
    <col min="8636" max="8764" width="0.85546875" style="82"/>
    <col min="8765" max="8765" width="0.85546875" style="82" customWidth="1"/>
    <col min="8766" max="8768" width="0.85546875" style="82"/>
    <col min="8769" max="8769" width="0.85546875" style="82" customWidth="1"/>
    <col min="8770" max="8779" width="0.85546875" style="82"/>
    <col min="8780" max="8781" width="0.85546875" style="82" customWidth="1"/>
    <col min="8782" max="8868" width="0.85546875" style="82"/>
    <col min="8869" max="8891" width="23.42578125" style="82" customWidth="1"/>
    <col min="8892" max="9020" width="0.85546875" style="82"/>
    <col min="9021" max="9021" width="0.85546875" style="82" customWidth="1"/>
    <col min="9022" max="9024" width="0.85546875" style="82"/>
    <col min="9025" max="9025" width="0.85546875" style="82" customWidth="1"/>
    <col min="9026" max="9035" width="0.85546875" style="82"/>
    <col min="9036" max="9037" width="0.85546875" style="82" customWidth="1"/>
    <col min="9038" max="9124" width="0.85546875" style="82"/>
    <col min="9125" max="9147" width="23.42578125" style="82" customWidth="1"/>
    <col min="9148" max="9276" width="0.85546875" style="82"/>
    <col min="9277" max="9277" width="0.85546875" style="82" customWidth="1"/>
    <col min="9278" max="9280" width="0.85546875" style="82"/>
    <col min="9281" max="9281" width="0.85546875" style="82" customWidth="1"/>
    <col min="9282" max="9291" width="0.85546875" style="82"/>
    <col min="9292" max="9293" width="0.85546875" style="82" customWidth="1"/>
    <col min="9294" max="9380" width="0.85546875" style="82"/>
    <col min="9381" max="9403" width="23.42578125" style="82" customWidth="1"/>
    <col min="9404" max="9532" width="0.85546875" style="82"/>
    <col min="9533" max="9533" width="0.85546875" style="82" customWidth="1"/>
    <col min="9534" max="9536" width="0.85546875" style="82"/>
    <col min="9537" max="9537" width="0.85546875" style="82" customWidth="1"/>
    <col min="9538" max="9547" width="0.85546875" style="82"/>
    <col min="9548" max="9549" width="0.85546875" style="82" customWidth="1"/>
    <col min="9550" max="9636" width="0.85546875" style="82"/>
    <col min="9637" max="9659" width="23.42578125" style="82" customWidth="1"/>
    <col min="9660" max="9788" width="0.85546875" style="82"/>
    <col min="9789" max="9789" width="0.85546875" style="82" customWidth="1"/>
    <col min="9790" max="9792" width="0.85546875" style="82"/>
    <col min="9793" max="9793" width="0.85546875" style="82" customWidth="1"/>
    <col min="9794" max="9803" width="0.85546875" style="82"/>
    <col min="9804" max="9805" width="0.85546875" style="82" customWidth="1"/>
    <col min="9806" max="9892" width="0.85546875" style="82"/>
    <col min="9893" max="9915" width="23.42578125" style="82" customWidth="1"/>
    <col min="9916" max="10044" width="0.85546875" style="82"/>
    <col min="10045" max="10045" width="0.85546875" style="82" customWidth="1"/>
    <col min="10046" max="10048" width="0.85546875" style="82"/>
    <col min="10049" max="10049" width="0.85546875" style="82" customWidth="1"/>
    <col min="10050" max="10059" width="0.85546875" style="82"/>
    <col min="10060" max="10061" width="0.85546875" style="82" customWidth="1"/>
    <col min="10062" max="10148" width="0.85546875" style="82"/>
    <col min="10149" max="10171" width="23.42578125" style="82" customWidth="1"/>
    <col min="10172" max="10300" width="0.85546875" style="82"/>
    <col min="10301" max="10301" width="0.85546875" style="82" customWidth="1"/>
    <col min="10302" max="10304" width="0.85546875" style="82"/>
    <col min="10305" max="10305" width="0.85546875" style="82" customWidth="1"/>
    <col min="10306" max="10315" width="0.85546875" style="82"/>
    <col min="10316" max="10317" width="0.85546875" style="82" customWidth="1"/>
    <col min="10318" max="10404" width="0.85546875" style="82"/>
    <col min="10405" max="10427" width="23.42578125" style="82" customWidth="1"/>
    <col min="10428" max="10556" width="0.85546875" style="82"/>
    <col min="10557" max="10557" width="0.85546875" style="82" customWidth="1"/>
    <col min="10558" max="10560" width="0.85546875" style="82"/>
    <col min="10561" max="10561" width="0.85546875" style="82" customWidth="1"/>
    <col min="10562" max="10571" width="0.85546875" style="82"/>
    <col min="10572" max="10573" width="0.85546875" style="82" customWidth="1"/>
    <col min="10574" max="10660" width="0.85546875" style="82"/>
    <col min="10661" max="10683" width="23.42578125" style="82" customWidth="1"/>
    <col min="10684" max="10812" width="0.85546875" style="82"/>
    <col min="10813" max="10813" width="0.85546875" style="82" customWidth="1"/>
    <col min="10814" max="10816" width="0.85546875" style="82"/>
    <col min="10817" max="10817" width="0.85546875" style="82" customWidth="1"/>
    <col min="10818" max="10827" width="0.85546875" style="82"/>
    <col min="10828" max="10829" width="0.85546875" style="82" customWidth="1"/>
    <col min="10830" max="10916" width="0.85546875" style="82"/>
    <col min="10917" max="10939" width="23.42578125" style="82" customWidth="1"/>
    <col min="10940" max="11068" width="0.85546875" style="82"/>
    <col min="11069" max="11069" width="0.85546875" style="82" customWidth="1"/>
    <col min="11070" max="11072" width="0.85546875" style="82"/>
    <col min="11073" max="11073" width="0.85546875" style="82" customWidth="1"/>
    <col min="11074" max="11083" width="0.85546875" style="82"/>
    <col min="11084" max="11085" width="0.85546875" style="82" customWidth="1"/>
    <col min="11086" max="11172" width="0.85546875" style="82"/>
    <col min="11173" max="11195" width="23.42578125" style="82" customWidth="1"/>
    <col min="11196" max="11324" width="0.85546875" style="82"/>
    <col min="11325" max="11325" width="0.85546875" style="82" customWidth="1"/>
    <col min="11326" max="11328" width="0.85546875" style="82"/>
    <col min="11329" max="11329" width="0.85546875" style="82" customWidth="1"/>
    <col min="11330" max="11339" width="0.85546875" style="82"/>
    <col min="11340" max="11341" width="0.85546875" style="82" customWidth="1"/>
    <col min="11342" max="11428" width="0.85546875" style="82"/>
    <col min="11429" max="11451" width="23.42578125" style="82" customWidth="1"/>
    <col min="11452" max="11580" width="0.85546875" style="82"/>
    <col min="11581" max="11581" width="0.85546875" style="82" customWidth="1"/>
    <col min="11582" max="11584" width="0.85546875" style="82"/>
    <col min="11585" max="11585" width="0.85546875" style="82" customWidth="1"/>
    <col min="11586" max="11595" width="0.85546875" style="82"/>
    <col min="11596" max="11597" width="0.85546875" style="82" customWidth="1"/>
    <col min="11598" max="11684" width="0.85546875" style="82"/>
    <col min="11685" max="11707" width="23.42578125" style="82" customWidth="1"/>
    <col min="11708" max="11836" width="0.85546875" style="82"/>
    <col min="11837" max="11837" width="0.85546875" style="82" customWidth="1"/>
    <col min="11838" max="11840" width="0.85546875" style="82"/>
    <col min="11841" max="11841" width="0.85546875" style="82" customWidth="1"/>
    <col min="11842" max="11851" width="0.85546875" style="82"/>
    <col min="11852" max="11853" width="0.85546875" style="82" customWidth="1"/>
    <col min="11854" max="11940" width="0.85546875" style="82"/>
    <col min="11941" max="11963" width="23.42578125" style="82" customWidth="1"/>
    <col min="11964" max="12092" width="0.85546875" style="82"/>
    <col min="12093" max="12093" width="0.85546875" style="82" customWidth="1"/>
    <col min="12094" max="12096" width="0.85546875" style="82"/>
    <col min="12097" max="12097" width="0.85546875" style="82" customWidth="1"/>
    <col min="12098" max="12107" width="0.85546875" style="82"/>
    <col min="12108" max="12109" width="0.85546875" style="82" customWidth="1"/>
    <col min="12110" max="12196" width="0.85546875" style="82"/>
    <col min="12197" max="12219" width="23.42578125" style="82" customWidth="1"/>
    <col min="12220" max="12348" width="0.85546875" style="82"/>
    <col min="12349" max="12349" width="0.85546875" style="82" customWidth="1"/>
    <col min="12350" max="12352" width="0.85546875" style="82"/>
    <col min="12353" max="12353" width="0.85546875" style="82" customWidth="1"/>
    <col min="12354" max="12363" width="0.85546875" style="82"/>
    <col min="12364" max="12365" width="0.85546875" style="82" customWidth="1"/>
    <col min="12366" max="12452" width="0.85546875" style="82"/>
    <col min="12453" max="12475" width="23.42578125" style="82" customWidth="1"/>
    <col min="12476" max="12604" width="0.85546875" style="82"/>
    <col min="12605" max="12605" width="0.85546875" style="82" customWidth="1"/>
    <col min="12606" max="12608" width="0.85546875" style="82"/>
    <col min="12609" max="12609" width="0.85546875" style="82" customWidth="1"/>
    <col min="12610" max="12619" width="0.85546875" style="82"/>
    <col min="12620" max="12621" width="0.85546875" style="82" customWidth="1"/>
    <col min="12622" max="12708" width="0.85546875" style="82"/>
    <col min="12709" max="12731" width="23.42578125" style="82" customWidth="1"/>
    <col min="12732" max="12860" width="0.85546875" style="82"/>
    <col min="12861" max="12861" width="0.85546875" style="82" customWidth="1"/>
    <col min="12862" max="12864" width="0.85546875" style="82"/>
    <col min="12865" max="12865" width="0.85546875" style="82" customWidth="1"/>
    <col min="12866" max="12875" width="0.85546875" style="82"/>
    <col min="12876" max="12877" width="0.85546875" style="82" customWidth="1"/>
    <col min="12878" max="12964" width="0.85546875" style="82"/>
    <col min="12965" max="12987" width="23.42578125" style="82" customWidth="1"/>
    <col min="12988" max="13116" width="0.85546875" style="82"/>
    <col min="13117" max="13117" width="0.85546875" style="82" customWidth="1"/>
    <col min="13118" max="13120" width="0.85546875" style="82"/>
    <col min="13121" max="13121" width="0.85546875" style="82" customWidth="1"/>
    <col min="13122" max="13131" width="0.85546875" style="82"/>
    <col min="13132" max="13133" width="0.85546875" style="82" customWidth="1"/>
    <col min="13134" max="13220" width="0.85546875" style="82"/>
    <col min="13221" max="13243" width="23.42578125" style="82" customWidth="1"/>
    <col min="13244" max="13372" width="0.85546875" style="82"/>
    <col min="13373" max="13373" width="0.85546875" style="82" customWidth="1"/>
    <col min="13374" max="13376" width="0.85546875" style="82"/>
    <col min="13377" max="13377" width="0.85546875" style="82" customWidth="1"/>
    <col min="13378" max="13387" width="0.85546875" style="82"/>
    <col min="13388" max="13389" width="0.85546875" style="82" customWidth="1"/>
    <col min="13390" max="13476" width="0.85546875" style="82"/>
    <col min="13477" max="13499" width="23.42578125" style="82" customWidth="1"/>
    <col min="13500" max="13628" width="0.85546875" style="82"/>
    <col min="13629" max="13629" width="0.85546875" style="82" customWidth="1"/>
    <col min="13630" max="13632" width="0.85546875" style="82"/>
    <col min="13633" max="13633" width="0.85546875" style="82" customWidth="1"/>
    <col min="13634" max="13643" width="0.85546875" style="82"/>
    <col min="13644" max="13645" width="0.85546875" style="82" customWidth="1"/>
    <col min="13646" max="13732" width="0.85546875" style="82"/>
    <col min="13733" max="13755" width="23.42578125" style="82" customWidth="1"/>
    <col min="13756" max="13884" width="0.85546875" style="82"/>
    <col min="13885" max="13885" width="0.85546875" style="82" customWidth="1"/>
    <col min="13886" max="13888" width="0.85546875" style="82"/>
    <col min="13889" max="13889" width="0.85546875" style="82" customWidth="1"/>
    <col min="13890" max="13899" width="0.85546875" style="82"/>
    <col min="13900" max="13901" width="0.85546875" style="82" customWidth="1"/>
    <col min="13902" max="13988" width="0.85546875" style="82"/>
    <col min="13989" max="14011" width="23.42578125" style="82" customWidth="1"/>
    <col min="14012" max="14140" width="0.85546875" style="82"/>
    <col min="14141" max="14141" width="0.85546875" style="82" customWidth="1"/>
    <col min="14142" max="14144" width="0.85546875" style="82"/>
    <col min="14145" max="14145" width="0.85546875" style="82" customWidth="1"/>
    <col min="14146" max="14155" width="0.85546875" style="82"/>
    <col min="14156" max="14157" width="0.85546875" style="82" customWidth="1"/>
    <col min="14158" max="14244" width="0.85546875" style="82"/>
    <col min="14245" max="14267" width="23.42578125" style="82" customWidth="1"/>
    <col min="14268" max="14396" width="0.85546875" style="82"/>
    <col min="14397" max="14397" width="0.85546875" style="82" customWidth="1"/>
    <col min="14398" max="14400" width="0.85546875" style="82"/>
    <col min="14401" max="14401" width="0.85546875" style="82" customWidth="1"/>
    <col min="14402" max="14411" width="0.85546875" style="82"/>
    <col min="14412" max="14413" width="0.85546875" style="82" customWidth="1"/>
    <col min="14414" max="14500" width="0.85546875" style="82"/>
    <col min="14501" max="14523" width="23.42578125" style="82" customWidth="1"/>
    <col min="14524" max="14652" width="0.85546875" style="82"/>
    <col min="14653" max="14653" width="0.85546875" style="82" customWidth="1"/>
    <col min="14654" max="14656" width="0.85546875" style="82"/>
    <col min="14657" max="14657" width="0.85546875" style="82" customWidth="1"/>
    <col min="14658" max="14667" width="0.85546875" style="82"/>
    <col min="14668" max="14669" width="0.85546875" style="82" customWidth="1"/>
    <col min="14670" max="14756" width="0.85546875" style="82"/>
    <col min="14757" max="14779" width="23.42578125" style="82" customWidth="1"/>
    <col min="14780" max="14908" width="0.85546875" style="82"/>
    <col min="14909" max="14909" width="0.85546875" style="82" customWidth="1"/>
    <col min="14910" max="14912" width="0.85546875" style="82"/>
    <col min="14913" max="14913" width="0.85546875" style="82" customWidth="1"/>
    <col min="14914" max="14923" width="0.85546875" style="82"/>
    <col min="14924" max="14925" width="0.85546875" style="82" customWidth="1"/>
    <col min="14926" max="15012" width="0.85546875" style="82"/>
    <col min="15013" max="15035" width="23.42578125" style="82" customWidth="1"/>
    <col min="15036" max="15164" width="0.85546875" style="82"/>
    <col min="15165" max="15165" width="0.85546875" style="82" customWidth="1"/>
    <col min="15166" max="15168" width="0.85546875" style="82"/>
    <col min="15169" max="15169" width="0.85546875" style="82" customWidth="1"/>
    <col min="15170" max="15179" width="0.85546875" style="82"/>
    <col min="15180" max="15181" width="0.85546875" style="82" customWidth="1"/>
    <col min="15182" max="15268" width="0.85546875" style="82"/>
    <col min="15269" max="15291" width="23.42578125" style="82" customWidth="1"/>
    <col min="15292" max="15420" width="0.85546875" style="82"/>
    <col min="15421" max="15421" width="0.85546875" style="82" customWidth="1"/>
    <col min="15422" max="15424" width="0.85546875" style="82"/>
    <col min="15425" max="15425" width="0.85546875" style="82" customWidth="1"/>
    <col min="15426" max="15435" width="0.85546875" style="82"/>
    <col min="15436" max="15437" width="0.85546875" style="82" customWidth="1"/>
    <col min="15438" max="15524" width="0.85546875" style="82"/>
    <col min="15525" max="15547" width="23.42578125" style="82" customWidth="1"/>
    <col min="15548" max="15676" width="0.85546875" style="82"/>
    <col min="15677" max="15677" width="0.85546875" style="82" customWidth="1"/>
    <col min="15678" max="15680" width="0.85546875" style="82"/>
    <col min="15681" max="15681" width="0.85546875" style="82" customWidth="1"/>
    <col min="15682" max="15691" width="0.85546875" style="82"/>
    <col min="15692" max="15693" width="0.85546875" style="82" customWidth="1"/>
    <col min="15694" max="15780" width="0.85546875" style="82"/>
    <col min="15781" max="15803" width="23.42578125" style="82" customWidth="1"/>
    <col min="15804" max="15932" width="0.85546875" style="82"/>
    <col min="15933" max="15933" width="0.85546875" style="82" customWidth="1"/>
    <col min="15934" max="15936" width="0.85546875" style="82"/>
    <col min="15937" max="15937" width="0.85546875" style="82" customWidth="1"/>
    <col min="15938" max="15947" width="0.85546875" style="82"/>
    <col min="15948" max="15949" width="0.85546875" style="82" customWidth="1"/>
    <col min="15950" max="16036" width="0.85546875" style="82"/>
    <col min="16037" max="16059" width="23.42578125" style="82" customWidth="1"/>
    <col min="16060" max="16188" width="0.85546875" style="82"/>
    <col min="16189" max="16189" width="0.85546875" style="82" customWidth="1"/>
    <col min="16190" max="16192" width="0.85546875" style="82"/>
    <col min="16193" max="16193" width="0.85546875" style="82" customWidth="1"/>
    <col min="16194" max="16203" width="0.85546875" style="82"/>
    <col min="16204" max="16205" width="0.85546875" style="82" customWidth="1"/>
    <col min="16206" max="16292" width="0.85546875" style="82"/>
    <col min="16293" max="16315" width="23.42578125" style="82" customWidth="1"/>
    <col min="16316" max="16384" width="0.85546875" style="82"/>
  </cols>
  <sheetData>
    <row r="1" spans="1:165" s="85" customFormat="1" ht="13.5" customHeight="1" x14ac:dyDescent="0.15">
      <c r="B1" s="502" t="s">
        <v>282</v>
      </c>
      <c r="C1" s="502"/>
      <c r="D1" s="502"/>
      <c r="E1" s="502"/>
      <c r="F1" s="502"/>
      <c r="G1" s="502"/>
      <c r="H1" s="502"/>
      <c r="I1" s="502"/>
      <c r="J1" s="502"/>
      <c r="K1" s="502"/>
      <c r="L1" s="502"/>
      <c r="M1" s="502"/>
      <c r="N1" s="502"/>
      <c r="O1" s="502"/>
      <c r="P1" s="502"/>
      <c r="Q1" s="502"/>
      <c r="R1" s="502"/>
      <c r="S1" s="502"/>
      <c r="T1" s="502"/>
      <c r="U1" s="502"/>
      <c r="V1" s="502"/>
      <c r="W1" s="502"/>
      <c r="X1" s="502"/>
      <c r="Y1" s="502"/>
      <c r="Z1" s="502"/>
      <c r="AA1" s="502"/>
      <c r="AB1" s="502"/>
      <c r="AC1" s="502"/>
      <c r="AD1" s="502"/>
      <c r="AE1" s="502"/>
      <c r="AF1" s="502"/>
      <c r="AG1" s="502"/>
      <c r="AH1" s="502"/>
      <c r="AI1" s="502"/>
      <c r="AJ1" s="502"/>
      <c r="AK1" s="502"/>
      <c r="AL1" s="502"/>
      <c r="AM1" s="502"/>
      <c r="AN1" s="502"/>
      <c r="AO1" s="502"/>
      <c r="AP1" s="502"/>
      <c r="AQ1" s="502"/>
      <c r="AR1" s="502"/>
      <c r="AS1" s="502"/>
      <c r="AT1" s="502"/>
      <c r="AU1" s="502"/>
      <c r="AV1" s="502"/>
      <c r="AW1" s="502"/>
      <c r="AX1" s="502"/>
      <c r="AY1" s="502"/>
      <c r="AZ1" s="502"/>
      <c r="BA1" s="502"/>
      <c r="BB1" s="502"/>
      <c r="BC1" s="502"/>
      <c r="BD1" s="502"/>
      <c r="BE1" s="502"/>
      <c r="BF1" s="502"/>
      <c r="BG1" s="502"/>
      <c r="BH1" s="502"/>
      <c r="BI1" s="502"/>
      <c r="BJ1" s="502"/>
      <c r="BK1" s="502"/>
      <c r="BL1" s="502"/>
      <c r="BM1" s="502"/>
      <c r="BN1" s="502"/>
      <c r="BO1" s="502"/>
      <c r="BP1" s="502"/>
      <c r="BQ1" s="502"/>
      <c r="BR1" s="502"/>
      <c r="BS1" s="502"/>
      <c r="BT1" s="502"/>
      <c r="BU1" s="502"/>
      <c r="BV1" s="502"/>
      <c r="BW1" s="502"/>
      <c r="BX1" s="502"/>
      <c r="BY1" s="502"/>
      <c r="BZ1" s="502"/>
      <c r="CA1" s="502"/>
      <c r="CB1" s="502"/>
      <c r="CC1" s="502"/>
      <c r="CD1" s="502"/>
      <c r="CE1" s="502"/>
      <c r="CF1" s="502"/>
      <c r="CG1" s="502"/>
      <c r="CH1" s="502"/>
      <c r="CI1" s="502"/>
      <c r="CJ1" s="502"/>
      <c r="CK1" s="502"/>
      <c r="CL1" s="502"/>
      <c r="CM1" s="502"/>
      <c r="CN1" s="502"/>
      <c r="CO1" s="502"/>
      <c r="CP1" s="502"/>
      <c r="CQ1" s="502"/>
      <c r="CR1" s="502"/>
      <c r="CS1" s="502"/>
      <c r="CT1" s="502"/>
      <c r="CU1" s="502"/>
      <c r="CV1" s="502"/>
      <c r="CW1" s="502"/>
      <c r="CX1" s="502"/>
      <c r="CY1" s="502"/>
      <c r="CZ1" s="502"/>
      <c r="DA1" s="502"/>
      <c r="DB1" s="502"/>
      <c r="DC1" s="502"/>
      <c r="DD1" s="502"/>
      <c r="DE1" s="502"/>
      <c r="DF1" s="502"/>
      <c r="DG1" s="502"/>
      <c r="DH1" s="502"/>
      <c r="DI1" s="502"/>
      <c r="DJ1" s="502"/>
      <c r="DK1" s="502"/>
      <c r="DL1" s="502"/>
      <c r="DM1" s="502"/>
      <c r="DN1" s="502"/>
      <c r="DO1" s="502"/>
      <c r="DP1" s="502"/>
      <c r="DQ1" s="502"/>
      <c r="DR1" s="502"/>
      <c r="DS1" s="502"/>
      <c r="DT1" s="502"/>
      <c r="DU1" s="502"/>
      <c r="DV1" s="502"/>
      <c r="DW1" s="502"/>
      <c r="DX1" s="502"/>
      <c r="DY1" s="502"/>
      <c r="DZ1" s="502"/>
      <c r="EA1" s="502"/>
      <c r="EB1" s="502"/>
      <c r="EC1" s="502"/>
      <c r="ED1" s="502"/>
      <c r="EE1" s="502"/>
      <c r="EF1" s="502"/>
      <c r="EG1" s="502"/>
      <c r="EH1" s="502"/>
      <c r="EI1" s="502"/>
      <c r="EJ1" s="502"/>
      <c r="EK1" s="502"/>
      <c r="EL1" s="502"/>
      <c r="EM1" s="502"/>
      <c r="EN1" s="502"/>
      <c r="EO1" s="502"/>
      <c r="EP1" s="502"/>
      <c r="EQ1" s="502"/>
      <c r="ER1" s="502"/>
      <c r="ES1" s="502"/>
      <c r="ET1" s="502"/>
      <c r="EU1" s="502"/>
      <c r="EV1" s="502"/>
      <c r="EW1" s="502"/>
      <c r="EX1" s="502"/>
      <c r="EY1" s="502"/>
      <c r="EZ1" s="502"/>
      <c r="FA1" s="502"/>
      <c r="FB1" s="502"/>
      <c r="FC1" s="502"/>
      <c r="FD1" s="502"/>
    </row>
    <row r="3" spans="1:165" ht="11.25" customHeight="1" x14ac:dyDescent="0.2">
      <c r="A3" s="497" t="s">
        <v>283</v>
      </c>
      <c r="B3" s="497"/>
      <c r="C3" s="497"/>
      <c r="D3" s="497"/>
      <c r="E3" s="497"/>
      <c r="F3" s="497"/>
      <c r="G3" s="497"/>
      <c r="H3" s="498"/>
      <c r="I3" s="503" t="s">
        <v>2</v>
      </c>
      <c r="J3" s="503"/>
      <c r="K3" s="503"/>
      <c r="L3" s="503"/>
      <c r="M3" s="503"/>
      <c r="N3" s="503"/>
      <c r="O3" s="503"/>
      <c r="P3" s="503"/>
      <c r="Q3" s="503"/>
      <c r="R3" s="503"/>
      <c r="S3" s="503"/>
      <c r="T3" s="503"/>
      <c r="U3" s="503"/>
      <c r="V3" s="503"/>
      <c r="W3" s="503"/>
      <c r="X3" s="503"/>
      <c r="Y3" s="503"/>
      <c r="Z3" s="503"/>
      <c r="AA3" s="503"/>
      <c r="AB3" s="503"/>
      <c r="AC3" s="503"/>
      <c r="AD3" s="503"/>
      <c r="AE3" s="503"/>
      <c r="AF3" s="503"/>
      <c r="AG3" s="503"/>
      <c r="AH3" s="503"/>
      <c r="AI3" s="503"/>
      <c r="AJ3" s="503"/>
      <c r="AK3" s="503"/>
      <c r="AL3" s="503"/>
      <c r="AM3" s="503"/>
      <c r="AN3" s="503"/>
      <c r="AO3" s="503"/>
      <c r="AP3" s="503"/>
      <c r="AQ3" s="503"/>
      <c r="AR3" s="503"/>
      <c r="AS3" s="503"/>
      <c r="AT3" s="503"/>
      <c r="AU3" s="503"/>
      <c r="AV3" s="503"/>
      <c r="AW3" s="503"/>
      <c r="AX3" s="503"/>
      <c r="AY3" s="503"/>
      <c r="AZ3" s="503"/>
      <c r="BA3" s="503"/>
      <c r="BB3" s="503"/>
      <c r="BC3" s="503"/>
      <c r="BD3" s="503"/>
      <c r="BE3" s="503"/>
      <c r="BF3" s="503"/>
      <c r="BG3" s="503"/>
      <c r="BH3" s="503"/>
      <c r="BI3" s="503"/>
      <c r="BJ3" s="503"/>
      <c r="BK3" s="503"/>
      <c r="BL3" s="503"/>
      <c r="BM3" s="503"/>
      <c r="BN3" s="503"/>
      <c r="BO3" s="503"/>
      <c r="BP3" s="503"/>
      <c r="BQ3" s="503"/>
      <c r="BR3" s="503"/>
      <c r="BS3" s="503"/>
      <c r="BT3" s="503"/>
      <c r="BU3" s="503"/>
      <c r="BV3" s="503"/>
      <c r="BW3" s="503"/>
      <c r="BX3" s="503"/>
      <c r="BY3" s="503"/>
      <c r="BZ3" s="503"/>
      <c r="CA3" s="503"/>
      <c r="CB3" s="503"/>
      <c r="CC3" s="503"/>
      <c r="CD3" s="503"/>
      <c r="CE3" s="503"/>
      <c r="CF3" s="503"/>
      <c r="CG3" s="503"/>
      <c r="CH3" s="503"/>
      <c r="CI3" s="503"/>
      <c r="CJ3" s="503"/>
      <c r="CK3" s="503"/>
      <c r="CL3" s="503"/>
      <c r="CM3" s="504"/>
      <c r="CN3" s="496" t="s">
        <v>284</v>
      </c>
      <c r="CO3" s="497"/>
      <c r="CP3" s="497"/>
      <c r="CQ3" s="497"/>
      <c r="CR3" s="497"/>
      <c r="CS3" s="497"/>
      <c r="CT3" s="497"/>
      <c r="CU3" s="498"/>
      <c r="CV3" s="496" t="s">
        <v>285</v>
      </c>
      <c r="CW3" s="497"/>
      <c r="CX3" s="497"/>
      <c r="CY3" s="497"/>
      <c r="CZ3" s="497"/>
      <c r="DA3" s="497"/>
      <c r="DB3" s="497"/>
      <c r="DC3" s="497"/>
      <c r="DD3" s="497"/>
      <c r="DE3" s="498"/>
      <c r="DF3" s="512" t="s">
        <v>100</v>
      </c>
      <c r="DG3" s="513"/>
      <c r="DH3" s="513"/>
      <c r="DI3" s="513"/>
      <c r="DJ3" s="513"/>
      <c r="DK3" s="513"/>
      <c r="DL3" s="513"/>
      <c r="DM3" s="513"/>
      <c r="DN3" s="513"/>
      <c r="DO3" s="513"/>
      <c r="DP3" s="513"/>
      <c r="DQ3" s="513"/>
      <c r="DR3" s="513"/>
      <c r="DS3" s="513"/>
      <c r="DT3" s="513"/>
      <c r="DU3" s="513"/>
      <c r="DV3" s="513"/>
      <c r="DW3" s="513"/>
      <c r="DX3" s="513"/>
      <c r="DY3" s="513"/>
      <c r="DZ3" s="513"/>
      <c r="EA3" s="513"/>
      <c r="EB3" s="513"/>
      <c r="EC3" s="513"/>
      <c r="ED3" s="513"/>
      <c r="EE3" s="513"/>
      <c r="EF3" s="513"/>
      <c r="EG3" s="513"/>
      <c r="EH3" s="513"/>
      <c r="EI3" s="513"/>
      <c r="EJ3" s="513"/>
      <c r="EK3" s="513"/>
      <c r="EL3" s="513"/>
      <c r="EM3" s="513"/>
      <c r="EN3" s="513"/>
      <c r="EO3" s="513"/>
      <c r="EP3" s="513"/>
      <c r="EQ3" s="513"/>
      <c r="ER3" s="513"/>
      <c r="ES3" s="513"/>
      <c r="ET3" s="513"/>
      <c r="EU3" s="513"/>
      <c r="EV3" s="513"/>
      <c r="EW3" s="513"/>
      <c r="EX3" s="513"/>
      <c r="EY3" s="513"/>
      <c r="EZ3" s="513"/>
      <c r="FA3" s="513"/>
      <c r="FB3" s="513"/>
      <c r="FC3" s="513"/>
      <c r="FD3" s="513"/>
      <c r="FE3" s="513"/>
    </row>
    <row r="4" spans="1:165" ht="11.25" customHeight="1" x14ac:dyDescent="0.2">
      <c r="A4" s="510"/>
      <c r="B4" s="510"/>
      <c r="C4" s="510"/>
      <c r="D4" s="510"/>
      <c r="E4" s="510"/>
      <c r="F4" s="510"/>
      <c r="G4" s="510"/>
      <c r="H4" s="511"/>
      <c r="I4" s="505"/>
      <c r="J4" s="505"/>
      <c r="K4" s="505"/>
      <c r="L4" s="505"/>
      <c r="M4" s="505"/>
      <c r="N4" s="505"/>
      <c r="O4" s="505"/>
      <c r="P4" s="505"/>
      <c r="Q4" s="505"/>
      <c r="R4" s="505"/>
      <c r="S4" s="505"/>
      <c r="T4" s="505"/>
      <c r="U4" s="505"/>
      <c r="V4" s="505"/>
      <c r="W4" s="505"/>
      <c r="X4" s="505"/>
      <c r="Y4" s="505"/>
      <c r="Z4" s="505"/>
      <c r="AA4" s="505"/>
      <c r="AB4" s="505"/>
      <c r="AC4" s="505"/>
      <c r="AD4" s="505"/>
      <c r="AE4" s="505"/>
      <c r="AF4" s="505"/>
      <c r="AG4" s="505"/>
      <c r="AH4" s="505"/>
      <c r="AI4" s="505"/>
      <c r="AJ4" s="505"/>
      <c r="AK4" s="505"/>
      <c r="AL4" s="505"/>
      <c r="AM4" s="505"/>
      <c r="AN4" s="505"/>
      <c r="AO4" s="505"/>
      <c r="AP4" s="505"/>
      <c r="AQ4" s="505"/>
      <c r="AR4" s="505"/>
      <c r="AS4" s="505"/>
      <c r="AT4" s="505"/>
      <c r="AU4" s="505"/>
      <c r="AV4" s="505"/>
      <c r="AW4" s="505"/>
      <c r="AX4" s="505"/>
      <c r="AY4" s="505"/>
      <c r="AZ4" s="505"/>
      <c r="BA4" s="505"/>
      <c r="BB4" s="505"/>
      <c r="BC4" s="505"/>
      <c r="BD4" s="505"/>
      <c r="BE4" s="505"/>
      <c r="BF4" s="505"/>
      <c r="BG4" s="505"/>
      <c r="BH4" s="505"/>
      <c r="BI4" s="505"/>
      <c r="BJ4" s="505"/>
      <c r="BK4" s="505"/>
      <c r="BL4" s="505"/>
      <c r="BM4" s="505"/>
      <c r="BN4" s="505"/>
      <c r="BO4" s="505"/>
      <c r="BP4" s="505"/>
      <c r="BQ4" s="505"/>
      <c r="BR4" s="505"/>
      <c r="BS4" s="505"/>
      <c r="BT4" s="505"/>
      <c r="BU4" s="505"/>
      <c r="BV4" s="505"/>
      <c r="BW4" s="505"/>
      <c r="BX4" s="505"/>
      <c r="BY4" s="505"/>
      <c r="BZ4" s="505"/>
      <c r="CA4" s="505"/>
      <c r="CB4" s="505"/>
      <c r="CC4" s="505"/>
      <c r="CD4" s="505"/>
      <c r="CE4" s="505"/>
      <c r="CF4" s="505"/>
      <c r="CG4" s="505"/>
      <c r="CH4" s="505"/>
      <c r="CI4" s="505"/>
      <c r="CJ4" s="505"/>
      <c r="CK4" s="505"/>
      <c r="CL4" s="505"/>
      <c r="CM4" s="506"/>
      <c r="CN4" s="509"/>
      <c r="CO4" s="510"/>
      <c r="CP4" s="510"/>
      <c r="CQ4" s="510"/>
      <c r="CR4" s="510"/>
      <c r="CS4" s="510"/>
      <c r="CT4" s="510"/>
      <c r="CU4" s="511"/>
      <c r="CV4" s="509"/>
      <c r="CW4" s="510"/>
      <c r="CX4" s="510"/>
      <c r="CY4" s="510"/>
      <c r="CZ4" s="510"/>
      <c r="DA4" s="510"/>
      <c r="DB4" s="510"/>
      <c r="DC4" s="510"/>
      <c r="DD4" s="510"/>
      <c r="DE4" s="511"/>
      <c r="DF4" s="494" t="s">
        <v>88</v>
      </c>
      <c r="DG4" s="495"/>
      <c r="DH4" s="495"/>
      <c r="DI4" s="495"/>
      <c r="DJ4" s="495"/>
      <c r="DK4" s="495"/>
      <c r="DL4" s="491" t="s">
        <v>767</v>
      </c>
      <c r="DM4" s="491"/>
      <c r="DN4" s="491"/>
      <c r="DO4" s="492" t="s">
        <v>86</v>
      </c>
      <c r="DP4" s="492"/>
      <c r="DQ4" s="492"/>
      <c r="DR4" s="493"/>
      <c r="DS4" s="494" t="s">
        <v>88</v>
      </c>
      <c r="DT4" s="495"/>
      <c r="DU4" s="495"/>
      <c r="DV4" s="495"/>
      <c r="DW4" s="495"/>
      <c r="DX4" s="495"/>
      <c r="DY4" s="491" t="s">
        <v>773</v>
      </c>
      <c r="DZ4" s="491"/>
      <c r="EA4" s="491"/>
      <c r="EB4" s="492" t="s">
        <v>86</v>
      </c>
      <c r="EC4" s="492"/>
      <c r="ED4" s="492"/>
      <c r="EE4" s="493"/>
      <c r="EF4" s="494" t="s">
        <v>88</v>
      </c>
      <c r="EG4" s="495"/>
      <c r="EH4" s="495"/>
      <c r="EI4" s="495"/>
      <c r="EJ4" s="495"/>
      <c r="EK4" s="495"/>
      <c r="EL4" s="491" t="s">
        <v>779</v>
      </c>
      <c r="EM4" s="491"/>
      <c r="EN4" s="491"/>
      <c r="EO4" s="492" t="s">
        <v>86</v>
      </c>
      <c r="EP4" s="492"/>
      <c r="EQ4" s="492"/>
      <c r="ER4" s="493"/>
      <c r="ES4" s="496" t="s">
        <v>101</v>
      </c>
      <c r="ET4" s="497"/>
      <c r="EU4" s="497"/>
      <c r="EV4" s="497"/>
      <c r="EW4" s="497"/>
      <c r="EX4" s="497"/>
      <c r="EY4" s="497"/>
      <c r="EZ4" s="497"/>
      <c r="FA4" s="497"/>
      <c r="FB4" s="497"/>
      <c r="FC4" s="497"/>
      <c r="FD4" s="497"/>
      <c r="FE4" s="497"/>
    </row>
    <row r="5" spans="1:165" ht="39" customHeight="1" x14ac:dyDescent="0.2">
      <c r="A5" s="500"/>
      <c r="B5" s="500"/>
      <c r="C5" s="500"/>
      <c r="D5" s="500"/>
      <c r="E5" s="500"/>
      <c r="F5" s="500"/>
      <c r="G5" s="500"/>
      <c r="H5" s="501"/>
      <c r="I5" s="507"/>
      <c r="J5" s="507"/>
      <c r="K5" s="507"/>
      <c r="L5" s="507"/>
      <c r="M5" s="507"/>
      <c r="N5" s="507"/>
      <c r="O5" s="507"/>
      <c r="P5" s="507"/>
      <c r="Q5" s="507"/>
      <c r="R5" s="507"/>
      <c r="S5" s="507"/>
      <c r="T5" s="507"/>
      <c r="U5" s="507"/>
      <c r="V5" s="507"/>
      <c r="W5" s="507"/>
      <c r="X5" s="507"/>
      <c r="Y5" s="507"/>
      <c r="Z5" s="507"/>
      <c r="AA5" s="507"/>
      <c r="AB5" s="507"/>
      <c r="AC5" s="507"/>
      <c r="AD5" s="507"/>
      <c r="AE5" s="507"/>
      <c r="AF5" s="507"/>
      <c r="AG5" s="507"/>
      <c r="AH5" s="507"/>
      <c r="AI5" s="507"/>
      <c r="AJ5" s="507"/>
      <c r="AK5" s="507"/>
      <c r="AL5" s="507"/>
      <c r="AM5" s="507"/>
      <c r="AN5" s="507"/>
      <c r="AO5" s="507"/>
      <c r="AP5" s="507"/>
      <c r="AQ5" s="507"/>
      <c r="AR5" s="507"/>
      <c r="AS5" s="507"/>
      <c r="AT5" s="507"/>
      <c r="AU5" s="507"/>
      <c r="AV5" s="507"/>
      <c r="AW5" s="507"/>
      <c r="AX5" s="507"/>
      <c r="AY5" s="507"/>
      <c r="AZ5" s="507"/>
      <c r="BA5" s="507"/>
      <c r="BB5" s="507"/>
      <c r="BC5" s="507"/>
      <c r="BD5" s="507"/>
      <c r="BE5" s="507"/>
      <c r="BF5" s="507"/>
      <c r="BG5" s="507"/>
      <c r="BH5" s="507"/>
      <c r="BI5" s="507"/>
      <c r="BJ5" s="507"/>
      <c r="BK5" s="507"/>
      <c r="BL5" s="507"/>
      <c r="BM5" s="507"/>
      <c r="BN5" s="507"/>
      <c r="BO5" s="507"/>
      <c r="BP5" s="507"/>
      <c r="BQ5" s="507"/>
      <c r="BR5" s="507"/>
      <c r="BS5" s="507"/>
      <c r="BT5" s="507"/>
      <c r="BU5" s="507"/>
      <c r="BV5" s="507"/>
      <c r="BW5" s="507"/>
      <c r="BX5" s="507"/>
      <c r="BY5" s="507"/>
      <c r="BZ5" s="507"/>
      <c r="CA5" s="507"/>
      <c r="CB5" s="507"/>
      <c r="CC5" s="507"/>
      <c r="CD5" s="507"/>
      <c r="CE5" s="507"/>
      <c r="CF5" s="507"/>
      <c r="CG5" s="507"/>
      <c r="CH5" s="507"/>
      <c r="CI5" s="507"/>
      <c r="CJ5" s="507"/>
      <c r="CK5" s="507"/>
      <c r="CL5" s="507"/>
      <c r="CM5" s="508"/>
      <c r="CN5" s="499"/>
      <c r="CO5" s="500"/>
      <c r="CP5" s="500"/>
      <c r="CQ5" s="500"/>
      <c r="CR5" s="500"/>
      <c r="CS5" s="500"/>
      <c r="CT5" s="500"/>
      <c r="CU5" s="501"/>
      <c r="CV5" s="499"/>
      <c r="CW5" s="500"/>
      <c r="CX5" s="500"/>
      <c r="CY5" s="500"/>
      <c r="CZ5" s="500"/>
      <c r="DA5" s="500"/>
      <c r="DB5" s="500"/>
      <c r="DC5" s="500"/>
      <c r="DD5" s="500"/>
      <c r="DE5" s="501"/>
      <c r="DF5" s="515" t="s">
        <v>286</v>
      </c>
      <c r="DG5" s="516"/>
      <c r="DH5" s="516"/>
      <c r="DI5" s="516"/>
      <c r="DJ5" s="516"/>
      <c r="DK5" s="516"/>
      <c r="DL5" s="516"/>
      <c r="DM5" s="516"/>
      <c r="DN5" s="516"/>
      <c r="DO5" s="516"/>
      <c r="DP5" s="516"/>
      <c r="DQ5" s="516"/>
      <c r="DR5" s="517"/>
      <c r="DS5" s="515" t="s">
        <v>287</v>
      </c>
      <c r="DT5" s="516"/>
      <c r="DU5" s="516"/>
      <c r="DV5" s="516"/>
      <c r="DW5" s="516"/>
      <c r="DX5" s="516"/>
      <c r="DY5" s="516"/>
      <c r="DZ5" s="516"/>
      <c r="EA5" s="516"/>
      <c r="EB5" s="516"/>
      <c r="EC5" s="516"/>
      <c r="ED5" s="516"/>
      <c r="EE5" s="517"/>
      <c r="EF5" s="515" t="s">
        <v>288</v>
      </c>
      <c r="EG5" s="516"/>
      <c r="EH5" s="516"/>
      <c r="EI5" s="516"/>
      <c r="EJ5" s="516"/>
      <c r="EK5" s="516"/>
      <c r="EL5" s="516"/>
      <c r="EM5" s="516"/>
      <c r="EN5" s="516"/>
      <c r="EO5" s="516"/>
      <c r="EP5" s="516"/>
      <c r="EQ5" s="516"/>
      <c r="ER5" s="517"/>
      <c r="ES5" s="499"/>
      <c r="ET5" s="500"/>
      <c r="EU5" s="500"/>
      <c r="EV5" s="500"/>
      <c r="EW5" s="500"/>
      <c r="EX5" s="500"/>
      <c r="EY5" s="500"/>
      <c r="EZ5" s="500"/>
      <c r="FA5" s="500"/>
      <c r="FB5" s="500"/>
      <c r="FC5" s="500"/>
      <c r="FD5" s="500"/>
      <c r="FE5" s="500"/>
    </row>
    <row r="6" spans="1:165" ht="12" thickBot="1" x14ac:dyDescent="0.25">
      <c r="A6" s="518" t="s">
        <v>105</v>
      </c>
      <c r="B6" s="518"/>
      <c r="C6" s="518"/>
      <c r="D6" s="518"/>
      <c r="E6" s="518"/>
      <c r="F6" s="518"/>
      <c r="G6" s="518"/>
      <c r="H6" s="519"/>
      <c r="I6" s="518" t="s">
        <v>106</v>
      </c>
      <c r="J6" s="518"/>
      <c r="K6" s="518"/>
      <c r="L6" s="518"/>
      <c r="M6" s="518"/>
      <c r="N6" s="518"/>
      <c r="O6" s="518"/>
      <c r="P6" s="518"/>
      <c r="Q6" s="518"/>
      <c r="R6" s="518"/>
      <c r="S6" s="518"/>
      <c r="T6" s="518"/>
      <c r="U6" s="518"/>
      <c r="V6" s="518"/>
      <c r="W6" s="518"/>
      <c r="X6" s="518"/>
      <c r="Y6" s="518"/>
      <c r="Z6" s="518"/>
      <c r="AA6" s="518"/>
      <c r="AB6" s="518"/>
      <c r="AC6" s="518"/>
      <c r="AD6" s="518"/>
      <c r="AE6" s="518"/>
      <c r="AF6" s="518"/>
      <c r="AG6" s="518"/>
      <c r="AH6" s="518"/>
      <c r="AI6" s="518"/>
      <c r="AJ6" s="518"/>
      <c r="AK6" s="518"/>
      <c r="AL6" s="518"/>
      <c r="AM6" s="518"/>
      <c r="AN6" s="518"/>
      <c r="AO6" s="518"/>
      <c r="AP6" s="518"/>
      <c r="AQ6" s="518"/>
      <c r="AR6" s="518"/>
      <c r="AS6" s="518"/>
      <c r="AT6" s="518"/>
      <c r="AU6" s="518"/>
      <c r="AV6" s="518"/>
      <c r="AW6" s="518"/>
      <c r="AX6" s="518"/>
      <c r="AY6" s="518"/>
      <c r="AZ6" s="518"/>
      <c r="BA6" s="518"/>
      <c r="BB6" s="518"/>
      <c r="BC6" s="518"/>
      <c r="BD6" s="518"/>
      <c r="BE6" s="518"/>
      <c r="BF6" s="518"/>
      <c r="BG6" s="518"/>
      <c r="BH6" s="518"/>
      <c r="BI6" s="518"/>
      <c r="BJ6" s="518"/>
      <c r="BK6" s="518"/>
      <c r="BL6" s="518"/>
      <c r="BM6" s="518"/>
      <c r="BN6" s="518"/>
      <c r="BO6" s="518"/>
      <c r="BP6" s="518"/>
      <c r="BQ6" s="518"/>
      <c r="BR6" s="518"/>
      <c r="BS6" s="518"/>
      <c r="BT6" s="518"/>
      <c r="BU6" s="518"/>
      <c r="BV6" s="518"/>
      <c r="BW6" s="518"/>
      <c r="BX6" s="518"/>
      <c r="BY6" s="518"/>
      <c r="BZ6" s="518"/>
      <c r="CA6" s="518"/>
      <c r="CB6" s="518"/>
      <c r="CC6" s="518"/>
      <c r="CD6" s="518"/>
      <c r="CE6" s="518"/>
      <c r="CF6" s="518"/>
      <c r="CG6" s="518"/>
      <c r="CH6" s="518"/>
      <c r="CI6" s="518"/>
      <c r="CJ6" s="518"/>
      <c r="CK6" s="518"/>
      <c r="CL6" s="518"/>
      <c r="CM6" s="519"/>
      <c r="CN6" s="520" t="s">
        <v>107</v>
      </c>
      <c r="CO6" s="521"/>
      <c r="CP6" s="521"/>
      <c r="CQ6" s="521"/>
      <c r="CR6" s="521"/>
      <c r="CS6" s="521"/>
      <c r="CT6" s="521"/>
      <c r="CU6" s="522"/>
      <c r="CV6" s="520" t="s">
        <v>108</v>
      </c>
      <c r="CW6" s="521"/>
      <c r="CX6" s="521"/>
      <c r="CY6" s="521"/>
      <c r="CZ6" s="521"/>
      <c r="DA6" s="521"/>
      <c r="DB6" s="521"/>
      <c r="DC6" s="521"/>
      <c r="DD6" s="521"/>
      <c r="DE6" s="522"/>
      <c r="DF6" s="520" t="s">
        <v>109</v>
      </c>
      <c r="DG6" s="521"/>
      <c r="DH6" s="521"/>
      <c r="DI6" s="521"/>
      <c r="DJ6" s="521"/>
      <c r="DK6" s="521"/>
      <c r="DL6" s="521"/>
      <c r="DM6" s="521"/>
      <c r="DN6" s="521"/>
      <c r="DO6" s="521"/>
      <c r="DP6" s="521"/>
      <c r="DQ6" s="521"/>
      <c r="DR6" s="522"/>
      <c r="DS6" s="520" t="s">
        <v>110</v>
      </c>
      <c r="DT6" s="521"/>
      <c r="DU6" s="521"/>
      <c r="DV6" s="521"/>
      <c r="DW6" s="521"/>
      <c r="DX6" s="521"/>
      <c r="DY6" s="521"/>
      <c r="DZ6" s="521"/>
      <c r="EA6" s="521"/>
      <c r="EB6" s="521"/>
      <c r="EC6" s="521"/>
      <c r="ED6" s="521"/>
      <c r="EE6" s="522"/>
      <c r="EF6" s="520" t="s">
        <v>111</v>
      </c>
      <c r="EG6" s="521"/>
      <c r="EH6" s="521"/>
      <c r="EI6" s="521"/>
      <c r="EJ6" s="521"/>
      <c r="EK6" s="521"/>
      <c r="EL6" s="521"/>
      <c r="EM6" s="521"/>
      <c r="EN6" s="521"/>
      <c r="EO6" s="521"/>
      <c r="EP6" s="521"/>
      <c r="EQ6" s="521"/>
      <c r="ER6" s="522"/>
      <c r="ES6" s="520" t="s">
        <v>112</v>
      </c>
      <c r="ET6" s="521"/>
      <c r="EU6" s="521"/>
      <c r="EV6" s="521"/>
      <c r="EW6" s="521"/>
      <c r="EX6" s="521"/>
      <c r="EY6" s="521"/>
      <c r="EZ6" s="521"/>
      <c r="FA6" s="521"/>
      <c r="FB6" s="521"/>
      <c r="FC6" s="521"/>
      <c r="FD6" s="521"/>
      <c r="FE6" s="521"/>
    </row>
    <row r="7" spans="1:165" ht="12.75" customHeight="1" x14ac:dyDescent="0.2">
      <c r="A7" s="852">
        <v>1</v>
      </c>
      <c r="B7" s="852"/>
      <c r="C7" s="852"/>
      <c r="D7" s="852"/>
      <c r="E7" s="852"/>
      <c r="F7" s="852"/>
      <c r="G7" s="852"/>
      <c r="H7" s="853"/>
      <c r="I7" s="854" t="s">
        <v>289</v>
      </c>
      <c r="J7" s="855"/>
      <c r="K7" s="855"/>
      <c r="L7" s="855"/>
      <c r="M7" s="855"/>
      <c r="N7" s="855"/>
      <c r="O7" s="855"/>
      <c r="P7" s="855"/>
      <c r="Q7" s="855"/>
      <c r="R7" s="855"/>
      <c r="S7" s="855"/>
      <c r="T7" s="855"/>
      <c r="U7" s="855"/>
      <c r="V7" s="855"/>
      <c r="W7" s="855"/>
      <c r="X7" s="855"/>
      <c r="Y7" s="855"/>
      <c r="Z7" s="855"/>
      <c r="AA7" s="855"/>
      <c r="AB7" s="855"/>
      <c r="AC7" s="855"/>
      <c r="AD7" s="855"/>
      <c r="AE7" s="855"/>
      <c r="AF7" s="855"/>
      <c r="AG7" s="855"/>
      <c r="AH7" s="855"/>
      <c r="AI7" s="855"/>
      <c r="AJ7" s="855"/>
      <c r="AK7" s="855"/>
      <c r="AL7" s="855"/>
      <c r="AM7" s="855"/>
      <c r="AN7" s="855"/>
      <c r="AO7" s="855"/>
      <c r="AP7" s="855"/>
      <c r="AQ7" s="855"/>
      <c r="AR7" s="855"/>
      <c r="AS7" s="855"/>
      <c r="AT7" s="855"/>
      <c r="AU7" s="855"/>
      <c r="AV7" s="855"/>
      <c r="AW7" s="855"/>
      <c r="AX7" s="855"/>
      <c r="AY7" s="855"/>
      <c r="AZ7" s="855"/>
      <c r="BA7" s="855"/>
      <c r="BB7" s="855"/>
      <c r="BC7" s="855"/>
      <c r="BD7" s="855"/>
      <c r="BE7" s="855"/>
      <c r="BF7" s="855"/>
      <c r="BG7" s="855"/>
      <c r="BH7" s="855"/>
      <c r="BI7" s="855"/>
      <c r="BJ7" s="855"/>
      <c r="BK7" s="855"/>
      <c r="BL7" s="855"/>
      <c r="BM7" s="855"/>
      <c r="BN7" s="855"/>
      <c r="BO7" s="855"/>
      <c r="BP7" s="855"/>
      <c r="BQ7" s="855"/>
      <c r="BR7" s="855"/>
      <c r="BS7" s="855"/>
      <c r="BT7" s="855"/>
      <c r="BU7" s="855"/>
      <c r="BV7" s="855"/>
      <c r="BW7" s="855"/>
      <c r="BX7" s="855"/>
      <c r="BY7" s="855"/>
      <c r="BZ7" s="855"/>
      <c r="CA7" s="855"/>
      <c r="CB7" s="855"/>
      <c r="CC7" s="855"/>
      <c r="CD7" s="855"/>
      <c r="CE7" s="855"/>
      <c r="CF7" s="855"/>
      <c r="CG7" s="855"/>
      <c r="CH7" s="855"/>
      <c r="CI7" s="855"/>
      <c r="CJ7" s="855"/>
      <c r="CK7" s="855"/>
      <c r="CL7" s="855"/>
      <c r="CM7" s="855"/>
      <c r="CN7" s="856" t="s">
        <v>290</v>
      </c>
      <c r="CO7" s="857"/>
      <c r="CP7" s="857"/>
      <c r="CQ7" s="857"/>
      <c r="CR7" s="857"/>
      <c r="CS7" s="857"/>
      <c r="CT7" s="857"/>
      <c r="CU7" s="858"/>
      <c r="CV7" s="594" t="s">
        <v>115</v>
      </c>
      <c r="CW7" s="528"/>
      <c r="CX7" s="528"/>
      <c r="CY7" s="528"/>
      <c r="CZ7" s="528"/>
      <c r="DA7" s="528"/>
      <c r="DB7" s="528"/>
      <c r="DC7" s="528"/>
      <c r="DD7" s="528"/>
      <c r="DE7" s="529"/>
      <c r="DF7" s="859">
        <f>DF10+DF11</f>
        <v>30998919.73</v>
      </c>
      <c r="DG7" s="840"/>
      <c r="DH7" s="840"/>
      <c r="DI7" s="840"/>
      <c r="DJ7" s="840"/>
      <c r="DK7" s="840"/>
      <c r="DL7" s="840"/>
      <c r="DM7" s="840"/>
      <c r="DN7" s="840"/>
      <c r="DO7" s="840"/>
      <c r="DP7" s="840"/>
      <c r="DQ7" s="840"/>
      <c r="DR7" s="841"/>
      <c r="DS7" s="859">
        <f>DS10+DS11</f>
        <v>13905501.630000001</v>
      </c>
      <c r="DT7" s="840"/>
      <c r="DU7" s="840"/>
      <c r="DV7" s="840"/>
      <c r="DW7" s="840"/>
      <c r="DX7" s="840"/>
      <c r="DY7" s="840"/>
      <c r="DZ7" s="840"/>
      <c r="EA7" s="840"/>
      <c r="EB7" s="840"/>
      <c r="EC7" s="840"/>
      <c r="ED7" s="840"/>
      <c r="EE7" s="841"/>
      <c r="EF7" s="859">
        <f>EF10+EF11</f>
        <v>14260778.630000001</v>
      </c>
      <c r="EG7" s="840"/>
      <c r="EH7" s="840"/>
      <c r="EI7" s="840"/>
      <c r="EJ7" s="840"/>
      <c r="EK7" s="840"/>
      <c r="EL7" s="840"/>
      <c r="EM7" s="840"/>
      <c r="EN7" s="840"/>
      <c r="EO7" s="840"/>
      <c r="EP7" s="840"/>
      <c r="EQ7" s="840"/>
      <c r="ER7" s="841"/>
      <c r="ES7" s="842"/>
      <c r="ET7" s="843"/>
      <c r="EU7" s="843"/>
      <c r="EV7" s="843"/>
      <c r="EW7" s="843"/>
      <c r="EX7" s="843"/>
      <c r="EY7" s="843"/>
      <c r="EZ7" s="843"/>
      <c r="FA7" s="843"/>
      <c r="FB7" s="843"/>
      <c r="FC7" s="843"/>
      <c r="FD7" s="843"/>
      <c r="FE7" s="844"/>
    </row>
    <row r="8" spans="1:165" ht="90" customHeight="1" x14ac:dyDescent="0.2">
      <c r="A8" s="616" t="s">
        <v>291</v>
      </c>
      <c r="B8" s="616"/>
      <c r="C8" s="616"/>
      <c r="D8" s="616"/>
      <c r="E8" s="616"/>
      <c r="F8" s="616"/>
      <c r="G8" s="616"/>
      <c r="H8" s="617"/>
      <c r="I8" s="848" t="s">
        <v>292</v>
      </c>
      <c r="J8" s="558"/>
      <c r="K8" s="558"/>
      <c r="L8" s="558"/>
      <c r="M8" s="558"/>
      <c r="N8" s="558"/>
      <c r="O8" s="558"/>
      <c r="P8" s="558"/>
      <c r="Q8" s="558"/>
      <c r="R8" s="558"/>
      <c r="S8" s="558"/>
      <c r="T8" s="558"/>
      <c r="U8" s="558"/>
      <c r="V8" s="558"/>
      <c r="W8" s="558"/>
      <c r="X8" s="558"/>
      <c r="Y8" s="558"/>
      <c r="Z8" s="558"/>
      <c r="AA8" s="558"/>
      <c r="AB8" s="558"/>
      <c r="AC8" s="558"/>
      <c r="AD8" s="558"/>
      <c r="AE8" s="558"/>
      <c r="AF8" s="558"/>
      <c r="AG8" s="558"/>
      <c r="AH8" s="558"/>
      <c r="AI8" s="558"/>
      <c r="AJ8" s="558"/>
      <c r="AK8" s="558"/>
      <c r="AL8" s="558"/>
      <c r="AM8" s="558"/>
      <c r="AN8" s="558"/>
      <c r="AO8" s="558"/>
      <c r="AP8" s="558"/>
      <c r="AQ8" s="558"/>
      <c r="AR8" s="558"/>
      <c r="AS8" s="558"/>
      <c r="AT8" s="558"/>
      <c r="AU8" s="558"/>
      <c r="AV8" s="558"/>
      <c r="AW8" s="558"/>
      <c r="AX8" s="558"/>
      <c r="AY8" s="558"/>
      <c r="AZ8" s="558"/>
      <c r="BA8" s="558"/>
      <c r="BB8" s="558"/>
      <c r="BC8" s="558"/>
      <c r="BD8" s="558"/>
      <c r="BE8" s="558"/>
      <c r="BF8" s="558"/>
      <c r="BG8" s="558"/>
      <c r="BH8" s="558"/>
      <c r="BI8" s="558"/>
      <c r="BJ8" s="558"/>
      <c r="BK8" s="558"/>
      <c r="BL8" s="558"/>
      <c r="BM8" s="558"/>
      <c r="BN8" s="558"/>
      <c r="BO8" s="558"/>
      <c r="BP8" s="558"/>
      <c r="BQ8" s="558"/>
      <c r="BR8" s="558"/>
      <c r="BS8" s="558"/>
      <c r="BT8" s="558"/>
      <c r="BU8" s="558"/>
      <c r="BV8" s="558"/>
      <c r="BW8" s="558"/>
      <c r="BX8" s="558"/>
      <c r="BY8" s="558"/>
      <c r="BZ8" s="558"/>
      <c r="CA8" s="558"/>
      <c r="CB8" s="558"/>
      <c r="CC8" s="558"/>
      <c r="CD8" s="558"/>
      <c r="CE8" s="558"/>
      <c r="CF8" s="558"/>
      <c r="CG8" s="558"/>
      <c r="CH8" s="558"/>
      <c r="CI8" s="558"/>
      <c r="CJ8" s="558"/>
      <c r="CK8" s="558"/>
      <c r="CL8" s="558"/>
      <c r="CM8" s="558"/>
      <c r="CN8" s="615" t="s">
        <v>293</v>
      </c>
      <c r="CO8" s="616"/>
      <c r="CP8" s="616"/>
      <c r="CQ8" s="616"/>
      <c r="CR8" s="616"/>
      <c r="CS8" s="616"/>
      <c r="CT8" s="616"/>
      <c r="CU8" s="617"/>
      <c r="CV8" s="618" t="s">
        <v>115</v>
      </c>
      <c r="CW8" s="616"/>
      <c r="CX8" s="616"/>
      <c r="CY8" s="616"/>
      <c r="CZ8" s="616"/>
      <c r="DA8" s="616"/>
      <c r="DB8" s="616"/>
      <c r="DC8" s="616"/>
      <c r="DD8" s="616"/>
      <c r="DE8" s="617"/>
      <c r="DF8" s="847"/>
      <c r="DG8" s="832"/>
      <c r="DH8" s="832"/>
      <c r="DI8" s="832"/>
      <c r="DJ8" s="832"/>
      <c r="DK8" s="832"/>
      <c r="DL8" s="832"/>
      <c r="DM8" s="832"/>
      <c r="DN8" s="832"/>
      <c r="DO8" s="832"/>
      <c r="DP8" s="832"/>
      <c r="DQ8" s="832"/>
      <c r="DR8" s="833"/>
      <c r="DS8" s="847"/>
      <c r="DT8" s="832"/>
      <c r="DU8" s="832"/>
      <c r="DV8" s="832"/>
      <c r="DW8" s="832"/>
      <c r="DX8" s="832"/>
      <c r="DY8" s="832"/>
      <c r="DZ8" s="832"/>
      <c r="EA8" s="832"/>
      <c r="EB8" s="832"/>
      <c r="EC8" s="832"/>
      <c r="ED8" s="832"/>
      <c r="EE8" s="833"/>
      <c r="EF8" s="847"/>
      <c r="EG8" s="832"/>
      <c r="EH8" s="832"/>
      <c r="EI8" s="832"/>
      <c r="EJ8" s="832"/>
      <c r="EK8" s="832"/>
      <c r="EL8" s="832"/>
      <c r="EM8" s="832"/>
      <c r="EN8" s="832"/>
      <c r="EO8" s="832"/>
      <c r="EP8" s="832"/>
      <c r="EQ8" s="832"/>
      <c r="ER8" s="833"/>
      <c r="ES8" s="680"/>
      <c r="ET8" s="681"/>
      <c r="EU8" s="681"/>
      <c r="EV8" s="681"/>
      <c r="EW8" s="681"/>
      <c r="EX8" s="681"/>
      <c r="EY8" s="681"/>
      <c r="EZ8" s="681"/>
      <c r="FA8" s="681"/>
      <c r="FB8" s="681"/>
      <c r="FC8" s="681"/>
      <c r="FD8" s="681"/>
      <c r="FE8" s="682"/>
      <c r="FI8" s="106"/>
    </row>
    <row r="9" spans="1:165" ht="24" customHeight="1" x14ac:dyDescent="0.2">
      <c r="A9" s="616" t="s">
        <v>294</v>
      </c>
      <c r="B9" s="616"/>
      <c r="C9" s="616"/>
      <c r="D9" s="616"/>
      <c r="E9" s="616"/>
      <c r="F9" s="616"/>
      <c r="G9" s="616"/>
      <c r="H9" s="617"/>
      <c r="I9" s="848" t="s">
        <v>295</v>
      </c>
      <c r="J9" s="558"/>
      <c r="K9" s="558"/>
      <c r="L9" s="558"/>
      <c r="M9" s="558"/>
      <c r="N9" s="558"/>
      <c r="O9" s="558"/>
      <c r="P9" s="558"/>
      <c r="Q9" s="558"/>
      <c r="R9" s="558"/>
      <c r="S9" s="558"/>
      <c r="T9" s="558"/>
      <c r="U9" s="558"/>
      <c r="V9" s="558"/>
      <c r="W9" s="558"/>
      <c r="X9" s="558"/>
      <c r="Y9" s="558"/>
      <c r="Z9" s="558"/>
      <c r="AA9" s="558"/>
      <c r="AB9" s="558"/>
      <c r="AC9" s="558"/>
      <c r="AD9" s="558"/>
      <c r="AE9" s="558"/>
      <c r="AF9" s="558"/>
      <c r="AG9" s="558"/>
      <c r="AH9" s="558"/>
      <c r="AI9" s="558"/>
      <c r="AJ9" s="558"/>
      <c r="AK9" s="558"/>
      <c r="AL9" s="558"/>
      <c r="AM9" s="558"/>
      <c r="AN9" s="558"/>
      <c r="AO9" s="558"/>
      <c r="AP9" s="558"/>
      <c r="AQ9" s="558"/>
      <c r="AR9" s="558"/>
      <c r="AS9" s="558"/>
      <c r="AT9" s="558"/>
      <c r="AU9" s="558"/>
      <c r="AV9" s="558"/>
      <c r="AW9" s="558"/>
      <c r="AX9" s="558"/>
      <c r="AY9" s="558"/>
      <c r="AZ9" s="558"/>
      <c r="BA9" s="558"/>
      <c r="BB9" s="558"/>
      <c r="BC9" s="558"/>
      <c r="BD9" s="558"/>
      <c r="BE9" s="558"/>
      <c r="BF9" s="558"/>
      <c r="BG9" s="558"/>
      <c r="BH9" s="558"/>
      <c r="BI9" s="558"/>
      <c r="BJ9" s="558"/>
      <c r="BK9" s="558"/>
      <c r="BL9" s="558"/>
      <c r="BM9" s="558"/>
      <c r="BN9" s="558"/>
      <c r="BO9" s="558"/>
      <c r="BP9" s="558"/>
      <c r="BQ9" s="558"/>
      <c r="BR9" s="558"/>
      <c r="BS9" s="558"/>
      <c r="BT9" s="558"/>
      <c r="BU9" s="558"/>
      <c r="BV9" s="558"/>
      <c r="BW9" s="558"/>
      <c r="BX9" s="558"/>
      <c r="BY9" s="558"/>
      <c r="BZ9" s="558"/>
      <c r="CA9" s="558"/>
      <c r="CB9" s="558"/>
      <c r="CC9" s="558"/>
      <c r="CD9" s="558"/>
      <c r="CE9" s="558"/>
      <c r="CF9" s="558"/>
      <c r="CG9" s="558"/>
      <c r="CH9" s="558"/>
      <c r="CI9" s="558"/>
      <c r="CJ9" s="558"/>
      <c r="CK9" s="558"/>
      <c r="CL9" s="558"/>
      <c r="CM9" s="558"/>
      <c r="CN9" s="615" t="s">
        <v>296</v>
      </c>
      <c r="CO9" s="616"/>
      <c r="CP9" s="616"/>
      <c r="CQ9" s="616"/>
      <c r="CR9" s="616"/>
      <c r="CS9" s="616"/>
      <c r="CT9" s="616"/>
      <c r="CU9" s="617"/>
      <c r="CV9" s="618" t="s">
        <v>115</v>
      </c>
      <c r="CW9" s="616"/>
      <c r="CX9" s="616"/>
      <c r="CY9" s="616"/>
      <c r="CZ9" s="616"/>
      <c r="DA9" s="616"/>
      <c r="DB9" s="616"/>
      <c r="DC9" s="616"/>
      <c r="DD9" s="616"/>
      <c r="DE9" s="617"/>
      <c r="DF9" s="849"/>
      <c r="DG9" s="850"/>
      <c r="DH9" s="850"/>
      <c r="DI9" s="850"/>
      <c r="DJ9" s="850"/>
      <c r="DK9" s="850"/>
      <c r="DL9" s="850"/>
      <c r="DM9" s="850"/>
      <c r="DN9" s="850"/>
      <c r="DO9" s="850"/>
      <c r="DP9" s="850"/>
      <c r="DQ9" s="850"/>
      <c r="DR9" s="851"/>
      <c r="DS9" s="849"/>
      <c r="DT9" s="850"/>
      <c r="DU9" s="850"/>
      <c r="DV9" s="850"/>
      <c r="DW9" s="850"/>
      <c r="DX9" s="850"/>
      <c r="DY9" s="850"/>
      <c r="DZ9" s="850"/>
      <c r="EA9" s="850"/>
      <c r="EB9" s="850"/>
      <c r="EC9" s="850"/>
      <c r="ED9" s="850"/>
      <c r="EE9" s="851"/>
      <c r="EF9" s="849"/>
      <c r="EG9" s="850"/>
      <c r="EH9" s="850"/>
      <c r="EI9" s="850"/>
      <c r="EJ9" s="850"/>
      <c r="EK9" s="850"/>
      <c r="EL9" s="850"/>
      <c r="EM9" s="850"/>
      <c r="EN9" s="850"/>
      <c r="EO9" s="850"/>
      <c r="EP9" s="850"/>
      <c r="EQ9" s="850"/>
      <c r="ER9" s="851"/>
      <c r="ES9" s="680"/>
      <c r="ET9" s="681"/>
      <c r="EU9" s="681"/>
      <c r="EV9" s="681"/>
      <c r="EW9" s="681"/>
      <c r="EX9" s="681"/>
      <c r="EY9" s="681"/>
      <c r="EZ9" s="681"/>
      <c r="FA9" s="681"/>
      <c r="FB9" s="681"/>
      <c r="FC9" s="681"/>
      <c r="FD9" s="681"/>
      <c r="FE9" s="682"/>
    </row>
    <row r="10" spans="1:165" ht="24" customHeight="1" x14ac:dyDescent="0.2">
      <c r="A10" s="616" t="s">
        <v>297</v>
      </c>
      <c r="B10" s="616"/>
      <c r="C10" s="616"/>
      <c r="D10" s="616"/>
      <c r="E10" s="616"/>
      <c r="F10" s="616"/>
      <c r="G10" s="616"/>
      <c r="H10" s="617"/>
      <c r="I10" s="848" t="s">
        <v>298</v>
      </c>
      <c r="J10" s="558"/>
      <c r="K10" s="558"/>
      <c r="L10" s="558"/>
      <c r="M10" s="558"/>
      <c r="N10" s="558"/>
      <c r="O10" s="558"/>
      <c r="P10" s="558"/>
      <c r="Q10" s="558"/>
      <c r="R10" s="558"/>
      <c r="S10" s="558"/>
      <c r="T10" s="558"/>
      <c r="U10" s="558"/>
      <c r="V10" s="558"/>
      <c r="W10" s="558"/>
      <c r="X10" s="558"/>
      <c r="Y10" s="558"/>
      <c r="Z10" s="558"/>
      <c r="AA10" s="558"/>
      <c r="AB10" s="558"/>
      <c r="AC10" s="558"/>
      <c r="AD10" s="558"/>
      <c r="AE10" s="558"/>
      <c r="AF10" s="558"/>
      <c r="AG10" s="558"/>
      <c r="AH10" s="558"/>
      <c r="AI10" s="558"/>
      <c r="AJ10" s="558"/>
      <c r="AK10" s="558"/>
      <c r="AL10" s="558"/>
      <c r="AM10" s="558"/>
      <c r="AN10" s="558"/>
      <c r="AO10" s="558"/>
      <c r="AP10" s="558"/>
      <c r="AQ10" s="558"/>
      <c r="AR10" s="558"/>
      <c r="AS10" s="558"/>
      <c r="AT10" s="558"/>
      <c r="AU10" s="558"/>
      <c r="AV10" s="558"/>
      <c r="AW10" s="558"/>
      <c r="AX10" s="558"/>
      <c r="AY10" s="558"/>
      <c r="AZ10" s="558"/>
      <c r="BA10" s="558"/>
      <c r="BB10" s="558"/>
      <c r="BC10" s="558"/>
      <c r="BD10" s="558"/>
      <c r="BE10" s="558"/>
      <c r="BF10" s="558"/>
      <c r="BG10" s="558"/>
      <c r="BH10" s="558"/>
      <c r="BI10" s="558"/>
      <c r="BJ10" s="558"/>
      <c r="BK10" s="558"/>
      <c r="BL10" s="558"/>
      <c r="BM10" s="558"/>
      <c r="BN10" s="558"/>
      <c r="BO10" s="558"/>
      <c r="BP10" s="558"/>
      <c r="BQ10" s="558"/>
      <c r="BR10" s="558"/>
      <c r="BS10" s="558"/>
      <c r="BT10" s="558"/>
      <c r="BU10" s="558"/>
      <c r="BV10" s="558"/>
      <c r="BW10" s="558"/>
      <c r="BX10" s="558"/>
      <c r="BY10" s="558"/>
      <c r="BZ10" s="558"/>
      <c r="CA10" s="558"/>
      <c r="CB10" s="558"/>
      <c r="CC10" s="558"/>
      <c r="CD10" s="558"/>
      <c r="CE10" s="558"/>
      <c r="CF10" s="558"/>
      <c r="CG10" s="558"/>
      <c r="CH10" s="558"/>
      <c r="CI10" s="558"/>
      <c r="CJ10" s="558"/>
      <c r="CK10" s="558"/>
      <c r="CL10" s="558"/>
      <c r="CM10" s="558"/>
      <c r="CN10" s="615" t="s">
        <v>299</v>
      </c>
      <c r="CO10" s="616"/>
      <c r="CP10" s="616"/>
      <c r="CQ10" s="616"/>
      <c r="CR10" s="616"/>
      <c r="CS10" s="616"/>
      <c r="CT10" s="616"/>
      <c r="CU10" s="617"/>
      <c r="CV10" s="618" t="s">
        <v>115</v>
      </c>
      <c r="CW10" s="616"/>
      <c r="CX10" s="616"/>
      <c r="CY10" s="616"/>
      <c r="CZ10" s="616"/>
      <c r="DA10" s="616"/>
      <c r="DB10" s="616"/>
      <c r="DC10" s="616"/>
      <c r="DD10" s="616"/>
      <c r="DE10" s="617"/>
      <c r="DF10" s="649"/>
      <c r="DG10" s="832"/>
      <c r="DH10" s="832"/>
      <c r="DI10" s="832"/>
      <c r="DJ10" s="832"/>
      <c r="DK10" s="832"/>
      <c r="DL10" s="832"/>
      <c r="DM10" s="832"/>
      <c r="DN10" s="832"/>
      <c r="DO10" s="832"/>
      <c r="DP10" s="832"/>
      <c r="DQ10" s="832"/>
      <c r="DR10" s="833"/>
      <c r="DS10" s="847"/>
      <c r="DT10" s="832"/>
      <c r="DU10" s="832"/>
      <c r="DV10" s="832"/>
      <c r="DW10" s="832"/>
      <c r="DX10" s="832"/>
      <c r="DY10" s="832"/>
      <c r="DZ10" s="832"/>
      <c r="EA10" s="832"/>
      <c r="EB10" s="832"/>
      <c r="EC10" s="832"/>
      <c r="ED10" s="832"/>
      <c r="EE10" s="833"/>
      <c r="EF10" s="847"/>
      <c r="EG10" s="832"/>
      <c r="EH10" s="832"/>
      <c r="EI10" s="832"/>
      <c r="EJ10" s="832"/>
      <c r="EK10" s="832"/>
      <c r="EL10" s="832"/>
      <c r="EM10" s="832"/>
      <c r="EN10" s="832"/>
      <c r="EO10" s="832"/>
      <c r="EP10" s="832"/>
      <c r="EQ10" s="832"/>
      <c r="ER10" s="833"/>
      <c r="ES10" s="680"/>
      <c r="ET10" s="681"/>
      <c r="EU10" s="681"/>
      <c r="EV10" s="681"/>
      <c r="EW10" s="681"/>
      <c r="EX10" s="681"/>
      <c r="EY10" s="681"/>
      <c r="EZ10" s="681"/>
      <c r="FA10" s="681"/>
      <c r="FB10" s="681"/>
      <c r="FC10" s="681"/>
      <c r="FD10" s="681"/>
      <c r="FE10" s="682"/>
    </row>
    <row r="11" spans="1:165" ht="24" customHeight="1" x14ac:dyDescent="0.2">
      <c r="A11" s="616" t="s">
        <v>300</v>
      </c>
      <c r="B11" s="616"/>
      <c r="C11" s="616"/>
      <c r="D11" s="616"/>
      <c r="E11" s="616"/>
      <c r="F11" s="616"/>
      <c r="G11" s="616"/>
      <c r="H11" s="617"/>
      <c r="I11" s="848" t="s">
        <v>301</v>
      </c>
      <c r="J11" s="558"/>
      <c r="K11" s="558"/>
      <c r="L11" s="558"/>
      <c r="M11" s="558"/>
      <c r="N11" s="558"/>
      <c r="O11" s="558"/>
      <c r="P11" s="558"/>
      <c r="Q11" s="558"/>
      <c r="R11" s="558"/>
      <c r="S11" s="558"/>
      <c r="T11" s="558"/>
      <c r="U11" s="558"/>
      <c r="V11" s="558"/>
      <c r="W11" s="558"/>
      <c r="X11" s="558"/>
      <c r="Y11" s="558"/>
      <c r="Z11" s="558"/>
      <c r="AA11" s="558"/>
      <c r="AB11" s="558"/>
      <c r="AC11" s="558"/>
      <c r="AD11" s="558"/>
      <c r="AE11" s="558"/>
      <c r="AF11" s="558"/>
      <c r="AG11" s="558"/>
      <c r="AH11" s="558"/>
      <c r="AI11" s="558"/>
      <c r="AJ11" s="558"/>
      <c r="AK11" s="558"/>
      <c r="AL11" s="558"/>
      <c r="AM11" s="558"/>
      <c r="AN11" s="558"/>
      <c r="AO11" s="558"/>
      <c r="AP11" s="558"/>
      <c r="AQ11" s="558"/>
      <c r="AR11" s="558"/>
      <c r="AS11" s="558"/>
      <c r="AT11" s="558"/>
      <c r="AU11" s="558"/>
      <c r="AV11" s="558"/>
      <c r="AW11" s="558"/>
      <c r="AX11" s="558"/>
      <c r="AY11" s="558"/>
      <c r="AZ11" s="558"/>
      <c r="BA11" s="558"/>
      <c r="BB11" s="558"/>
      <c r="BC11" s="558"/>
      <c r="BD11" s="558"/>
      <c r="BE11" s="558"/>
      <c r="BF11" s="558"/>
      <c r="BG11" s="558"/>
      <c r="BH11" s="558"/>
      <c r="BI11" s="558"/>
      <c r="BJ11" s="558"/>
      <c r="BK11" s="558"/>
      <c r="BL11" s="558"/>
      <c r="BM11" s="558"/>
      <c r="BN11" s="558"/>
      <c r="BO11" s="558"/>
      <c r="BP11" s="558"/>
      <c r="BQ11" s="558"/>
      <c r="BR11" s="558"/>
      <c r="BS11" s="558"/>
      <c r="BT11" s="558"/>
      <c r="BU11" s="558"/>
      <c r="BV11" s="558"/>
      <c r="BW11" s="558"/>
      <c r="BX11" s="558"/>
      <c r="BY11" s="558"/>
      <c r="BZ11" s="558"/>
      <c r="CA11" s="558"/>
      <c r="CB11" s="558"/>
      <c r="CC11" s="558"/>
      <c r="CD11" s="558"/>
      <c r="CE11" s="558"/>
      <c r="CF11" s="558"/>
      <c r="CG11" s="558"/>
      <c r="CH11" s="558"/>
      <c r="CI11" s="558"/>
      <c r="CJ11" s="558"/>
      <c r="CK11" s="558"/>
      <c r="CL11" s="558"/>
      <c r="CM11" s="558"/>
      <c r="CN11" s="615" t="s">
        <v>302</v>
      </c>
      <c r="CO11" s="616"/>
      <c r="CP11" s="616"/>
      <c r="CQ11" s="616"/>
      <c r="CR11" s="616"/>
      <c r="CS11" s="616"/>
      <c r="CT11" s="616"/>
      <c r="CU11" s="617"/>
      <c r="CV11" s="618" t="s">
        <v>115</v>
      </c>
      <c r="CW11" s="616"/>
      <c r="CX11" s="616"/>
      <c r="CY11" s="616"/>
      <c r="CZ11" s="616"/>
      <c r="DA11" s="616"/>
      <c r="DB11" s="616"/>
      <c r="DC11" s="616"/>
      <c r="DD11" s="616"/>
      <c r="DE11" s="617"/>
      <c r="DF11" s="649">
        <f>стр.1_4!DF101</f>
        <v>30998919.73</v>
      </c>
      <c r="DG11" s="832"/>
      <c r="DH11" s="832"/>
      <c r="DI11" s="832"/>
      <c r="DJ11" s="832"/>
      <c r="DK11" s="832"/>
      <c r="DL11" s="832"/>
      <c r="DM11" s="832"/>
      <c r="DN11" s="832"/>
      <c r="DO11" s="832"/>
      <c r="DP11" s="832"/>
      <c r="DQ11" s="832"/>
      <c r="DR11" s="833"/>
      <c r="DS11" s="649">
        <f>стр.1_4!DS101</f>
        <v>13905501.630000001</v>
      </c>
      <c r="DT11" s="832"/>
      <c r="DU11" s="832"/>
      <c r="DV11" s="832"/>
      <c r="DW11" s="832"/>
      <c r="DX11" s="832"/>
      <c r="DY11" s="832"/>
      <c r="DZ11" s="832"/>
      <c r="EA11" s="832"/>
      <c r="EB11" s="832"/>
      <c r="EC11" s="832"/>
      <c r="ED11" s="832"/>
      <c r="EE11" s="833"/>
      <c r="EF11" s="649">
        <f>стр.1_4!EF101</f>
        <v>14260778.630000001</v>
      </c>
      <c r="EG11" s="832"/>
      <c r="EH11" s="832"/>
      <c r="EI11" s="832"/>
      <c r="EJ11" s="832"/>
      <c r="EK11" s="832"/>
      <c r="EL11" s="832"/>
      <c r="EM11" s="832"/>
      <c r="EN11" s="832"/>
      <c r="EO11" s="832"/>
      <c r="EP11" s="832"/>
      <c r="EQ11" s="832"/>
      <c r="ER11" s="833"/>
      <c r="ES11" s="680"/>
      <c r="ET11" s="681"/>
      <c r="EU11" s="681"/>
      <c r="EV11" s="681"/>
      <c r="EW11" s="681"/>
      <c r="EX11" s="681"/>
      <c r="EY11" s="681"/>
      <c r="EZ11" s="681"/>
      <c r="FA11" s="681"/>
      <c r="FB11" s="681"/>
      <c r="FC11" s="681"/>
      <c r="FD11" s="681"/>
      <c r="FE11" s="682"/>
    </row>
    <row r="12" spans="1:165" ht="34.5" customHeight="1" x14ac:dyDescent="0.2">
      <c r="A12" s="616" t="s">
        <v>303</v>
      </c>
      <c r="B12" s="616"/>
      <c r="C12" s="616"/>
      <c r="D12" s="616"/>
      <c r="E12" s="616"/>
      <c r="F12" s="616"/>
      <c r="G12" s="616"/>
      <c r="H12" s="617"/>
      <c r="I12" s="845" t="s">
        <v>304</v>
      </c>
      <c r="J12" s="846"/>
      <c r="K12" s="846"/>
      <c r="L12" s="846"/>
      <c r="M12" s="846"/>
      <c r="N12" s="846"/>
      <c r="O12" s="846"/>
      <c r="P12" s="846"/>
      <c r="Q12" s="846"/>
      <c r="R12" s="846"/>
      <c r="S12" s="846"/>
      <c r="T12" s="846"/>
      <c r="U12" s="846"/>
      <c r="V12" s="846"/>
      <c r="W12" s="846"/>
      <c r="X12" s="846"/>
      <c r="Y12" s="846"/>
      <c r="Z12" s="846"/>
      <c r="AA12" s="846"/>
      <c r="AB12" s="846"/>
      <c r="AC12" s="846"/>
      <c r="AD12" s="846"/>
      <c r="AE12" s="846"/>
      <c r="AF12" s="846"/>
      <c r="AG12" s="846"/>
      <c r="AH12" s="846"/>
      <c r="AI12" s="846"/>
      <c r="AJ12" s="846"/>
      <c r="AK12" s="846"/>
      <c r="AL12" s="846"/>
      <c r="AM12" s="846"/>
      <c r="AN12" s="846"/>
      <c r="AO12" s="846"/>
      <c r="AP12" s="846"/>
      <c r="AQ12" s="846"/>
      <c r="AR12" s="846"/>
      <c r="AS12" s="846"/>
      <c r="AT12" s="846"/>
      <c r="AU12" s="846"/>
      <c r="AV12" s="846"/>
      <c r="AW12" s="846"/>
      <c r="AX12" s="846"/>
      <c r="AY12" s="846"/>
      <c r="AZ12" s="846"/>
      <c r="BA12" s="846"/>
      <c r="BB12" s="846"/>
      <c r="BC12" s="846"/>
      <c r="BD12" s="846"/>
      <c r="BE12" s="846"/>
      <c r="BF12" s="846"/>
      <c r="BG12" s="846"/>
      <c r="BH12" s="846"/>
      <c r="BI12" s="846"/>
      <c r="BJ12" s="846"/>
      <c r="BK12" s="846"/>
      <c r="BL12" s="846"/>
      <c r="BM12" s="846"/>
      <c r="BN12" s="846"/>
      <c r="BO12" s="846"/>
      <c r="BP12" s="846"/>
      <c r="BQ12" s="846"/>
      <c r="BR12" s="846"/>
      <c r="BS12" s="846"/>
      <c r="BT12" s="846"/>
      <c r="BU12" s="846"/>
      <c r="BV12" s="846"/>
      <c r="BW12" s="846"/>
      <c r="BX12" s="846"/>
      <c r="BY12" s="846"/>
      <c r="BZ12" s="846"/>
      <c r="CA12" s="846"/>
      <c r="CB12" s="846"/>
      <c r="CC12" s="846"/>
      <c r="CD12" s="846"/>
      <c r="CE12" s="846"/>
      <c r="CF12" s="846"/>
      <c r="CG12" s="846"/>
      <c r="CH12" s="846"/>
      <c r="CI12" s="846"/>
      <c r="CJ12" s="846"/>
      <c r="CK12" s="846"/>
      <c r="CL12" s="846"/>
      <c r="CM12" s="846"/>
      <c r="CN12" s="615" t="s">
        <v>305</v>
      </c>
      <c r="CO12" s="616"/>
      <c r="CP12" s="616"/>
      <c r="CQ12" s="616"/>
      <c r="CR12" s="616"/>
      <c r="CS12" s="616"/>
      <c r="CT12" s="616"/>
      <c r="CU12" s="617"/>
      <c r="CV12" s="618" t="s">
        <v>115</v>
      </c>
      <c r="CW12" s="616"/>
      <c r="CX12" s="616"/>
      <c r="CY12" s="616"/>
      <c r="CZ12" s="616"/>
      <c r="DA12" s="616"/>
      <c r="DB12" s="616"/>
      <c r="DC12" s="616"/>
      <c r="DD12" s="616"/>
      <c r="DE12" s="617"/>
      <c r="DF12" s="649">
        <f>стр.1_4!DF105+стр.1_4!DF106+стр.1_4!DF107+стр.1_4!DF108+стр.1_4!DF109+стр.1_4!DF110+стр.1_4!DF111+стр.1_4!DF112+стр.1_4!DF113+стр.1_4!DF114+стр.1_4!DF115+стр.1_4!DF116+стр.1_4!DF117+стр.1_4!DF134</f>
        <v>9788134.0399999991</v>
      </c>
      <c r="DG12" s="832"/>
      <c r="DH12" s="832"/>
      <c r="DI12" s="832"/>
      <c r="DJ12" s="832"/>
      <c r="DK12" s="832"/>
      <c r="DL12" s="832"/>
      <c r="DM12" s="832"/>
      <c r="DN12" s="832"/>
      <c r="DO12" s="832"/>
      <c r="DP12" s="832"/>
      <c r="DQ12" s="832"/>
      <c r="DR12" s="833"/>
      <c r="DS12" s="649">
        <f>стр.1_4!DS105+стр.1_4!DS106+стр.1_4!DS107+стр.1_4!DS108+стр.1_4!DS109+стр.1_4!DS110+стр.1_4!DS111+стр.1_4!DS112+стр.1_4!DS113+стр.1_4!DS114+стр.1_4!DS115+стр.1_4!DS116+стр.1_4!DS117+стр.1_4!DS134</f>
        <v>9768572</v>
      </c>
      <c r="DT12" s="832"/>
      <c r="DU12" s="832"/>
      <c r="DV12" s="832"/>
      <c r="DW12" s="832"/>
      <c r="DX12" s="832"/>
      <c r="DY12" s="832"/>
      <c r="DZ12" s="832"/>
      <c r="EA12" s="832"/>
      <c r="EB12" s="832"/>
      <c r="EC12" s="832"/>
      <c r="ED12" s="832"/>
      <c r="EE12" s="833"/>
      <c r="EF12" s="649">
        <f>стр.1_4!EF105+стр.1_4!EF106+стр.1_4!EF107+стр.1_4!EF108+стр.1_4!EF109+стр.1_4!EF110+стр.1_4!EF111+стр.1_4!EF112+стр.1_4!EF113+стр.1_4!EF114+стр.1_4!EF115+стр.1_4!EF116+стр.1_4!EF117+стр.1_4!EF134</f>
        <v>10123849</v>
      </c>
      <c r="EG12" s="832"/>
      <c r="EH12" s="832"/>
      <c r="EI12" s="832"/>
      <c r="EJ12" s="832"/>
      <c r="EK12" s="832"/>
      <c r="EL12" s="832"/>
      <c r="EM12" s="832"/>
      <c r="EN12" s="832"/>
      <c r="EO12" s="832"/>
      <c r="EP12" s="832"/>
      <c r="EQ12" s="832"/>
      <c r="ER12" s="833"/>
      <c r="ES12" s="680"/>
      <c r="ET12" s="681"/>
      <c r="EU12" s="681"/>
      <c r="EV12" s="681"/>
      <c r="EW12" s="681"/>
      <c r="EX12" s="681"/>
      <c r="EY12" s="681"/>
      <c r="EZ12" s="681"/>
      <c r="FA12" s="681"/>
      <c r="FB12" s="681"/>
      <c r="FC12" s="681"/>
      <c r="FD12" s="681"/>
      <c r="FE12" s="682"/>
    </row>
    <row r="13" spans="1:165" ht="24" customHeight="1" x14ac:dyDescent="0.2">
      <c r="A13" s="616" t="s">
        <v>306</v>
      </c>
      <c r="B13" s="616"/>
      <c r="C13" s="616"/>
      <c r="D13" s="616"/>
      <c r="E13" s="616"/>
      <c r="F13" s="616"/>
      <c r="G13" s="616"/>
      <c r="H13" s="617"/>
      <c r="I13" s="835" t="s">
        <v>307</v>
      </c>
      <c r="J13" s="836"/>
      <c r="K13" s="836"/>
      <c r="L13" s="836"/>
      <c r="M13" s="836"/>
      <c r="N13" s="836"/>
      <c r="O13" s="836"/>
      <c r="P13" s="836"/>
      <c r="Q13" s="836"/>
      <c r="R13" s="836"/>
      <c r="S13" s="836"/>
      <c r="T13" s="836"/>
      <c r="U13" s="836"/>
      <c r="V13" s="836"/>
      <c r="W13" s="836"/>
      <c r="X13" s="836"/>
      <c r="Y13" s="836"/>
      <c r="Z13" s="836"/>
      <c r="AA13" s="836"/>
      <c r="AB13" s="836"/>
      <c r="AC13" s="836"/>
      <c r="AD13" s="836"/>
      <c r="AE13" s="836"/>
      <c r="AF13" s="836"/>
      <c r="AG13" s="836"/>
      <c r="AH13" s="836"/>
      <c r="AI13" s="836"/>
      <c r="AJ13" s="836"/>
      <c r="AK13" s="836"/>
      <c r="AL13" s="836"/>
      <c r="AM13" s="836"/>
      <c r="AN13" s="836"/>
      <c r="AO13" s="836"/>
      <c r="AP13" s="836"/>
      <c r="AQ13" s="836"/>
      <c r="AR13" s="836"/>
      <c r="AS13" s="836"/>
      <c r="AT13" s="836"/>
      <c r="AU13" s="836"/>
      <c r="AV13" s="836"/>
      <c r="AW13" s="836"/>
      <c r="AX13" s="836"/>
      <c r="AY13" s="836"/>
      <c r="AZ13" s="836"/>
      <c r="BA13" s="836"/>
      <c r="BB13" s="836"/>
      <c r="BC13" s="836"/>
      <c r="BD13" s="836"/>
      <c r="BE13" s="836"/>
      <c r="BF13" s="836"/>
      <c r="BG13" s="836"/>
      <c r="BH13" s="836"/>
      <c r="BI13" s="836"/>
      <c r="BJ13" s="836"/>
      <c r="BK13" s="836"/>
      <c r="BL13" s="836"/>
      <c r="BM13" s="836"/>
      <c r="BN13" s="836"/>
      <c r="BO13" s="836"/>
      <c r="BP13" s="836"/>
      <c r="BQ13" s="836"/>
      <c r="BR13" s="836"/>
      <c r="BS13" s="836"/>
      <c r="BT13" s="836"/>
      <c r="BU13" s="836"/>
      <c r="BV13" s="836"/>
      <c r="BW13" s="836"/>
      <c r="BX13" s="836"/>
      <c r="BY13" s="836"/>
      <c r="BZ13" s="836"/>
      <c r="CA13" s="836"/>
      <c r="CB13" s="836"/>
      <c r="CC13" s="836"/>
      <c r="CD13" s="836"/>
      <c r="CE13" s="836"/>
      <c r="CF13" s="836"/>
      <c r="CG13" s="836"/>
      <c r="CH13" s="836"/>
      <c r="CI13" s="836"/>
      <c r="CJ13" s="836"/>
      <c r="CK13" s="836"/>
      <c r="CL13" s="836"/>
      <c r="CM13" s="836"/>
      <c r="CN13" s="615" t="s">
        <v>308</v>
      </c>
      <c r="CO13" s="616"/>
      <c r="CP13" s="616"/>
      <c r="CQ13" s="616"/>
      <c r="CR13" s="616"/>
      <c r="CS13" s="616"/>
      <c r="CT13" s="616"/>
      <c r="CU13" s="617"/>
      <c r="CV13" s="618" t="s">
        <v>115</v>
      </c>
      <c r="CW13" s="616"/>
      <c r="CX13" s="616"/>
      <c r="CY13" s="616"/>
      <c r="CZ13" s="616"/>
      <c r="DA13" s="616"/>
      <c r="DB13" s="616"/>
      <c r="DC13" s="616"/>
      <c r="DD13" s="616"/>
      <c r="DE13" s="617"/>
      <c r="DF13" s="680"/>
      <c r="DG13" s="681"/>
      <c r="DH13" s="681"/>
      <c r="DI13" s="681"/>
      <c r="DJ13" s="681"/>
      <c r="DK13" s="681"/>
      <c r="DL13" s="681"/>
      <c r="DM13" s="681"/>
      <c r="DN13" s="681"/>
      <c r="DO13" s="681"/>
      <c r="DP13" s="681"/>
      <c r="DQ13" s="681"/>
      <c r="DR13" s="834"/>
      <c r="DS13" s="680"/>
      <c r="DT13" s="681"/>
      <c r="DU13" s="681"/>
      <c r="DV13" s="681"/>
      <c r="DW13" s="681"/>
      <c r="DX13" s="681"/>
      <c r="DY13" s="681"/>
      <c r="DZ13" s="681"/>
      <c r="EA13" s="681"/>
      <c r="EB13" s="681"/>
      <c r="EC13" s="681"/>
      <c r="ED13" s="681"/>
      <c r="EE13" s="834"/>
      <c r="EF13" s="680"/>
      <c r="EG13" s="681"/>
      <c r="EH13" s="681"/>
      <c r="EI13" s="681"/>
      <c r="EJ13" s="681"/>
      <c r="EK13" s="681"/>
      <c r="EL13" s="681"/>
      <c r="EM13" s="681"/>
      <c r="EN13" s="681"/>
      <c r="EO13" s="681"/>
      <c r="EP13" s="681"/>
      <c r="EQ13" s="681"/>
      <c r="ER13" s="834"/>
      <c r="ES13" s="680"/>
      <c r="ET13" s="681"/>
      <c r="EU13" s="681"/>
      <c r="EV13" s="681"/>
      <c r="EW13" s="681"/>
      <c r="EX13" s="681"/>
      <c r="EY13" s="681"/>
      <c r="EZ13" s="681"/>
      <c r="FA13" s="681"/>
      <c r="FB13" s="681"/>
      <c r="FC13" s="681"/>
      <c r="FD13" s="681"/>
      <c r="FE13" s="682"/>
    </row>
    <row r="14" spans="1:165" ht="12.75" customHeight="1" x14ac:dyDescent="0.2">
      <c r="A14" s="616" t="s">
        <v>309</v>
      </c>
      <c r="B14" s="616"/>
      <c r="C14" s="616"/>
      <c r="D14" s="616"/>
      <c r="E14" s="616"/>
      <c r="F14" s="616"/>
      <c r="G14" s="616"/>
      <c r="H14" s="617"/>
      <c r="I14" s="835" t="s">
        <v>310</v>
      </c>
      <c r="J14" s="836"/>
      <c r="K14" s="836"/>
      <c r="L14" s="836"/>
      <c r="M14" s="836"/>
      <c r="N14" s="836"/>
      <c r="O14" s="836"/>
      <c r="P14" s="836"/>
      <c r="Q14" s="836"/>
      <c r="R14" s="836"/>
      <c r="S14" s="836"/>
      <c r="T14" s="836"/>
      <c r="U14" s="836"/>
      <c r="V14" s="836"/>
      <c r="W14" s="836"/>
      <c r="X14" s="836"/>
      <c r="Y14" s="836"/>
      <c r="Z14" s="836"/>
      <c r="AA14" s="836"/>
      <c r="AB14" s="836"/>
      <c r="AC14" s="836"/>
      <c r="AD14" s="836"/>
      <c r="AE14" s="836"/>
      <c r="AF14" s="836"/>
      <c r="AG14" s="836"/>
      <c r="AH14" s="836"/>
      <c r="AI14" s="836"/>
      <c r="AJ14" s="836"/>
      <c r="AK14" s="836"/>
      <c r="AL14" s="836"/>
      <c r="AM14" s="836"/>
      <c r="AN14" s="836"/>
      <c r="AO14" s="836"/>
      <c r="AP14" s="836"/>
      <c r="AQ14" s="836"/>
      <c r="AR14" s="836"/>
      <c r="AS14" s="836"/>
      <c r="AT14" s="836"/>
      <c r="AU14" s="836"/>
      <c r="AV14" s="836"/>
      <c r="AW14" s="836"/>
      <c r="AX14" s="836"/>
      <c r="AY14" s="836"/>
      <c r="AZ14" s="836"/>
      <c r="BA14" s="836"/>
      <c r="BB14" s="836"/>
      <c r="BC14" s="836"/>
      <c r="BD14" s="836"/>
      <c r="BE14" s="836"/>
      <c r="BF14" s="836"/>
      <c r="BG14" s="836"/>
      <c r="BH14" s="836"/>
      <c r="BI14" s="836"/>
      <c r="BJ14" s="836"/>
      <c r="BK14" s="836"/>
      <c r="BL14" s="836"/>
      <c r="BM14" s="836"/>
      <c r="BN14" s="836"/>
      <c r="BO14" s="836"/>
      <c r="BP14" s="836"/>
      <c r="BQ14" s="836"/>
      <c r="BR14" s="836"/>
      <c r="BS14" s="836"/>
      <c r="BT14" s="836"/>
      <c r="BU14" s="836"/>
      <c r="BV14" s="836"/>
      <c r="BW14" s="836"/>
      <c r="BX14" s="836"/>
      <c r="BY14" s="836"/>
      <c r="BZ14" s="836"/>
      <c r="CA14" s="836"/>
      <c r="CB14" s="836"/>
      <c r="CC14" s="836"/>
      <c r="CD14" s="836"/>
      <c r="CE14" s="836"/>
      <c r="CF14" s="836"/>
      <c r="CG14" s="836"/>
      <c r="CH14" s="836"/>
      <c r="CI14" s="836"/>
      <c r="CJ14" s="836"/>
      <c r="CK14" s="836"/>
      <c r="CL14" s="836"/>
      <c r="CM14" s="836"/>
      <c r="CN14" s="615" t="s">
        <v>311</v>
      </c>
      <c r="CO14" s="616"/>
      <c r="CP14" s="616"/>
      <c r="CQ14" s="616"/>
      <c r="CR14" s="616"/>
      <c r="CS14" s="616"/>
      <c r="CT14" s="616"/>
      <c r="CU14" s="617"/>
      <c r="CV14" s="618" t="s">
        <v>115</v>
      </c>
      <c r="CW14" s="616"/>
      <c r="CX14" s="616"/>
      <c r="CY14" s="616"/>
      <c r="CZ14" s="616"/>
      <c r="DA14" s="616"/>
      <c r="DB14" s="616"/>
      <c r="DC14" s="616"/>
      <c r="DD14" s="616"/>
      <c r="DE14" s="617"/>
      <c r="DF14" s="649">
        <f>DF12</f>
        <v>9788134.0399999991</v>
      </c>
      <c r="DG14" s="832"/>
      <c r="DH14" s="832"/>
      <c r="DI14" s="832"/>
      <c r="DJ14" s="832"/>
      <c r="DK14" s="832"/>
      <c r="DL14" s="832"/>
      <c r="DM14" s="832"/>
      <c r="DN14" s="832"/>
      <c r="DO14" s="832"/>
      <c r="DP14" s="832"/>
      <c r="DQ14" s="832"/>
      <c r="DR14" s="833"/>
      <c r="DS14" s="649">
        <f t="shared" ref="DS14" si="0">DS12</f>
        <v>9768572</v>
      </c>
      <c r="DT14" s="832"/>
      <c r="DU14" s="832"/>
      <c r="DV14" s="832"/>
      <c r="DW14" s="832"/>
      <c r="DX14" s="832"/>
      <c r="DY14" s="832"/>
      <c r="DZ14" s="832"/>
      <c r="EA14" s="832"/>
      <c r="EB14" s="832"/>
      <c r="EC14" s="832"/>
      <c r="ED14" s="832"/>
      <c r="EE14" s="833"/>
      <c r="EF14" s="649">
        <f t="shared" ref="EF14" si="1">EF12</f>
        <v>10123849</v>
      </c>
      <c r="EG14" s="832"/>
      <c r="EH14" s="832"/>
      <c r="EI14" s="832"/>
      <c r="EJ14" s="832"/>
      <c r="EK14" s="832"/>
      <c r="EL14" s="832"/>
      <c r="EM14" s="832"/>
      <c r="EN14" s="832"/>
      <c r="EO14" s="832"/>
      <c r="EP14" s="832"/>
      <c r="EQ14" s="832"/>
      <c r="ER14" s="833"/>
      <c r="ES14" s="680"/>
      <c r="ET14" s="681"/>
      <c r="EU14" s="681"/>
      <c r="EV14" s="681"/>
      <c r="EW14" s="681"/>
      <c r="EX14" s="681"/>
      <c r="EY14" s="681"/>
      <c r="EZ14" s="681"/>
      <c r="FA14" s="681"/>
      <c r="FB14" s="681"/>
      <c r="FC14" s="681"/>
      <c r="FD14" s="681"/>
      <c r="FE14" s="682"/>
    </row>
    <row r="15" spans="1:165" ht="24" customHeight="1" x14ac:dyDescent="0.2">
      <c r="A15" s="616" t="s">
        <v>312</v>
      </c>
      <c r="B15" s="616"/>
      <c r="C15" s="616"/>
      <c r="D15" s="616"/>
      <c r="E15" s="616"/>
      <c r="F15" s="616"/>
      <c r="G15" s="616"/>
      <c r="H15" s="617"/>
      <c r="I15" s="845" t="s">
        <v>313</v>
      </c>
      <c r="J15" s="846"/>
      <c r="K15" s="846"/>
      <c r="L15" s="846"/>
      <c r="M15" s="846"/>
      <c r="N15" s="846"/>
      <c r="O15" s="846"/>
      <c r="P15" s="846"/>
      <c r="Q15" s="846"/>
      <c r="R15" s="846"/>
      <c r="S15" s="846"/>
      <c r="T15" s="846"/>
      <c r="U15" s="846"/>
      <c r="V15" s="846"/>
      <c r="W15" s="846"/>
      <c r="X15" s="846"/>
      <c r="Y15" s="846"/>
      <c r="Z15" s="846"/>
      <c r="AA15" s="846"/>
      <c r="AB15" s="846"/>
      <c r="AC15" s="846"/>
      <c r="AD15" s="846"/>
      <c r="AE15" s="846"/>
      <c r="AF15" s="846"/>
      <c r="AG15" s="846"/>
      <c r="AH15" s="846"/>
      <c r="AI15" s="846"/>
      <c r="AJ15" s="846"/>
      <c r="AK15" s="846"/>
      <c r="AL15" s="846"/>
      <c r="AM15" s="846"/>
      <c r="AN15" s="846"/>
      <c r="AO15" s="846"/>
      <c r="AP15" s="846"/>
      <c r="AQ15" s="846"/>
      <c r="AR15" s="846"/>
      <c r="AS15" s="846"/>
      <c r="AT15" s="846"/>
      <c r="AU15" s="846"/>
      <c r="AV15" s="846"/>
      <c r="AW15" s="846"/>
      <c r="AX15" s="846"/>
      <c r="AY15" s="846"/>
      <c r="AZ15" s="846"/>
      <c r="BA15" s="846"/>
      <c r="BB15" s="846"/>
      <c r="BC15" s="846"/>
      <c r="BD15" s="846"/>
      <c r="BE15" s="846"/>
      <c r="BF15" s="846"/>
      <c r="BG15" s="846"/>
      <c r="BH15" s="846"/>
      <c r="BI15" s="846"/>
      <c r="BJ15" s="846"/>
      <c r="BK15" s="846"/>
      <c r="BL15" s="846"/>
      <c r="BM15" s="846"/>
      <c r="BN15" s="846"/>
      <c r="BO15" s="846"/>
      <c r="BP15" s="846"/>
      <c r="BQ15" s="846"/>
      <c r="BR15" s="846"/>
      <c r="BS15" s="846"/>
      <c r="BT15" s="846"/>
      <c r="BU15" s="846"/>
      <c r="BV15" s="846"/>
      <c r="BW15" s="846"/>
      <c r="BX15" s="846"/>
      <c r="BY15" s="846"/>
      <c r="BZ15" s="846"/>
      <c r="CA15" s="846"/>
      <c r="CB15" s="846"/>
      <c r="CC15" s="846"/>
      <c r="CD15" s="846"/>
      <c r="CE15" s="846"/>
      <c r="CF15" s="846"/>
      <c r="CG15" s="846"/>
      <c r="CH15" s="846"/>
      <c r="CI15" s="846"/>
      <c r="CJ15" s="846"/>
      <c r="CK15" s="846"/>
      <c r="CL15" s="846"/>
      <c r="CM15" s="846"/>
      <c r="CN15" s="615" t="s">
        <v>314</v>
      </c>
      <c r="CO15" s="616"/>
      <c r="CP15" s="616"/>
      <c r="CQ15" s="616"/>
      <c r="CR15" s="616"/>
      <c r="CS15" s="616"/>
      <c r="CT15" s="616"/>
      <c r="CU15" s="617"/>
      <c r="CV15" s="618" t="s">
        <v>115</v>
      </c>
      <c r="CW15" s="616"/>
      <c r="CX15" s="616"/>
      <c r="CY15" s="616"/>
      <c r="CZ15" s="616"/>
      <c r="DA15" s="616"/>
      <c r="DB15" s="616"/>
      <c r="DC15" s="616"/>
      <c r="DD15" s="616"/>
      <c r="DE15" s="617"/>
      <c r="DF15" s="649">
        <f>DF17</f>
        <v>10887852.630000001</v>
      </c>
      <c r="DG15" s="832"/>
      <c r="DH15" s="832"/>
      <c r="DI15" s="832"/>
      <c r="DJ15" s="832"/>
      <c r="DK15" s="832"/>
      <c r="DL15" s="832"/>
      <c r="DM15" s="832"/>
      <c r="DN15" s="832"/>
      <c r="DO15" s="832"/>
      <c r="DP15" s="832"/>
      <c r="DQ15" s="832"/>
      <c r="DR15" s="833"/>
      <c r="DS15" s="649">
        <f t="shared" ref="DS15" si="2">DS17</f>
        <v>0</v>
      </c>
      <c r="DT15" s="832"/>
      <c r="DU15" s="832"/>
      <c r="DV15" s="832"/>
      <c r="DW15" s="832"/>
      <c r="DX15" s="832"/>
      <c r="DY15" s="832"/>
      <c r="DZ15" s="832"/>
      <c r="EA15" s="832"/>
      <c r="EB15" s="832"/>
      <c r="EC15" s="832"/>
      <c r="ED15" s="832"/>
      <c r="EE15" s="833"/>
      <c r="EF15" s="649">
        <f t="shared" ref="EF15" si="3">EF17</f>
        <v>0</v>
      </c>
      <c r="EG15" s="832"/>
      <c r="EH15" s="832"/>
      <c r="EI15" s="832"/>
      <c r="EJ15" s="832"/>
      <c r="EK15" s="832"/>
      <c r="EL15" s="832"/>
      <c r="EM15" s="832"/>
      <c r="EN15" s="832"/>
      <c r="EO15" s="832"/>
      <c r="EP15" s="832"/>
      <c r="EQ15" s="832"/>
      <c r="ER15" s="833"/>
      <c r="ES15" s="680"/>
      <c r="ET15" s="681"/>
      <c r="EU15" s="681"/>
      <c r="EV15" s="681"/>
      <c r="EW15" s="681"/>
      <c r="EX15" s="681"/>
      <c r="EY15" s="681"/>
      <c r="EZ15" s="681"/>
      <c r="FA15" s="681"/>
      <c r="FB15" s="681"/>
      <c r="FC15" s="681"/>
      <c r="FD15" s="681"/>
      <c r="FE15" s="682"/>
    </row>
    <row r="16" spans="1:165" ht="24" customHeight="1" x14ac:dyDescent="0.2">
      <c r="A16" s="616" t="s">
        <v>315</v>
      </c>
      <c r="B16" s="616"/>
      <c r="C16" s="616"/>
      <c r="D16" s="616"/>
      <c r="E16" s="616"/>
      <c r="F16" s="616"/>
      <c r="G16" s="616"/>
      <c r="H16" s="617"/>
      <c r="I16" s="835" t="s">
        <v>307</v>
      </c>
      <c r="J16" s="836"/>
      <c r="K16" s="836"/>
      <c r="L16" s="836"/>
      <c r="M16" s="836"/>
      <c r="N16" s="836"/>
      <c r="O16" s="836"/>
      <c r="P16" s="836"/>
      <c r="Q16" s="836"/>
      <c r="R16" s="836"/>
      <c r="S16" s="836"/>
      <c r="T16" s="836"/>
      <c r="U16" s="836"/>
      <c r="V16" s="836"/>
      <c r="W16" s="836"/>
      <c r="X16" s="836"/>
      <c r="Y16" s="836"/>
      <c r="Z16" s="836"/>
      <c r="AA16" s="836"/>
      <c r="AB16" s="836"/>
      <c r="AC16" s="836"/>
      <c r="AD16" s="836"/>
      <c r="AE16" s="836"/>
      <c r="AF16" s="836"/>
      <c r="AG16" s="836"/>
      <c r="AH16" s="836"/>
      <c r="AI16" s="836"/>
      <c r="AJ16" s="836"/>
      <c r="AK16" s="836"/>
      <c r="AL16" s="836"/>
      <c r="AM16" s="836"/>
      <c r="AN16" s="836"/>
      <c r="AO16" s="836"/>
      <c r="AP16" s="836"/>
      <c r="AQ16" s="836"/>
      <c r="AR16" s="836"/>
      <c r="AS16" s="836"/>
      <c r="AT16" s="836"/>
      <c r="AU16" s="836"/>
      <c r="AV16" s="836"/>
      <c r="AW16" s="836"/>
      <c r="AX16" s="836"/>
      <c r="AY16" s="836"/>
      <c r="AZ16" s="836"/>
      <c r="BA16" s="836"/>
      <c r="BB16" s="836"/>
      <c r="BC16" s="836"/>
      <c r="BD16" s="836"/>
      <c r="BE16" s="836"/>
      <c r="BF16" s="836"/>
      <c r="BG16" s="836"/>
      <c r="BH16" s="836"/>
      <c r="BI16" s="836"/>
      <c r="BJ16" s="836"/>
      <c r="BK16" s="836"/>
      <c r="BL16" s="836"/>
      <c r="BM16" s="836"/>
      <c r="BN16" s="836"/>
      <c r="BO16" s="836"/>
      <c r="BP16" s="836"/>
      <c r="BQ16" s="836"/>
      <c r="BR16" s="836"/>
      <c r="BS16" s="836"/>
      <c r="BT16" s="836"/>
      <c r="BU16" s="836"/>
      <c r="BV16" s="836"/>
      <c r="BW16" s="836"/>
      <c r="BX16" s="836"/>
      <c r="BY16" s="836"/>
      <c r="BZ16" s="836"/>
      <c r="CA16" s="836"/>
      <c r="CB16" s="836"/>
      <c r="CC16" s="836"/>
      <c r="CD16" s="836"/>
      <c r="CE16" s="836"/>
      <c r="CF16" s="836"/>
      <c r="CG16" s="836"/>
      <c r="CH16" s="836"/>
      <c r="CI16" s="836"/>
      <c r="CJ16" s="836"/>
      <c r="CK16" s="836"/>
      <c r="CL16" s="836"/>
      <c r="CM16" s="836"/>
      <c r="CN16" s="615" t="s">
        <v>316</v>
      </c>
      <c r="CO16" s="616"/>
      <c r="CP16" s="616"/>
      <c r="CQ16" s="616"/>
      <c r="CR16" s="616"/>
      <c r="CS16" s="616"/>
      <c r="CT16" s="616"/>
      <c r="CU16" s="617"/>
      <c r="CV16" s="618" t="s">
        <v>115</v>
      </c>
      <c r="CW16" s="616"/>
      <c r="CX16" s="616"/>
      <c r="CY16" s="616"/>
      <c r="CZ16" s="616"/>
      <c r="DA16" s="616"/>
      <c r="DB16" s="616"/>
      <c r="DC16" s="616"/>
      <c r="DD16" s="616"/>
      <c r="DE16" s="617"/>
      <c r="DF16" s="847"/>
      <c r="DG16" s="832"/>
      <c r="DH16" s="832"/>
      <c r="DI16" s="832"/>
      <c r="DJ16" s="832"/>
      <c r="DK16" s="832"/>
      <c r="DL16" s="832"/>
      <c r="DM16" s="832"/>
      <c r="DN16" s="832"/>
      <c r="DO16" s="832"/>
      <c r="DP16" s="832"/>
      <c r="DQ16" s="832"/>
      <c r="DR16" s="833"/>
      <c r="DS16" s="847"/>
      <c r="DT16" s="832"/>
      <c r="DU16" s="832"/>
      <c r="DV16" s="832"/>
      <c r="DW16" s="832"/>
      <c r="DX16" s="832"/>
      <c r="DY16" s="832"/>
      <c r="DZ16" s="832"/>
      <c r="EA16" s="832"/>
      <c r="EB16" s="832"/>
      <c r="EC16" s="832"/>
      <c r="ED16" s="832"/>
      <c r="EE16" s="833"/>
      <c r="EF16" s="847"/>
      <c r="EG16" s="832"/>
      <c r="EH16" s="832"/>
      <c r="EI16" s="832"/>
      <c r="EJ16" s="832"/>
      <c r="EK16" s="832"/>
      <c r="EL16" s="832"/>
      <c r="EM16" s="832"/>
      <c r="EN16" s="832"/>
      <c r="EO16" s="832"/>
      <c r="EP16" s="832"/>
      <c r="EQ16" s="832"/>
      <c r="ER16" s="833"/>
      <c r="ES16" s="680"/>
      <c r="ET16" s="681"/>
      <c r="EU16" s="681"/>
      <c r="EV16" s="681"/>
      <c r="EW16" s="681"/>
      <c r="EX16" s="681"/>
      <c r="EY16" s="681"/>
      <c r="EZ16" s="681"/>
      <c r="FA16" s="681"/>
      <c r="FB16" s="681"/>
      <c r="FC16" s="681"/>
      <c r="FD16" s="681"/>
      <c r="FE16" s="682"/>
    </row>
    <row r="17" spans="1:161" ht="12.75" customHeight="1" x14ac:dyDescent="0.2">
      <c r="A17" s="616" t="s">
        <v>317</v>
      </c>
      <c r="B17" s="616"/>
      <c r="C17" s="616"/>
      <c r="D17" s="616"/>
      <c r="E17" s="616"/>
      <c r="F17" s="616"/>
      <c r="G17" s="616"/>
      <c r="H17" s="617"/>
      <c r="I17" s="835" t="s">
        <v>310</v>
      </c>
      <c r="J17" s="836"/>
      <c r="K17" s="836"/>
      <c r="L17" s="836"/>
      <c r="M17" s="836"/>
      <c r="N17" s="836"/>
      <c r="O17" s="836"/>
      <c r="P17" s="836"/>
      <c r="Q17" s="836"/>
      <c r="R17" s="836"/>
      <c r="S17" s="836"/>
      <c r="T17" s="836"/>
      <c r="U17" s="836"/>
      <c r="V17" s="836"/>
      <c r="W17" s="836"/>
      <c r="X17" s="836"/>
      <c r="Y17" s="836"/>
      <c r="Z17" s="836"/>
      <c r="AA17" s="836"/>
      <c r="AB17" s="836"/>
      <c r="AC17" s="836"/>
      <c r="AD17" s="836"/>
      <c r="AE17" s="836"/>
      <c r="AF17" s="836"/>
      <c r="AG17" s="836"/>
      <c r="AH17" s="836"/>
      <c r="AI17" s="836"/>
      <c r="AJ17" s="836"/>
      <c r="AK17" s="836"/>
      <c r="AL17" s="836"/>
      <c r="AM17" s="836"/>
      <c r="AN17" s="836"/>
      <c r="AO17" s="836"/>
      <c r="AP17" s="836"/>
      <c r="AQ17" s="836"/>
      <c r="AR17" s="836"/>
      <c r="AS17" s="836"/>
      <c r="AT17" s="836"/>
      <c r="AU17" s="836"/>
      <c r="AV17" s="836"/>
      <c r="AW17" s="836"/>
      <c r="AX17" s="836"/>
      <c r="AY17" s="836"/>
      <c r="AZ17" s="836"/>
      <c r="BA17" s="836"/>
      <c r="BB17" s="836"/>
      <c r="BC17" s="836"/>
      <c r="BD17" s="836"/>
      <c r="BE17" s="836"/>
      <c r="BF17" s="836"/>
      <c r="BG17" s="836"/>
      <c r="BH17" s="836"/>
      <c r="BI17" s="836"/>
      <c r="BJ17" s="836"/>
      <c r="BK17" s="836"/>
      <c r="BL17" s="836"/>
      <c r="BM17" s="836"/>
      <c r="BN17" s="836"/>
      <c r="BO17" s="836"/>
      <c r="BP17" s="836"/>
      <c r="BQ17" s="836"/>
      <c r="BR17" s="836"/>
      <c r="BS17" s="836"/>
      <c r="BT17" s="836"/>
      <c r="BU17" s="836"/>
      <c r="BV17" s="836"/>
      <c r="BW17" s="836"/>
      <c r="BX17" s="836"/>
      <c r="BY17" s="836"/>
      <c r="BZ17" s="836"/>
      <c r="CA17" s="836"/>
      <c r="CB17" s="836"/>
      <c r="CC17" s="836"/>
      <c r="CD17" s="836"/>
      <c r="CE17" s="836"/>
      <c r="CF17" s="836"/>
      <c r="CG17" s="836"/>
      <c r="CH17" s="836"/>
      <c r="CI17" s="836"/>
      <c r="CJ17" s="836"/>
      <c r="CK17" s="836"/>
      <c r="CL17" s="836"/>
      <c r="CM17" s="836"/>
      <c r="CN17" s="615" t="s">
        <v>318</v>
      </c>
      <c r="CO17" s="616"/>
      <c r="CP17" s="616"/>
      <c r="CQ17" s="616"/>
      <c r="CR17" s="616"/>
      <c r="CS17" s="616"/>
      <c r="CT17" s="616"/>
      <c r="CU17" s="617"/>
      <c r="CV17" s="618" t="s">
        <v>115</v>
      </c>
      <c r="CW17" s="616"/>
      <c r="CX17" s="616"/>
      <c r="CY17" s="616"/>
      <c r="CZ17" s="616"/>
      <c r="DA17" s="616"/>
      <c r="DB17" s="616"/>
      <c r="DC17" s="616"/>
      <c r="DD17" s="616"/>
      <c r="DE17" s="617"/>
      <c r="DF17" s="649">
        <f>стр.1_4!DF126+стр.1_4!DF127+стр.1_4!DF128+стр.1_4!DF129+стр.1_4!DF130+стр.1_4!DF131+стр.1_4!DF133</f>
        <v>10887852.630000001</v>
      </c>
      <c r="DG17" s="832"/>
      <c r="DH17" s="832"/>
      <c r="DI17" s="832"/>
      <c r="DJ17" s="832"/>
      <c r="DK17" s="832"/>
      <c r="DL17" s="832"/>
      <c r="DM17" s="832"/>
      <c r="DN17" s="832"/>
      <c r="DO17" s="832"/>
      <c r="DP17" s="832"/>
      <c r="DQ17" s="832"/>
      <c r="DR17" s="833"/>
      <c r="DS17" s="649">
        <f>стр.1_4!DS126+стр.1_4!DS127+стр.1_4!DS128+стр.1_4!DS129+стр.1_4!DS130+стр.1_4!DS131+стр.1_4!DS133</f>
        <v>0</v>
      </c>
      <c r="DT17" s="832"/>
      <c r="DU17" s="832"/>
      <c r="DV17" s="832"/>
      <c r="DW17" s="832"/>
      <c r="DX17" s="832"/>
      <c r="DY17" s="832"/>
      <c r="DZ17" s="832"/>
      <c r="EA17" s="832"/>
      <c r="EB17" s="832"/>
      <c r="EC17" s="832"/>
      <c r="ED17" s="832"/>
      <c r="EE17" s="833"/>
      <c r="EF17" s="649">
        <f>стр.1_4!EF126+стр.1_4!EF127+стр.1_4!EF128+стр.1_4!EF129+стр.1_4!EF130+стр.1_4!EF131+стр.1_4!EF133</f>
        <v>0</v>
      </c>
      <c r="EG17" s="832"/>
      <c r="EH17" s="832"/>
      <c r="EI17" s="832"/>
      <c r="EJ17" s="832"/>
      <c r="EK17" s="832"/>
      <c r="EL17" s="832"/>
      <c r="EM17" s="832"/>
      <c r="EN17" s="832"/>
      <c r="EO17" s="832"/>
      <c r="EP17" s="832"/>
      <c r="EQ17" s="832"/>
      <c r="ER17" s="833"/>
      <c r="ES17" s="680"/>
      <c r="ET17" s="681"/>
      <c r="EU17" s="681"/>
      <c r="EV17" s="681"/>
      <c r="EW17" s="681"/>
      <c r="EX17" s="681"/>
      <c r="EY17" s="681"/>
      <c r="EZ17" s="681"/>
      <c r="FA17" s="681"/>
      <c r="FB17" s="681"/>
      <c r="FC17" s="681"/>
      <c r="FD17" s="681"/>
      <c r="FE17" s="682"/>
    </row>
    <row r="18" spans="1:161" ht="12.75" customHeight="1" x14ac:dyDescent="0.2">
      <c r="A18" s="616" t="s">
        <v>319</v>
      </c>
      <c r="B18" s="616"/>
      <c r="C18" s="616"/>
      <c r="D18" s="616"/>
      <c r="E18" s="616"/>
      <c r="F18" s="616"/>
      <c r="G18" s="616"/>
      <c r="H18" s="617"/>
      <c r="I18" s="845" t="s">
        <v>320</v>
      </c>
      <c r="J18" s="846"/>
      <c r="K18" s="846"/>
      <c r="L18" s="846"/>
      <c r="M18" s="846"/>
      <c r="N18" s="846"/>
      <c r="O18" s="846"/>
      <c r="P18" s="846"/>
      <c r="Q18" s="846"/>
      <c r="R18" s="846"/>
      <c r="S18" s="846"/>
      <c r="T18" s="846"/>
      <c r="U18" s="846"/>
      <c r="V18" s="846"/>
      <c r="W18" s="846"/>
      <c r="X18" s="846"/>
      <c r="Y18" s="846"/>
      <c r="Z18" s="846"/>
      <c r="AA18" s="846"/>
      <c r="AB18" s="846"/>
      <c r="AC18" s="846"/>
      <c r="AD18" s="846"/>
      <c r="AE18" s="846"/>
      <c r="AF18" s="846"/>
      <c r="AG18" s="846"/>
      <c r="AH18" s="846"/>
      <c r="AI18" s="846"/>
      <c r="AJ18" s="846"/>
      <c r="AK18" s="846"/>
      <c r="AL18" s="846"/>
      <c r="AM18" s="846"/>
      <c r="AN18" s="846"/>
      <c r="AO18" s="846"/>
      <c r="AP18" s="846"/>
      <c r="AQ18" s="846"/>
      <c r="AR18" s="846"/>
      <c r="AS18" s="846"/>
      <c r="AT18" s="846"/>
      <c r="AU18" s="846"/>
      <c r="AV18" s="846"/>
      <c r="AW18" s="846"/>
      <c r="AX18" s="846"/>
      <c r="AY18" s="846"/>
      <c r="AZ18" s="846"/>
      <c r="BA18" s="846"/>
      <c r="BB18" s="846"/>
      <c r="BC18" s="846"/>
      <c r="BD18" s="846"/>
      <c r="BE18" s="846"/>
      <c r="BF18" s="846"/>
      <c r="BG18" s="846"/>
      <c r="BH18" s="846"/>
      <c r="BI18" s="846"/>
      <c r="BJ18" s="846"/>
      <c r="BK18" s="846"/>
      <c r="BL18" s="846"/>
      <c r="BM18" s="846"/>
      <c r="BN18" s="846"/>
      <c r="BO18" s="846"/>
      <c r="BP18" s="846"/>
      <c r="BQ18" s="846"/>
      <c r="BR18" s="846"/>
      <c r="BS18" s="846"/>
      <c r="BT18" s="846"/>
      <c r="BU18" s="846"/>
      <c r="BV18" s="846"/>
      <c r="BW18" s="846"/>
      <c r="BX18" s="846"/>
      <c r="BY18" s="846"/>
      <c r="BZ18" s="846"/>
      <c r="CA18" s="846"/>
      <c r="CB18" s="846"/>
      <c r="CC18" s="846"/>
      <c r="CD18" s="846"/>
      <c r="CE18" s="846"/>
      <c r="CF18" s="846"/>
      <c r="CG18" s="846"/>
      <c r="CH18" s="846"/>
      <c r="CI18" s="846"/>
      <c r="CJ18" s="846"/>
      <c r="CK18" s="846"/>
      <c r="CL18" s="846"/>
      <c r="CM18" s="846"/>
      <c r="CN18" s="615" t="s">
        <v>321</v>
      </c>
      <c r="CO18" s="616"/>
      <c r="CP18" s="616"/>
      <c r="CQ18" s="616"/>
      <c r="CR18" s="616"/>
      <c r="CS18" s="616"/>
      <c r="CT18" s="616"/>
      <c r="CU18" s="617"/>
      <c r="CV18" s="618" t="s">
        <v>115</v>
      </c>
      <c r="CW18" s="616"/>
      <c r="CX18" s="616"/>
      <c r="CY18" s="616"/>
      <c r="CZ18" s="616"/>
      <c r="DA18" s="616"/>
      <c r="DB18" s="616"/>
      <c r="DC18" s="616"/>
      <c r="DD18" s="616"/>
      <c r="DE18" s="617"/>
      <c r="DF18" s="847"/>
      <c r="DG18" s="832"/>
      <c r="DH18" s="832"/>
      <c r="DI18" s="832"/>
      <c r="DJ18" s="832"/>
      <c r="DK18" s="832"/>
      <c r="DL18" s="832"/>
      <c r="DM18" s="832"/>
      <c r="DN18" s="832"/>
      <c r="DO18" s="832"/>
      <c r="DP18" s="832"/>
      <c r="DQ18" s="832"/>
      <c r="DR18" s="833"/>
      <c r="DS18" s="847"/>
      <c r="DT18" s="832"/>
      <c r="DU18" s="832"/>
      <c r="DV18" s="832"/>
      <c r="DW18" s="832"/>
      <c r="DX18" s="832"/>
      <c r="DY18" s="832"/>
      <c r="DZ18" s="832"/>
      <c r="EA18" s="832"/>
      <c r="EB18" s="832"/>
      <c r="EC18" s="832"/>
      <c r="ED18" s="832"/>
      <c r="EE18" s="833"/>
      <c r="EF18" s="488"/>
      <c r="EG18" s="489"/>
      <c r="EH18" s="489"/>
      <c r="EI18" s="489"/>
      <c r="EJ18" s="489"/>
      <c r="EK18" s="489"/>
      <c r="EL18" s="489"/>
      <c r="EM18" s="489"/>
      <c r="EN18" s="489"/>
      <c r="EO18" s="489"/>
      <c r="EP18" s="489"/>
      <c r="EQ18" s="489"/>
      <c r="ER18" s="490"/>
      <c r="ES18" s="680"/>
      <c r="ET18" s="681"/>
      <c r="EU18" s="681"/>
      <c r="EV18" s="681"/>
      <c r="EW18" s="681"/>
      <c r="EX18" s="681"/>
      <c r="EY18" s="681"/>
      <c r="EZ18" s="681"/>
      <c r="FA18" s="681"/>
      <c r="FB18" s="681"/>
      <c r="FC18" s="681"/>
      <c r="FD18" s="681"/>
      <c r="FE18" s="682"/>
    </row>
    <row r="19" spans="1:161" x14ac:dyDescent="0.2">
      <c r="A19" s="616" t="s">
        <v>322</v>
      </c>
      <c r="B19" s="616"/>
      <c r="C19" s="616"/>
      <c r="D19" s="616"/>
      <c r="E19" s="616"/>
      <c r="F19" s="616"/>
      <c r="G19" s="616"/>
      <c r="H19" s="617"/>
      <c r="I19" s="845" t="s">
        <v>323</v>
      </c>
      <c r="J19" s="846"/>
      <c r="K19" s="846"/>
      <c r="L19" s="846"/>
      <c r="M19" s="846"/>
      <c r="N19" s="846"/>
      <c r="O19" s="846"/>
      <c r="P19" s="846"/>
      <c r="Q19" s="846"/>
      <c r="R19" s="846"/>
      <c r="S19" s="846"/>
      <c r="T19" s="846"/>
      <c r="U19" s="846"/>
      <c r="V19" s="846"/>
      <c r="W19" s="846"/>
      <c r="X19" s="846"/>
      <c r="Y19" s="846"/>
      <c r="Z19" s="846"/>
      <c r="AA19" s="846"/>
      <c r="AB19" s="846"/>
      <c r="AC19" s="846"/>
      <c r="AD19" s="846"/>
      <c r="AE19" s="846"/>
      <c r="AF19" s="846"/>
      <c r="AG19" s="846"/>
      <c r="AH19" s="846"/>
      <c r="AI19" s="846"/>
      <c r="AJ19" s="846"/>
      <c r="AK19" s="846"/>
      <c r="AL19" s="846"/>
      <c r="AM19" s="846"/>
      <c r="AN19" s="846"/>
      <c r="AO19" s="846"/>
      <c r="AP19" s="846"/>
      <c r="AQ19" s="846"/>
      <c r="AR19" s="846"/>
      <c r="AS19" s="846"/>
      <c r="AT19" s="846"/>
      <c r="AU19" s="846"/>
      <c r="AV19" s="846"/>
      <c r="AW19" s="846"/>
      <c r="AX19" s="846"/>
      <c r="AY19" s="846"/>
      <c r="AZ19" s="846"/>
      <c r="BA19" s="846"/>
      <c r="BB19" s="846"/>
      <c r="BC19" s="846"/>
      <c r="BD19" s="846"/>
      <c r="BE19" s="846"/>
      <c r="BF19" s="846"/>
      <c r="BG19" s="846"/>
      <c r="BH19" s="846"/>
      <c r="BI19" s="846"/>
      <c r="BJ19" s="846"/>
      <c r="BK19" s="846"/>
      <c r="BL19" s="846"/>
      <c r="BM19" s="846"/>
      <c r="BN19" s="846"/>
      <c r="BO19" s="846"/>
      <c r="BP19" s="846"/>
      <c r="BQ19" s="846"/>
      <c r="BR19" s="846"/>
      <c r="BS19" s="846"/>
      <c r="BT19" s="846"/>
      <c r="BU19" s="846"/>
      <c r="BV19" s="846"/>
      <c r="BW19" s="846"/>
      <c r="BX19" s="846"/>
      <c r="BY19" s="846"/>
      <c r="BZ19" s="846"/>
      <c r="CA19" s="846"/>
      <c r="CB19" s="846"/>
      <c r="CC19" s="846"/>
      <c r="CD19" s="846"/>
      <c r="CE19" s="846"/>
      <c r="CF19" s="846"/>
      <c r="CG19" s="846"/>
      <c r="CH19" s="846"/>
      <c r="CI19" s="846"/>
      <c r="CJ19" s="846"/>
      <c r="CK19" s="846"/>
      <c r="CL19" s="846"/>
      <c r="CM19" s="846"/>
      <c r="CN19" s="615" t="s">
        <v>324</v>
      </c>
      <c r="CO19" s="616"/>
      <c r="CP19" s="616"/>
      <c r="CQ19" s="616"/>
      <c r="CR19" s="616"/>
      <c r="CS19" s="616"/>
      <c r="CT19" s="616"/>
      <c r="CU19" s="617"/>
      <c r="CV19" s="618" t="s">
        <v>115</v>
      </c>
      <c r="CW19" s="616"/>
      <c r="CX19" s="616"/>
      <c r="CY19" s="616"/>
      <c r="CZ19" s="616"/>
      <c r="DA19" s="616"/>
      <c r="DB19" s="616"/>
      <c r="DC19" s="616"/>
      <c r="DD19" s="616"/>
      <c r="DE19" s="617"/>
      <c r="DF19" s="847"/>
      <c r="DG19" s="832"/>
      <c r="DH19" s="832"/>
      <c r="DI19" s="832"/>
      <c r="DJ19" s="832"/>
      <c r="DK19" s="832"/>
      <c r="DL19" s="832"/>
      <c r="DM19" s="832"/>
      <c r="DN19" s="832"/>
      <c r="DO19" s="832"/>
      <c r="DP19" s="832"/>
      <c r="DQ19" s="832"/>
      <c r="DR19" s="833"/>
      <c r="DS19" s="847"/>
      <c r="DT19" s="832"/>
      <c r="DU19" s="832"/>
      <c r="DV19" s="832"/>
      <c r="DW19" s="832"/>
      <c r="DX19" s="832"/>
      <c r="DY19" s="832"/>
      <c r="DZ19" s="832"/>
      <c r="EA19" s="832"/>
      <c r="EB19" s="832"/>
      <c r="EC19" s="832"/>
      <c r="ED19" s="832"/>
      <c r="EE19" s="833"/>
      <c r="EF19" s="847"/>
      <c r="EG19" s="832"/>
      <c r="EH19" s="832"/>
      <c r="EI19" s="832"/>
      <c r="EJ19" s="832"/>
      <c r="EK19" s="832"/>
      <c r="EL19" s="832"/>
      <c r="EM19" s="832"/>
      <c r="EN19" s="832"/>
      <c r="EO19" s="832"/>
      <c r="EP19" s="832"/>
      <c r="EQ19" s="832"/>
      <c r="ER19" s="833"/>
      <c r="ES19" s="680"/>
      <c r="ET19" s="681"/>
      <c r="EU19" s="681"/>
      <c r="EV19" s="681"/>
      <c r="EW19" s="681"/>
      <c r="EX19" s="681"/>
      <c r="EY19" s="681"/>
      <c r="EZ19" s="681"/>
      <c r="FA19" s="681"/>
      <c r="FB19" s="681"/>
      <c r="FC19" s="681"/>
      <c r="FD19" s="681"/>
      <c r="FE19" s="682"/>
    </row>
    <row r="20" spans="1:161" ht="24" customHeight="1" x14ac:dyDescent="0.2">
      <c r="A20" s="616" t="s">
        <v>325</v>
      </c>
      <c r="B20" s="616"/>
      <c r="C20" s="616"/>
      <c r="D20" s="616"/>
      <c r="E20" s="616"/>
      <c r="F20" s="616"/>
      <c r="G20" s="616"/>
      <c r="H20" s="617"/>
      <c r="I20" s="835" t="s">
        <v>307</v>
      </c>
      <c r="J20" s="836"/>
      <c r="K20" s="836"/>
      <c r="L20" s="836"/>
      <c r="M20" s="836"/>
      <c r="N20" s="836"/>
      <c r="O20" s="836"/>
      <c r="P20" s="836"/>
      <c r="Q20" s="836"/>
      <c r="R20" s="836"/>
      <c r="S20" s="836"/>
      <c r="T20" s="836"/>
      <c r="U20" s="836"/>
      <c r="V20" s="836"/>
      <c r="W20" s="836"/>
      <c r="X20" s="836"/>
      <c r="Y20" s="836"/>
      <c r="Z20" s="836"/>
      <c r="AA20" s="836"/>
      <c r="AB20" s="836"/>
      <c r="AC20" s="836"/>
      <c r="AD20" s="836"/>
      <c r="AE20" s="836"/>
      <c r="AF20" s="836"/>
      <c r="AG20" s="836"/>
      <c r="AH20" s="836"/>
      <c r="AI20" s="836"/>
      <c r="AJ20" s="836"/>
      <c r="AK20" s="836"/>
      <c r="AL20" s="836"/>
      <c r="AM20" s="836"/>
      <c r="AN20" s="836"/>
      <c r="AO20" s="836"/>
      <c r="AP20" s="836"/>
      <c r="AQ20" s="836"/>
      <c r="AR20" s="836"/>
      <c r="AS20" s="836"/>
      <c r="AT20" s="836"/>
      <c r="AU20" s="836"/>
      <c r="AV20" s="836"/>
      <c r="AW20" s="836"/>
      <c r="AX20" s="836"/>
      <c r="AY20" s="836"/>
      <c r="AZ20" s="836"/>
      <c r="BA20" s="836"/>
      <c r="BB20" s="836"/>
      <c r="BC20" s="836"/>
      <c r="BD20" s="836"/>
      <c r="BE20" s="836"/>
      <c r="BF20" s="836"/>
      <c r="BG20" s="836"/>
      <c r="BH20" s="836"/>
      <c r="BI20" s="836"/>
      <c r="BJ20" s="836"/>
      <c r="BK20" s="836"/>
      <c r="BL20" s="836"/>
      <c r="BM20" s="836"/>
      <c r="BN20" s="836"/>
      <c r="BO20" s="836"/>
      <c r="BP20" s="836"/>
      <c r="BQ20" s="836"/>
      <c r="BR20" s="836"/>
      <c r="BS20" s="836"/>
      <c r="BT20" s="836"/>
      <c r="BU20" s="836"/>
      <c r="BV20" s="836"/>
      <c r="BW20" s="836"/>
      <c r="BX20" s="836"/>
      <c r="BY20" s="836"/>
      <c r="BZ20" s="836"/>
      <c r="CA20" s="836"/>
      <c r="CB20" s="836"/>
      <c r="CC20" s="836"/>
      <c r="CD20" s="836"/>
      <c r="CE20" s="836"/>
      <c r="CF20" s="836"/>
      <c r="CG20" s="836"/>
      <c r="CH20" s="836"/>
      <c r="CI20" s="836"/>
      <c r="CJ20" s="836"/>
      <c r="CK20" s="836"/>
      <c r="CL20" s="836"/>
      <c r="CM20" s="836"/>
      <c r="CN20" s="615" t="s">
        <v>326</v>
      </c>
      <c r="CO20" s="616"/>
      <c r="CP20" s="616"/>
      <c r="CQ20" s="616"/>
      <c r="CR20" s="616"/>
      <c r="CS20" s="616"/>
      <c r="CT20" s="616"/>
      <c r="CU20" s="617"/>
      <c r="CV20" s="618" t="s">
        <v>115</v>
      </c>
      <c r="CW20" s="616"/>
      <c r="CX20" s="616"/>
      <c r="CY20" s="616"/>
      <c r="CZ20" s="616"/>
      <c r="DA20" s="616"/>
      <c r="DB20" s="616"/>
      <c r="DC20" s="616"/>
      <c r="DD20" s="616"/>
      <c r="DE20" s="617"/>
      <c r="DF20" s="847"/>
      <c r="DG20" s="832"/>
      <c r="DH20" s="832"/>
      <c r="DI20" s="832"/>
      <c r="DJ20" s="832"/>
      <c r="DK20" s="832"/>
      <c r="DL20" s="832"/>
      <c r="DM20" s="832"/>
      <c r="DN20" s="832"/>
      <c r="DO20" s="832"/>
      <c r="DP20" s="832"/>
      <c r="DQ20" s="832"/>
      <c r="DR20" s="833"/>
      <c r="DS20" s="847"/>
      <c r="DT20" s="832"/>
      <c r="DU20" s="832"/>
      <c r="DV20" s="832"/>
      <c r="DW20" s="832"/>
      <c r="DX20" s="832"/>
      <c r="DY20" s="832"/>
      <c r="DZ20" s="832"/>
      <c r="EA20" s="832"/>
      <c r="EB20" s="832"/>
      <c r="EC20" s="832"/>
      <c r="ED20" s="832"/>
      <c r="EE20" s="833"/>
      <c r="EF20" s="847"/>
      <c r="EG20" s="832"/>
      <c r="EH20" s="832"/>
      <c r="EI20" s="832"/>
      <c r="EJ20" s="832"/>
      <c r="EK20" s="832"/>
      <c r="EL20" s="832"/>
      <c r="EM20" s="832"/>
      <c r="EN20" s="832"/>
      <c r="EO20" s="832"/>
      <c r="EP20" s="832"/>
      <c r="EQ20" s="832"/>
      <c r="ER20" s="833"/>
      <c r="ES20" s="680"/>
      <c r="ET20" s="681"/>
      <c r="EU20" s="681"/>
      <c r="EV20" s="681"/>
      <c r="EW20" s="681"/>
      <c r="EX20" s="681"/>
      <c r="EY20" s="681"/>
      <c r="EZ20" s="681"/>
      <c r="FA20" s="681"/>
      <c r="FB20" s="681"/>
      <c r="FC20" s="681"/>
      <c r="FD20" s="681"/>
      <c r="FE20" s="682"/>
    </row>
    <row r="21" spans="1:161" ht="12.75" customHeight="1" x14ac:dyDescent="0.2">
      <c r="A21" s="616" t="s">
        <v>327</v>
      </c>
      <c r="B21" s="616"/>
      <c r="C21" s="616"/>
      <c r="D21" s="616"/>
      <c r="E21" s="616"/>
      <c r="F21" s="616"/>
      <c r="G21" s="616"/>
      <c r="H21" s="617"/>
      <c r="I21" s="835" t="s">
        <v>310</v>
      </c>
      <c r="J21" s="836"/>
      <c r="K21" s="836"/>
      <c r="L21" s="836"/>
      <c r="M21" s="836"/>
      <c r="N21" s="836"/>
      <c r="O21" s="836"/>
      <c r="P21" s="836"/>
      <c r="Q21" s="836"/>
      <c r="R21" s="836"/>
      <c r="S21" s="836"/>
      <c r="T21" s="836"/>
      <c r="U21" s="836"/>
      <c r="V21" s="836"/>
      <c r="W21" s="836"/>
      <c r="X21" s="836"/>
      <c r="Y21" s="836"/>
      <c r="Z21" s="836"/>
      <c r="AA21" s="836"/>
      <c r="AB21" s="836"/>
      <c r="AC21" s="836"/>
      <c r="AD21" s="836"/>
      <c r="AE21" s="836"/>
      <c r="AF21" s="836"/>
      <c r="AG21" s="836"/>
      <c r="AH21" s="836"/>
      <c r="AI21" s="836"/>
      <c r="AJ21" s="836"/>
      <c r="AK21" s="836"/>
      <c r="AL21" s="836"/>
      <c r="AM21" s="836"/>
      <c r="AN21" s="836"/>
      <c r="AO21" s="836"/>
      <c r="AP21" s="836"/>
      <c r="AQ21" s="836"/>
      <c r="AR21" s="836"/>
      <c r="AS21" s="836"/>
      <c r="AT21" s="836"/>
      <c r="AU21" s="836"/>
      <c r="AV21" s="836"/>
      <c r="AW21" s="836"/>
      <c r="AX21" s="836"/>
      <c r="AY21" s="836"/>
      <c r="AZ21" s="836"/>
      <c r="BA21" s="836"/>
      <c r="BB21" s="836"/>
      <c r="BC21" s="836"/>
      <c r="BD21" s="836"/>
      <c r="BE21" s="836"/>
      <c r="BF21" s="836"/>
      <c r="BG21" s="836"/>
      <c r="BH21" s="836"/>
      <c r="BI21" s="836"/>
      <c r="BJ21" s="836"/>
      <c r="BK21" s="836"/>
      <c r="BL21" s="836"/>
      <c r="BM21" s="836"/>
      <c r="BN21" s="836"/>
      <c r="BO21" s="836"/>
      <c r="BP21" s="836"/>
      <c r="BQ21" s="836"/>
      <c r="BR21" s="836"/>
      <c r="BS21" s="836"/>
      <c r="BT21" s="836"/>
      <c r="BU21" s="836"/>
      <c r="BV21" s="836"/>
      <c r="BW21" s="836"/>
      <c r="BX21" s="836"/>
      <c r="BY21" s="836"/>
      <c r="BZ21" s="836"/>
      <c r="CA21" s="836"/>
      <c r="CB21" s="836"/>
      <c r="CC21" s="836"/>
      <c r="CD21" s="836"/>
      <c r="CE21" s="836"/>
      <c r="CF21" s="836"/>
      <c r="CG21" s="836"/>
      <c r="CH21" s="836"/>
      <c r="CI21" s="836"/>
      <c r="CJ21" s="836"/>
      <c r="CK21" s="836"/>
      <c r="CL21" s="836"/>
      <c r="CM21" s="836"/>
      <c r="CN21" s="615" t="s">
        <v>328</v>
      </c>
      <c r="CO21" s="616"/>
      <c r="CP21" s="616"/>
      <c r="CQ21" s="616"/>
      <c r="CR21" s="616"/>
      <c r="CS21" s="616"/>
      <c r="CT21" s="616"/>
      <c r="CU21" s="617"/>
      <c r="CV21" s="618" t="s">
        <v>115</v>
      </c>
      <c r="CW21" s="616"/>
      <c r="CX21" s="616"/>
      <c r="CY21" s="616"/>
      <c r="CZ21" s="616"/>
      <c r="DA21" s="616"/>
      <c r="DB21" s="616"/>
      <c r="DC21" s="616"/>
      <c r="DD21" s="616"/>
      <c r="DE21" s="617"/>
      <c r="DF21" s="847"/>
      <c r="DG21" s="832"/>
      <c r="DH21" s="832"/>
      <c r="DI21" s="832"/>
      <c r="DJ21" s="832"/>
      <c r="DK21" s="832"/>
      <c r="DL21" s="832"/>
      <c r="DM21" s="832"/>
      <c r="DN21" s="832"/>
      <c r="DO21" s="832"/>
      <c r="DP21" s="832"/>
      <c r="DQ21" s="832"/>
      <c r="DR21" s="833"/>
      <c r="DS21" s="847"/>
      <c r="DT21" s="832"/>
      <c r="DU21" s="832"/>
      <c r="DV21" s="832"/>
      <c r="DW21" s="832"/>
      <c r="DX21" s="832"/>
      <c r="DY21" s="832"/>
      <c r="DZ21" s="832"/>
      <c r="EA21" s="832"/>
      <c r="EB21" s="832"/>
      <c r="EC21" s="832"/>
      <c r="ED21" s="832"/>
      <c r="EE21" s="833"/>
      <c r="EF21" s="847"/>
      <c r="EG21" s="832"/>
      <c r="EH21" s="832"/>
      <c r="EI21" s="832"/>
      <c r="EJ21" s="832"/>
      <c r="EK21" s="832"/>
      <c r="EL21" s="832"/>
      <c r="EM21" s="832"/>
      <c r="EN21" s="832"/>
      <c r="EO21" s="832"/>
      <c r="EP21" s="832"/>
      <c r="EQ21" s="832"/>
      <c r="ER21" s="833"/>
      <c r="ES21" s="680"/>
      <c r="ET21" s="681"/>
      <c r="EU21" s="681"/>
      <c r="EV21" s="681"/>
      <c r="EW21" s="681"/>
      <c r="EX21" s="681"/>
      <c r="EY21" s="681"/>
      <c r="EZ21" s="681"/>
      <c r="FA21" s="681"/>
      <c r="FB21" s="681"/>
      <c r="FC21" s="681"/>
      <c r="FD21" s="681"/>
      <c r="FE21" s="682"/>
    </row>
    <row r="22" spans="1:161" ht="12" thickBot="1" x14ac:dyDescent="0.25">
      <c r="A22" s="616" t="s">
        <v>329</v>
      </c>
      <c r="B22" s="616"/>
      <c r="C22" s="616"/>
      <c r="D22" s="616"/>
      <c r="E22" s="616"/>
      <c r="F22" s="616"/>
      <c r="G22" s="616"/>
      <c r="H22" s="617"/>
      <c r="I22" s="845" t="s">
        <v>330</v>
      </c>
      <c r="J22" s="846"/>
      <c r="K22" s="846"/>
      <c r="L22" s="846"/>
      <c r="M22" s="846"/>
      <c r="N22" s="846"/>
      <c r="O22" s="846"/>
      <c r="P22" s="846"/>
      <c r="Q22" s="846"/>
      <c r="R22" s="846"/>
      <c r="S22" s="846"/>
      <c r="T22" s="846"/>
      <c r="U22" s="846"/>
      <c r="V22" s="846"/>
      <c r="W22" s="846"/>
      <c r="X22" s="846"/>
      <c r="Y22" s="846"/>
      <c r="Z22" s="846"/>
      <c r="AA22" s="846"/>
      <c r="AB22" s="846"/>
      <c r="AC22" s="846"/>
      <c r="AD22" s="846"/>
      <c r="AE22" s="846"/>
      <c r="AF22" s="846"/>
      <c r="AG22" s="846"/>
      <c r="AH22" s="846"/>
      <c r="AI22" s="846"/>
      <c r="AJ22" s="846"/>
      <c r="AK22" s="846"/>
      <c r="AL22" s="846"/>
      <c r="AM22" s="846"/>
      <c r="AN22" s="846"/>
      <c r="AO22" s="846"/>
      <c r="AP22" s="846"/>
      <c r="AQ22" s="846"/>
      <c r="AR22" s="846"/>
      <c r="AS22" s="846"/>
      <c r="AT22" s="846"/>
      <c r="AU22" s="846"/>
      <c r="AV22" s="846"/>
      <c r="AW22" s="846"/>
      <c r="AX22" s="846"/>
      <c r="AY22" s="846"/>
      <c r="AZ22" s="846"/>
      <c r="BA22" s="846"/>
      <c r="BB22" s="846"/>
      <c r="BC22" s="846"/>
      <c r="BD22" s="846"/>
      <c r="BE22" s="846"/>
      <c r="BF22" s="846"/>
      <c r="BG22" s="846"/>
      <c r="BH22" s="846"/>
      <c r="BI22" s="846"/>
      <c r="BJ22" s="846"/>
      <c r="BK22" s="846"/>
      <c r="BL22" s="846"/>
      <c r="BM22" s="846"/>
      <c r="BN22" s="846"/>
      <c r="BO22" s="846"/>
      <c r="BP22" s="846"/>
      <c r="BQ22" s="846"/>
      <c r="BR22" s="846"/>
      <c r="BS22" s="846"/>
      <c r="BT22" s="846"/>
      <c r="BU22" s="846"/>
      <c r="BV22" s="846"/>
      <c r="BW22" s="846"/>
      <c r="BX22" s="846"/>
      <c r="BY22" s="846"/>
      <c r="BZ22" s="846"/>
      <c r="CA22" s="846"/>
      <c r="CB22" s="846"/>
      <c r="CC22" s="846"/>
      <c r="CD22" s="846"/>
      <c r="CE22" s="846"/>
      <c r="CF22" s="846"/>
      <c r="CG22" s="846"/>
      <c r="CH22" s="846"/>
      <c r="CI22" s="846"/>
      <c r="CJ22" s="846"/>
      <c r="CK22" s="846"/>
      <c r="CL22" s="846"/>
      <c r="CM22" s="846"/>
      <c r="CN22" s="756" t="s">
        <v>331</v>
      </c>
      <c r="CO22" s="757"/>
      <c r="CP22" s="757"/>
      <c r="CQ22" s="757"/>
      <c r="CR22" s="757"/>
      <c r="CS22" s="757"/>
      <c r="CT22" s="757"/>
      <c r="CU22" s="758"/>
      <c r="CV22" s="759" t="s">
        <v>115</v>
      </c>
      <c r="CW22" s="757"/>
      <c r="CX22" s="757"/>
      <c r="CY22" s="757"/>
      <c r="CZ22" s="757"/>
      <c r="DA22" s="757"/>
      <c r="DB22" s="757"/>
      <c r="DC22" s="757"/>
      <c r="DD22" s="757"/>
      <c r="DE22" s="758"/>
      <c r="DF22" s="772">
        <f>DF24</f>
        <v>10322933.060000001</v>
      </c>
      <c r="DG22" s="837"/>
      <c r="DH22" s="837"/>
      <c r="DI22" s="837"/>
      <c r="DJ22" s="837"/>
      <c r="DK22" s="837"/>
      <c r="DL22" s="837"/>
      <c r="DM22" s="837"/>
      <c r="DN22" s="837"/>
      <c r="DO22" s="837"/>
      <c r="DP22" s="837"/>
      <c r="DQ22" s="837"/>
      <c r="DR22" s="838"/>
      <c r="DS22" s="772">
        <f>DS24</f>
        <v>4136929.63</v>
      </c>
      <c r="DT22" s="837"/>
      <c r="DU22" s="837"/>
      <c r="DV22" s="837"/>
      <c r="DW22" s="837"/>
      <c r="DX22" s="837"/>
      <c r="DY22" s="837"/>
      <c r="DZ22" s="837"/>
      <c r="EA22" s="837"/>
      <c r="EB22" s="837"/>
      <c r="EC22" s="837"/>
      <c r="ED22" s="837"/>
      <c r="EE22" s="838"/>
      <c r="EF22" s="772">
        <f>EF24</f>
        <v>4136929.63</v>
      </c>
      <c r="EG22" s="837"/>
      <c r="EH22" s="837"/>
      <c r="EI22" s="837"/>
      <c r="EJ22" s="837"/>
      <c r="EK22" s="837"/>
      <c r="EL22" s="837"/>
      <c r="EM22" s="837"/>
      <c r="EN22" s="837"/>
      <c r="EO22" s="837"/>
      <c r="EP22" s="837"/>
      <c r="EQ22" s="837"/>
      <c r="ER22" s="838"/>
      <c r="ES22" s="769"/>
      <c r="ET22" s="770"/>
      <c r="EU22" s="770"/>
      <c r="EV22" s="770"/>
      <c r="EW22" s="770"/>
      <c r="EX22" s="770"/>
      <c r="EY22" s="770"/>
      <c r="EZ22" s="770"/>
      <c r="FA22" s="770"/>
      <c r="FB22" s="770"/>
      <c r="FC22" s="770"/>
      <c r="FD22" s="770"/>
      <c r="FE22" s="771"/>
    </row>
    <row r="23" spans="1:161" ht="24" customHeight="1" x14ac:dyDescent="0.2">
      <c r="A23" s="616" t="s">
        <v>332</v>
      </c>
      <c r="B23" s="616"/>
      <c r="C23" s="616"/>
      <c r="D23" s="616"/>
      <c r="E23" s="616"/>
      <c r="F23" s="616"/>
      <c r="G23" s="616"/>
      <c r="H23" s="617"/>
      <c r="I23" s="835" t="s">
        <v>307</v>
      </c>
      <c r="J23" s="836"/>
      <c r="K23" s="836"/>
      <c r="L23" s="836"/>
      <c r="M23" s="836"/>
      <c r="N23" s="836"/>
      <c r="O23" s="836"/>
      <c r="P23" s="836"/>
      <c r="Q23" s="836"/>
      <c r="R23" s="836"/>
      <c r="S23" s="836"/>
      <c r="T23" s="836"/>
      <c r="U23" s="836"/>
      <c r="V23" s="836"/>
      <c r="W23" s="836"/>
      <c r="X23" s="836"/>
      <c r="Y23" s="836"/>
      <c r="Z23" s="836"/>
      <c r="AA23" s="836"/>
      <c r="AB23" s="836"/>
      <c r="AC23" s="836"/>
      <c r="AD23" s="836"/>
      <c r="AE23" s="836"/>
      <c r="AF23" s="836"/>
      <c r="AG23" s="836"/>
      <c r="AH23" s="836"/>
      <c r="AI23" s="836"/>
      <c r="AJ23" s="836"/>
      <c r="AK23" s="836"/>
      <c r="AL23" s="836"/>
      <c r="AM23" s="836"/>
      <c r="AN23" s="836"/>
      <c r="AO23" s="836"/>
      <c r="AP23" s="836"/>
      <c r="AQ23" s="836"/>
      <c r="AR23" s="836"/>
      <c r="AS23" s="836"/>
      <c r="AT23" s="836"/>
      <c r="AU23" s="836"/>
      <c r="AV23" s="836"/>
      <c r="AW23" s="836"/>
      <c r="AX23" s="836"/>
      <c r="AY23" s="836"/>
      <c r="AZ23" s="836"/>
      <c r="BA23" s="836"/>
      <c r="BB23" s="836"/>
      <c r="BC23" s="836"/>
      <c r="BD23" s="836"/>
      <c r="BE23" s="836"/>
      <c r="BF23" s="836"/>
      <c r="BG23" s="836"/>
      <c r="BH23" s="836"/>
      <c r="BI23" s="836"/>
      <c r="BJ23" s="836"/>
      <c r="BK23" s="836"/>
      <c r="BL23" s="836"/>
      <c r="BM23" s="836"/>
      <c r="BN23" s="836"/>
      <c r="BO23" s="836"/>
      <c r="BP23" s="836"/>
      <c r="BQ23" s="836"/>
      <c r="BR23" s="836"/>
      <c r="BS23" s="836"/>
      <c r="BT23" s="836"/>
      <c r="BU23" s="836"/>
      <c r="BV23" s="836"/>
      <c r="BW23" s="836"/>
      <c r="BX23" s="836"/>
      <c r="BY23" s="836"/>
      <c r="BZ23" s="836"/>
      <c r="CA23" s="836"/>
      <c r="CB23" s="836"/>
      <c r="CC23" s="836"/>
      <c r="CD23" s="836"/>
      <c r="CE23" s="836"/>
      <c r="CF23" s="836"/>
      <c r="CG23" s="836"/>
      <c r="CH23" s="836"/>
      <c r="CI23" s="836"/>
      <c r="CJ23" s="836"/>
      <c r="CK23" s="836"/>
      <c r="CL23" s="836"/>
      <c r="CM23" s="836"/>
      <c r="CN23" s="527" t="s">
        <v>333</v>
      </c>
      <c r="CO23" s="528"/>
      <c r="CP23" s="528"/>
      <c r="CQ23" s="528"/>
      <c r="CR23" s="528"/>
      <c r="CS23" s="528"/>
      <c r="CT23" s="528"/>
      <c r="CU23" s="529"/>
      <c r="CV23" s="594" t="s">
        <v>115</v>
      </c>
      <c r="CW23" s="528"/>
      <c r="CX23" s="528"/>
      <c r="CY23" s="528"/>
      <c r="CZ23" s="528"/>
      <c r="DA23" s="528"/>
      <c r="DB23" s="528"/>
      <c r="DC23" s="528"/>
      <c r="DD23" s="528"/>
      <c r="DE23" s="529"/>
      <c r="DF23" s="839"/>
      <c r="DG23" s="840"/>
      <c r="DH23" s="840"/>
      <c r="DI23" s="840"/>
      <c r="DJ23" s="840"/>
      <c r="DK23" s="840"/>
      <c r="DL23" s="840"/>
      <c r="DM23" s="840"/>
      <c r="DN23" s="840"/>
      <c r="DO23" s="840"/>
      <c r="DP23" s="840"/>
      <c r="DQ23" s="840"/>
      <c r="DR23" s="841"/>
      <c r="DS23" s="839"/>
      <c r="DT23" s="840"/>
      <c r="DU23" s="840"/>
      <c r="DV23" s="840"/>
      <c r="DW23" s="840"/>
      <c r="DX23" s="840"/>
      <c r="DY23" s="840"/>
      <c r="DZ23" s="840"/>
      <c r="EA23" s="840"/>
      <c r="EB23" s="840"/>
      <c r="EC23" s="840"/>
      <c r="ED23" s="840"/>
      <c r="EE23" s="841"/>
      <c r="EF23" s="839"/>
      <c r="EG23" s="840"/>
      <c r="EH23" s="840"/>
      <c r="EI23" s="840"/>
      <c r="EJ23" s="840"/>
      <c r="EK23" s="840"/>
      <c r="EL23" s="840"/>
      <c r="EM23" s="840"/>
      <c r="EN23" s="840"/>
      <c r="EO23" s="840"/>
      <c r="EP23" s="840"/>
      <c r="EQ23" s="840"/>
      <c r="ER23" s="841"/>
      <c r="ES23" s="842"/>
      <c r="ET23" s="843"/>
      <c r="EU23" s="843"/>
      <c r="EV23" s="843"/>
      <c r="EW23" s="843"/>
      <c r="EX23" s="843"/>
      <c r="EY23" s="843"/>
      <c r="EZ23" s="843"/>
      <c r="FA23" s="843"/>
      <c r="FB23" s="843"/>
      <c r="FC23" s="843"/>
      <c r="FD23" s="843"/>
      <c r="FE23" s="844"/>
    </row>
    <row r="24" spans="1:161" x14ac:dyDescent="0.2">
      <c r="A24" s="616" t="s">
        <v>334</v>
      </c>
      <c r="B24" s="616"/>
      <c r="C24" s="616"/>
      <c r="D24" s="616"/>
      <c r="E24" s="616"/>
      <c r="F24" s="616"/>
      <c r="G24" s="616"/>
      <c r="H24" s="617"/>
      <c r="I24" s="835" t="s">
        <v>335</v>
      </c>
      <c r="J24" s="836"/>
      <c r="K24" s="836"/>
      <c r="L24" s="836"/>
      <c r="M24" s="836"/>
      <c r="N24" s="836"/>
      <c r="O24" s="836"/>
      <c r="P24" s="836"/>
      <c r="Q24" s="836"/>
      <c r="R24" s="836"/>
      <c r="S24" s="836"/>
      <c r="T24" s="836"/>
      <c r="U24" s="836"/>
      <c r="V24" s="836"/>
      <c r="W24" s="836"/>
      <c r="X24" s="836"/>
      <c r="Y24" s="836"/>
      <c r="Z24" s="836"/>
      <c r="AA24" s="836"/>
      <c r="AB24" s="836"/>
      <c r="AC24" s="836"/>
      <c r="AD24" s="836"/>
      <c r="AE24" s="836"/>
      <c r="AF24" s="836"/>
      <c r="AG24" s="836"/>
      <c r="AH24" s="836"/>
      <c r="AI24" s="836"/>
      <c r="AJ24" s="836"/>
      <c r="AK24" s="836"/>
      <c r="AL24" s="836"/>
      <c r="AM24" s="836"/>
      <c r="AN24" s="836"/>
      <c r="AO24" s="836"/>
      <c r="AP24" s="836"/>
      <c r="AQ24" s="836"/>
      <c r="AR24" s="836"/>
      <c r="AS24" s="836"/>
      <c r="AT24" s="836"/>
      <c r="AU24" s="836"/>
      <c r="AV24" s="836"/>
      <c r="AW24" s="836"/>
      <c r="AX24" s="836"/>
      <c r="AY24" s="836"/>
      <c r="AZ24" s="836"/>
      <c r="BA24" s="836"/>
      <c r="BB24" s="836"/>
      <c r="BC24" s="836"/>
      <c r="BD24" s="836"/>
      <c r="BE24" s="836"/>
      <c r="BF24" s="836"/>
      <c r="BG24" s="836"/>
      <c r="BH24" s="836"/>
      <c r="BI24" s="836"/>
      <c r="BJ24" s="836"/>
      <c r="BK24" s="836"/>
      <c r="BL24" s="836"/>
      <c r="BM24" s="836"/>
      <c r="BN24" s="836"/>
      <c r="BO24" s="836"/>
      <c r="BP24" s="836"/>
      <c r="BQ24" s="836"/>
      <c r="BR24" s="836"/>
      <c r="BS24" s="836"/>
      <c r="BT24" s="836"/>
      <c r="BU24" s="836"/>
      <c r="BV24" s="836"/>
      <c r="BW24" s="836"/>
      <c r="BX24" s="836"/>
      <c r="BY24" s="836"/>
      <c r="BZ24" s="836"/>
      <c r="CA24" s="836"/>
      <c r="CB24" s="836"/>
      <c r="CC24" s="836"/>
      <c r="CD24" s="836"/>
      <c r="CE24" s="836"/>
      <c r="CF24" s="836"/>
      <c r="CG24" s="836"/>
      <c r="CH24" s="836"/>
      <c r="CI24" s="836"/>
      <c r="CJ24" s="836"/>
      <c r="CK24" s="836"/>
      <c r="CL24" s="836"/>
      <c r="CM24" s="836"/>
      <c r="CN24" s="615" t="s">
        <v>336</v>
      </c>
      <c r="CO24" s="616"/>
      <c r="CP24" s="616"/>
      <c r="CQ24" s="616"/>
      <c r="CR24" s="616"/>
      <c r="CS24" s="616"/>
      <c r="CT24" s="616"/>
      <c r="CU24" s="617"/>
      <c r="CV24" s="618" t="s">
        <v>115</v>
      </c>
      <c r="CW24" s="616"/>
      <c r="CX24" s="616"/>
      <c r="CY24" s="616"/>
      <c r="CZ24" s="616"/>
      <c r="DA24" s="616"/>
      <c r="DB24" s="616"/>
      <c r="DC24" s="616"/>
      <c r="DD24" s="616"/>
      <c r="DE24" s="617"/>
      <c r="DF24" s="649">
        <f>стр.1_4!DF118+стр.1_4!DF119+стр.1_4!DF120+стр.1_4!DF121+стр.1_4!DF122+стр.1_4!DF123+стр.1_4!DF124+стр.1_4!DF125+стр.1_4!DF135+стр.1_4!DF132</f>
        <v>10322933.060000001</v>
      </c>
      <c r="DG24" s="832"/>
      <c r="DH24" s="832"/>
      <c r="DI24" s="832"/>
      <c r="DJ24" s="832"/>
      <c r="DK24" s="832"/>
      <c r="DL24" s="832"/>
      <c r="DM24" s="832"/>
      <c r="DN24" s="832"/>
      <c r="DO24" s="832"/>
      <c r="DP24" s="832"/>
      <c r="DQ24" s="832"/>
      <c r="DR24" s="833"/>
      <c r="DS24" s="649">
        <f>стр.1_4!DS118+стр.1_4!DS119+стр.1_4!DS120+стр.1_4!DS121+стр.1_4!DS122+стр.1_4!DS123+стр.1_4!DS124+стр.1_4!DS125+стр.1_4!DS135</f>
        <v>4136929.63</v>
      </c>
      <c r="DT24" s="832"/>
      <c r="DU24" s="832"/>
      <c r="DV24" s="832"/>
      <c r="DW24" s="832"/>
      <c r="DX24" s="832"/>
      <c r="DY24" s="832"/>
      <c r="DZ24" s="832"/>
      <c r="EA24" s="832"/>
      <c r="EB24" s="832"/>
      <c r="EC24" s="832"/>
      <c r="ED24" s="832"/>
      <c r="EE24" s="833"/>
      <c r="EF24" s="649">
        <f>стр.1_4!EF118+стр.1_4!EF119+стр.1_4!EF120+стр.1_4!EF121+стр.1_4!EF122+стр.1_4!EF123+стр.1_4!EF124+стр.1_4!EF125+стр.1_4!EF135</f>
        <v>4136929.63</v>
      </c>
      <c r="EG24" s="832"/>
      <c r="EH24" s="832"/>
      <c r="EI24" s="832"/>
      <c r="EJ24" s="832"/>
      <c r="EK24" s="832"/>
      <c r="EL24" s="832"/>
      <c r="EM24" s="832"/>
      <c r="EN24" s="832"/>
      <c r="EO24" s="832"/>
      <c r="EP24" s="832"/>
      <c r="EQ24" s="832"/>
      <c r="ER24" s="833"/>
      <c r="ES24" s="680"/>
      <c r="ET24" s="681"/>
      <c r="EU24" s="681"/>
      <c r="EV24" s="681"/>
      <c r="EW24" s="681"/>
      <c r="EX24" s="681"/>
      <c r="EY24" s="681"/>
      <c r="EZ24" s="681"/>
      <c r="FA24" s="681"/>
      <c r="FB24" s="681"/>
      <c r="FC24" s="681"/>
      <c r="FD24" s="681"/>
      <c r="FE24" s="682"/>
    </row>
    <row r="25" spans="1:161" ht="24" customHeight="1" x14ac:dyDescent="0.2">
      <c r="A25" s="616" t="s">
        <v>106</v>
      </c>
      <c r="B25" s="616"/>
      <c r="C25" s="616"/>
      <c r="D25" s="616"/>
      <c r="E25" s="616"/>
      <c r="F25" s="616"/>
      <c r="G25" s="616"/>
      <c r="H25" s="617"/>
      <c r="I25" s="831" t="s">
        <v>337</v>
      </c>
      <c r="J25" s="526"/>
      <c r="K25" s="526"/>
      <c r="L25" s="526"/>
      <c r="M25" s="526"/>
      <c r="N25" s="526"/>
      <c r="O25" s="526"/>
      <c r="P25" s="526"/>
      <c r="Q25" s="526"/>
      <c r="R25" s="526"/>
      <c r="S25" s="526"/>
      <c r="T25" s="526"/>
      <c r="U25" s="526"/>
      <c r="V25" s="526"/>
      <c r="W25" s="526"/>
      <c r="X25" s="526"/>
      <c r="Y25" s="526"/>
      <c r="Z25" s="526"/>
      <c r="AA25" s="526"/>
      <c r="AB25" s="526"/>
      <c r="AC25" s="526"/>
      <c r="AD25" s="526"/>
      <c r="AE25" s="526"/>
      <c r="AF25" s="526"/>
      <c r="AG25" s="526"/>
      <c r="AH25" s="526"/>
      <c r="AI25" s="526"/>
      <c r="AJ25" s="526"/>
      <c r="AK25" s="526"/>
      <c r="AL25" s="526"/>
      <c r="AM25" s="526"/>
      <c r="AN25" s="526"/>
      <c r="AO25" s="526"/>
      <c r="AP25" s="526"/>
      <c r="AQ25" s="526"/>
      <c r="AR25" s="526"/>
      <c r="AS25" s="526"/>
      <c r="AT25" s="526"/>
      <c r="AU25" s="526"/>
      <c r="AV25" s="526"/>
      <c r="AW25" s="526"/>
      <c r="AX25" s="526"/>
      <c r="AY25" s="526"/>
      <c r="AZ25" s="526"/>
      <c r="BA25" s="526"/>
      <c r="BB25" s="526"/>
      <c r="BC25" s="526"/>
      <c r="BD25" s="526"/>
      <c r="BE25" s="526"/>
      <c r="BF25" s="526"/>
      <c r="BG25" s="526"/>
      <c r="BH25" s="526"/>
      <c r="BI25" s="526"/>
      <c r="BJ25" s="526"/>
      <c r="BK25" s="526"/>
      <c r="BL25" s="526"/>
      <c r="BM25" s="526"/>
      <c r="BN25" s="526"/>
      <c r="BO25" s="526"/>
      <c r="BP25" s="526"/>
      <c r="BQ25" s="526"/>
      <c r="BR25" s="526"/>
      <c r="BS25" s="526"/>
      <c r="BT25" s="526"/>
      <c r="BU25" s="526"/>
      <c r="BV25" s="526"/>
      <c r="BW25" s="526"/>
      <c r="BX25" s="526"/>
      <c r="BY25" s="526"/>
      <c r="BZ25" s="526"/>
      <c r="CA25" s="526"/>
      <c r="CB25" s="526"/>
      <c r="CC25" s="526"/>
      <c r="CD25" s="526"/>
      <c r="CE25" s="526"/>
      <c r="CF25" s="526"/>
      <c r="CG25" s="526"/>
      <c r="CH25" s="526"/>
      <c r="CI25" s="526"/>
      <c r="CJ25" s="526"/>
      <c r="CK25" s="526"/>
      <c r="CL25" s="526"/>
      <c r="CM25" s="526"/>
      <c r="CN25" s="615" t="s">
        <v>338</v>
      </c>
      <c r="CO25" s="616"/>
      <c r="CP25" s="616"/>
      <c r="CQ25" s="616"/>
      <c r="CR25" s="616"/>
      <c r="CS25" s="616"/>
      <c r="CT25" s="616"/>
      <c r="CU25" s="617"/>
      <c r="CV25" s="618" t="s">
        <v>115</v>
      </c>
      <c r="CW25" s="616"/>
      <c r="CX25" s="616"/>
      <c r="CY25" s="616"/>
      <c r="CZ25" s="616"/>
      <c r="DA25" s="616"/>
      <c r="DB25" s="616"/>
      <c r="DC25" s="616"/>
      <c r="DD25" s="616"/>
      <c r="DE25" s="617"/>
      <c r="DF25" s="680"/>
      <c r="DG25" s="681"/>
      <c r="DH25" s="681"/>
      <c r="DI25" s="681"/>
      <c r="DJ25" s="681"/>
      <c r="DK25" s="681"/>
      <c r="DL25" s="681"/>
      <c r="DM25" s="681"/>
      <c r="DN25" s="681"/>
      <c r="DO25" s="681"/>
      <c r="DP25" s="681"/>
      <c r="DQ25" s="681"/>
      <c r="DR25" s="834"/>
      <c r="DS25" s="680"/>
      <c r="DT25" s="681"/>
      <c r="DU25" s="681"/>
      <c r="DV25" s="681"/>
      <c r="DW25" s="681"/>
      <c r="DX25" s="681"/>
      <c r="DY25" s="681"/>
      <c r="DZ25" s="681"/>
      <c r="EA25" s="681"/>
      <c r="EB25" s="681"/>
      <c r="EC25" s="681"/>
      <c r="ED25" s="681"/>
      <c r="EE25" s="834"/>
      <c r="EF25" s="680"/>
      <c r="EG25" s="681"/>
      <c r="EH25" s="681"/>
      <c r="EI25" s="681"/>
      <c r="EJ25" s="681"/>
      <c r="EK25" s="681"/>
      <c r="EL25" s="681"/>
      <c r="EM25" s="681"/>
      <c r="EN25" s="681"/>
      <c r="EO25" s="681"/>
      <c r="EP25" s="681"/>
      <c r="EQ25" s="681"/>
      <c r="ER25" s="834"/>
      <c r="ES25" s="680"/>
      <c r="ET25" s="681"/>
      <c r="EU25" s="681"/>
      <c r="EV25" s="681"/>
      <c r="EW25" s="681"/>
      <c r="EX25" s="681"/>
      <c r="EY25" s="681"/>
      <c r="EZ25" s="681"/>
      <c r="FA25" s="681"/>
      <c r="FB25" s="681"/>
      <c r="FC25" s="681"/>
      <c r="FD25" s="681"/>
      <c r="FE25" s="682"/>
    </row>
    <row r="26" spans="1:161" x14ac:dyDescent="0.2">
      <c r="A26" s="543"/>
      <c r="B26" s="543"/>
      <c r="C26" s="543"/>
      <c r="D26" s="543"/>
      <c r="E26" s="543"/>
      <c r="F26" s="543"/>
      <c r="G26" s="543"/>
      <c r="H26" s="544"/>
      <c r="I26" s="816" t="s">
        <v>339</v>
      </c>
      <c r="J26" s="817"/>
      <c r="K26" s="817"/>
      <c r="L26" s="817"/>
      <c r="M26" s="817"/>
      <c r="N26" s="817"/>
      <c r="O26" s="817"/>
      <c r="P26" s="817"/>
      <c r="Q26" s="817"/>
      <c r="R26" s="817"/>
      <c r="S26" s="817"/>
      <c r="T26" s="817"/>
      <c r="U26" s="817"/>
      <c r="V26" s="817"/>
      <c r="W26" s="817"/>
      <c r="X26" s="817"/>
      <c r="Y26" s="817"/>
      <c r="Z26" s="817"/>
      <c r="AA26" s="817"/>
      <c r="AB26" s="817"/>
      <c r="AC26" s="817"/>
      <c r="AD26" s="817"/>
      <c r="AE26" s="817"/>
      <c r="AF26" s="817"/>
      <c r="AG26" s="817"/>
      <c r="AH26" s="817"/>
      <c r="AI26" s="817"/>
      <c r="AJ26" s="817"/>
      <c r="AK26" s="817"/>
      <c r="AL26" s="817"/>
      <c r="AM26" s="817"/>
      <c r="AN26" s="817"/>
      <c r="AO26" s="817"/>
      <c r="AP26" s="817"/>
      <c r="AQ26" s="817"/>
      <c r="AR26" s="817"/>
      <c r="AS26" s="817"/>
      <c r="AT26" s="817"/>
      <c r="AU26" s="817"/>
      <c r="AV26" s="817"/>
      <c r="AW26" s="817"/>
      <c r="AX26" s="817"/>
      <c r="AY26" s="817"/>
      <c r="AZ26" s="817"/>
      <c r="BA26" s="817"/>
      <c r="BB26" s="817"/>
      <c r="BC26" s="817"/>
      <c r="BD26" s="817"/>
      <c r="BE26" s="817"/>
      <c r="BF26" s="817"/>
      <c r="BG26" s="817"/>
      <c r="BH26" s="817"/>
      <c r="BI26" s="817"/>
      <c r="BJ26" s="817"/>
      <c r="BK26" s="817"/>
      <c r="BL26" s="817"/>
      <c r="BM26" s="817"/>
      <c r="BN26" s="817"/>
      <c r="BO26" s="817"/>
      <c r="BP26" s="817"/>
      <c r="BQ26" s="817"/>
      <c r="BR26" s="817"/>
      <c r="BS26" s="817"/>
      <c r="BT26" s="817"/>
      <c r="BU26" s="817"/>
      <c r="BV26" s="817"/>
      <c r="BW26" s="817"/>
      <c r="BX26" s="817"/>
      <c r="BY26" s="817"/>
      <c r="BZ26" s="817"/>
      <c r="CA26" s="817"/>
      <c r="CB26" s="817"/>
      <c r="CC26" s="817"/>
      <c r="CD26" s="817"/>
      <c r="CE26" s="817"/>
      <c r="CF26" s="817"/>
      <c r="CG26" s="817"/>
      <c r="CH26" s="817"/>
      <c r="CI26" s="817"/>
      <c r="CJ26" s="817"/>
      <c r="CK26" s="817"/>
      <c r="CL26" s="817"/>
      <c r="CM26" s="818"/>
      <c r="CN26" s="542" t="s">
        <v>340</v>
      </c>
      <c r="CO26" s="543"/>
      <c r="CP26" s="543"/>
      <c r="CQ26" s="543"/>
      <c r="CR26" s="543"/>
      <c r="CS26" s="543"/>
      <c r="CT26" s="543"/>
      <c r="CU26" s="544"/>
      <c r="CV26" s="605"/>
      <c r="CW26" s="543"/>
      <c r="CX26" s="543"/>
      <c r="CY26" s="543"/>
      <c r="CZ26" s="543"/>
      <c r="DA26" s="543"/>
      <c r="DB26" s="543"/>
      <c r="DC26" s="543"/>
      <c r="DD26" s="543"/>
      <c r="DE26" s="544"/>
      <c r="DF26" s="739"/>
      <c r="DG26" s="740"/>
      <c r="DH26" s="740"/>
      <c r="DI26" s="740"/>
      <c r="DJ26" s="740"/>
      <c r="DK26" s="740"/>
      <c r="DL26" s="740"/>
      <c r="DM26" s="740"/>
      <c r="DN26" s="740"/>
      <c r="DO26" s="740"/>
      <c r="DP26" s="740"/>
      <c r="DQ26" s="740"/>
      <c r="DR26" s="829"/>
      <c r="DS26" s="739"/>
      <c r="DT26" s="740"/>
      <c r="DU26" s="740"/>
      <c r="DV26" s="740"/>
      <c r="DW26" s="740"/>
      <c r="DX26" s="740"/>
      <c r="DY26" s="740"/>
      <c r="DZ26" s="740"/>
      <c r="EA26" s="740"/>
      <c r="EB26" s="740"/>
      <c r="EC26" s="740"/>
      <c r="ED26" s="740"/>
      <c r="EE26" s="829"/>
      <c r="EF26" s="739"/>
      <c r="EG26" s="740"/>
      <c r="EH26" s="740"/>
      <c r="EI26" s="740"/>
      <c r="EJ26" s="740"/>
      <c r="EK26" s="740"/>
      <c r="EL26" s="740"/>
      <c r="EM26" s="740"/>
      <c r="EN26" s="740"/>
      <c r="EO26" s="740"/>
      <c r="EP26" s="740"/>
      <c r="EQ26" s="740"/>
      <c r="ER26" s="829"/>
      <c r="ES26" s="739"/>
      <c r="ET26" s="740"/>
      <c r="EU26" s="740"/>
      <c r="EV26" s="740"/>
      <c r="EW26" s="740"/>
      <c r="EX26" s="740"/>
      <c r="EY26" s="740"/>
      <c r="EZ26" s="740"/>
      <c r="FA26" s="740"/>
      <c r="FB26" s="740"/>
      <c r="FC26" s="740"/>
      <c r="FD26" s="740"/>
      <c r="FE26" s="741"/>
    </row>
    <row r="27" spans="1:161" x14ac:dyDescent="0.2">
      <c r="A27" s="560"/>
      <c r="B27" s="560"/>
      <c r="C27" s="560"/>
      <c r="D27" s="560"/>
      <c r="E27" s="560"/>
      <c r="F27" s="560"/>
      <c r="G27" s="560"/>
      <c r="H27" s="561"/>
      <c r="I27" s="827"/>
      <c r="J27" s="828"/>
      <c r="K27" s="828"/>
      <c r="L27" s="828"/>
      <c r="M27" s="828"/>
      <c r="N27" s="828"/>
      <c r="O27" s="828"/>
      <c r="P27" s="828"/>
      <c r="Q27" s="828"/>
      <c r="R27" s="828"/>
      <c r="S27" s="828"/>
      <c r="T27" s="828"/>
      <c r="U27" s="828"/>
      <c r="V27" s="828"/>
      <c r="W27" s="828"/>
      <c r="X27" s="828"/>
      <c r="Y27" s="828"/>
      <c r="Z27" s="828"/>
      <c r="AA27" s="828"/>
      <c r="AB27" s="828"/>
      <c r="AC27" s="828"/>
      <c r="AD27" s="828"/>
      <c r="AE27" s="828"/>
      <c r="AF27" s="828"/>
      <c r="AG27" s="828"/>
      <c r="AH27" s="828"/>
      <c r="AI27" s="828"/>
      <c r="AJ27" s="828"/>
      <c r="AK27" s="828"/>
      <c r="AL27" s="828"/>
      <c r="AM27" s="828"/>
      <c r="AN27" s="828"/>
      <c r="AO27" s="828"/>
      <c r="AP27" s="828"/>
      <c r="AQ27" s="828"/>
      <c r="AR27" s="828"/>
      <c r="AS27" s="828"/>
      <c r="AT27" s="828"/>
      <c r="AU27" s="828"/>
      <c r="AV27" s="828"/>
      <c r="AW27" s="828"/>
      <c r="AX27" s="828"/>
      <c r="AY27" s="828"/>
      <c r="AZ27" s="828"/>
      <c r="BA27" s="828"/>
      <c r="BB27" s="828"/>
      <c r="BC27" s="828"/>
      <c r="BD27" s="828"/>
      <c r="BE27" s="828"/>
      <c r="BF27" s="828"/>
      <c r="BG27" s="828"/>
      <c r="BH27" s="828"/>
      <c r="BI27" s="828"/>
      <c r="BJ27" s="828"/>
      <c r="BK27" s="828"/>
      <c r="BL27" s="828"/>
      <c r="BM27" s="828"/>
      <c r="BN27" s="828"/>
      <c r="BO27" s="828"/>
      <c r="BP27" s="828"/>
      <c r="BQ27" s="828"/>
      <c r="BR27" s="828"/>
      <c r="BS27" s="828"/>
      <c r="BT27" s="828"/>
      <c r="BU27" s="828"/>
      <c r="BV27" s="828"/>
      <c r="BW27" s="828"/>
      <c r="BX27" s="828"/>
      <c r="BY27" s="828"/>
      <c r="BZ27" s="828"/>
      <c r="CA27" s="828"/>
      <c r="CB27" s="828"/>
      <c r="CC27" s="828"/>
      <c r="CD27" s="828"/>
      <c r="CE27" s="828"/>
      <c r="CF27" s="828"/>
      <c r="CG27" s="828"/>
      <c r="CH27" s="828"/>
      <c r="CI27" s="828"/>
      <c r="CJ27" s="828"/>
      <c r="CK27" s="828"/>
      <c r="CL27" s="828"/>
      <c r="CM27" s="828"/>
      <c r="CN27" s="559"/>
      <c r="CO27" s="560"/>
      <c r="CP27" s="560"/>
      <c r="CQ27" s="560"/>
      <c r="CR27" s="560"/>
      <c r="CS27" s="560"/>
      <c r="CT27" s="560"/>
      <c r="CU27" s="561"/>
      <c r="CV27" s="562"/>
      <c r="CW27" s="560"/>
      <c r="CX27" s="560"/>
      <c r="CY27" s="560"/>
      <c r="CZ27" s="560"/>
      <c r="DA27" s="560"/>
      <c r="DB27" s="560"/>
      <c r="DC27" s="560"/>
      <c r="DD27" s="560"/>
      <c r="DE27" s="561"/>
      <c r="DF27" s="729"/>
      <c r="DG27" s="730"/>
      <c r="DH27" s="730"/>
      <c r="DI27" s="730"/>
      <c r="DJ27" s="730"/>
      <c r="DK27" s="730"/>
      <c r="DL27" s="730"/>
      <c r="DM27" s="730"/>
      <c r="DN27" s="730"/>
      <c r="DO27" s="730"/>
      <c r="DP27" s="730"/>
      <c r="DQ27" s="730"/>
      <c r="DR27" s="830"/>
      <c r="DS27" s="729"/>
      <c r="DT27" s="730"/>
      <c r="DU27" s="730"/>
      <c r="DV27" s="730"/>
      <c r="DW27" s="730"/>
      <c r="DX27" s="730"/>
      <c r="DY27" s="730"/>
      <c r="DZ27" s="730"/>
      <c r="EA27" s="730"/>
      <c r="EB27" s="730"/>
      <c r="EC27" s="730"/>
      <c r="ED27" s="730"/>
      <c r="EE27" s="830"/>
      <c r="EF27" s="729"/>
      <c r="EG27" s="730"/>
      <c r="EH27" s="730"/>
      <c r="EI27" s="730"/>
      <c r="EJ27" s="730"/>
      <c r="EK27" s="730"/>
      <c r="EL27" s="730"/>
      <c r="EM27" s="730"/>
      <c r="EN27" s="730"/>
      <c r="EO27" s="730"/>
      <c r="EP27" s="730"/>
      <c r="EQ27" s="730"/>
      <c r="ER27" s="830"/>
      <c r="ES27" s="729"/>
      <c r="ET27" s="730"/>
      <c r="EU27" s="730"/>
      <c r="EV27" s="730"/>
      <c r="EW27" s="730"/>
      <c r="EX27" s="730"/>
      <c r="EY27" s="730"/>
      <c r="EZ27" s="730"/>
      <c r="FA27" s="730"/>
      <c r="FB27" s="730"/>
      <c r="FC27" s="730"/>
      <c r="FD27" s="730"/>
      <c r="FE27" s="731"/>
    </row>
    <row r="28" spans="1:161" ht="24" customHeight="1" x14ac:dyDescent="0.2">
      <c r="A28" s="616" t="s">
        <v>107</v>
      </c>
      <c r="B28" s="616"/>
      <c r="C28" s="616"/>
      <c r="D28" s="616"/>
      <c r="E28" s="616"/>
      <c r="F28" s="616"/>
      <c r="G28" s="616"/>
      <c r="H28" s="617"/>
      <c r="I28" s="831" t="s">
        <v>341</v>
      </c>
      <c r="J28" s="526"/>
      <c r="K28" s="526"/>
      <c r="L28" s="526"/>
      <c r="M28" s="526"/>
      <c r="N28" s="526"/>
      <c r="O28" s="526"/>
      <c r="P28" s="526"/>
      <c r="Q28" s="526"/>
      <c r="R28" s="526"/>
      <c r="S28" s="526"/>
      <c r="T28" s="526"/>
      <c r="U28" s="526"/>
      <c r="V28" s="526"/>
      <c r="W28" s="526"/>
      <c r="X28" s="526"/>
      <c r="Y28" s="526"/>
      <c r="Z28" s="526"/>
      <c r="AA28" s="526"/>
      <c r="AB28" s="526"/>
      <c r="AC28" s="526"/>
      <c r="AD28" s="526"/>
      <c r="AE28" s="526"/>
      <c r="AF28" s="526"/>
      <c r="AG28" s="526"/>
      <c r="AH28" s="526"/>
      <c r="AI28" s="526"/>
      <c r="AJ28" s="526"/>
      <c r="AK28" s="526"/>
      <c r="AL28" s="526"/>
      <c r="AM28" s="526"/>
      <c r="AN28" s="526"/>
      <c r="AO28" s="526"/>
      <c r="AP28" s="526"/>
      <c r="AQ28" s="526"/>
      <c r="AR28" s="526"/>
      <c r="AS28" s="526"/>
      <c r="AT28" s="526"/>
      <c r="AU28" s="526"/>
      <c r="AV28" s="526"/>
      <c r="AW28" s="526"/>
      <c r="AX28" s="526"/>
      <c r="AY28" s="526"/>
      <c r="AZ28" s="526"/>
      <c r="BA28" s="526"/>
      <c r="BB28" s="526"/>
      <c r="BC28" s="526"/>
      <c r="BD28" s="526"/>
      <c r="BE28" s="526"/>
      <c r="BF28" s="526"/>
      <c r="BG28" s="526"/>
      <c r="BH28" s="526"/>
      <c r="BI28" s="526"/>
      <c r="BJ28" s="526"/>
      <c r="BK28" s="526"/>
      <c r="BL28" s="526"/>
      <c r="BM28" s="526"/>
      <c r="BN28" s="526"/>
      <c r="BO28" s="526"/>
      <c r="BP28" s="526"/>
      <c r="BQ28" s="526"/>
      <c r="BR28" s="526"/>
      <c r="BS28" s="526"/>
      <c r="BT28" s="526"/>
      <c r="BU28" s="526"/>
      <c r="BV28" s="526"/>
      <c r="BW28" s="526"/>
      <c r="BX28" s="526"/>
      <c r="BY28" s="526"/>
      <c r="BZ28" s="526"/>
      <c r="CA28" s="526"/>
      <c r="CB28" s="526"/>
      <c r="CC28" s="526"/>
      <c r="CD28" s="526"/>
      <c r="CE28" s="526"/>
      <c r="CF28" s="526"/>
      <c r="CG28" s="526"/>
      <c r="CH28" s="526"/>
      <c r="CI28" s="526"/>
      <c r="CJ28" s="526"/>
      <c r="CK28" s="526"/>
      <c r="CL28" s="526"/>
      <c r="CM28" s="526"/>
      <c r="CN28" s="615" t="s">
        <v>342</v>
      </c>
      <c r="CO28" s="616"/>
      <c r="CP28" s="616"/>
      <c r="CQ28" s="616"/>
      <c r="CR28" s="616"/>
      <c r="CS28" s="616"/>
      <c r="CT28" s="616"/>
      <c r="CU28" s="617"/>
      <c r="CV28" s="618" t="s">
        <v>115</v>
      </c>
      <c r="CW28" s="616"/>
      <c r="CX28" s="616"/>
      <c r="CY28" s="616"/>
      <c r="CZ28" s="616"/>
      <c r="DA28" s="616"/>
      <c r="DB28" s="616"/>
      <c r="DC28" s="616"/>
      <c r="DD28" s="616"/>
      <c r="DE28" s="617"/>
      <c r="DF28" s="649">
        <f>DF12+DF15+DF24</f>
        <v>30998919.73</v>
      </c>
      <c r="DG28" s="832"/>
      <c r="DH28" s="832"/>
      <c r="DI28" s="832"/>
      <c r="DJ28" s="832"/>
      <c r="DK28" s="832"/>
      <c r="DL28" s="832"/>
      <c r="DM28" s="832"/>
      <c r="DN28" s="832"/>
      <c r="DO28" s="832"/>
      <c r="DP28" s="832"/>
      <c r="DQ28" s="832"/>
      <c r="DR28" s="833"/>
      <c r="DS28" s="649">
        <f t="shared" ref="DS28" si="4">DS12+DS15+DS24</f>
        <v>13905501.630000001</v>
      </c>
      <c r="DT28" s="832"/>
      <c r="DU28" s="832"/>
      <c r="DV28" s="832"/>
      <c r="DW28" s="832"/>
      <c r="DX28" s="832"/>
      <c r="DY28" s="832"/>
      <c r="DZ28" s="832"/>
      <c r="EA28" s="832"/>
      <c r="EB28" s="832"/>
      <c r="EC28" s="832"/>
      <c r="ED28" s="832"/>
      <c r="EE28" s="833"/>
      <c r="EF28" s="649">
        <f t="shared" ref="EF28" si="5">EF12+EF15+EF24</f>
        <v>14260778.630000001</v>
      </c>
      <c r="EG28" s="832"/>
      <c r="EH28" s="832"/>
      <c r="EI28" s="832"/>
      <c r="EJ28" s="832"/>
      <c r="EK28" s="832"/>
      <c r="EL28" s="832"/>
      <c r="EM28" s="832"/>
      <c r="EN28" s="832"/>
      <c r="EO28" s="832"/>
      <c r="EP28" s="832"/>
      <c r="EQ28" s="832"/>
      <c r="ER28" s="833"/>
      <c r="ES28" s="680"/>
      <c r="ET28" s="681"/>
      <c r="EU28" s="681"/>
      <c r="EV28" s="681"/>
      <c r="EW28" s="681"/>
      <c r="EX28" s="681"/>
      <c r="EY28" s="681"/>
      <c r="EZ28" s="681"/>
      <c r="FA28" s="681"/>
      <c r="FB28" s="681"/>
      <c r="FC28" s="681"/>
      <c r="FD28" s="681"/>
      <c r="FE28" s="682"/>
    </row>
    <row r="29" spans="1:161" x14ac:dyDescent="0.2">
      <c r="A29" s="543"/>
      <c r="B29" s="543"/>
      <c r="C29" s="543"/>
      <c r="D29" s="543"/>
      <c r="E29" s="543"/>
      <c r="F29" s="543"/>
      <c r="G29" s="543"/>
      <c r="H29" s="544"/>
      <c r="I29" s="816" t="s">
        <v>339</v>
      </c>
      <c r="J29" s="817"/>
      <c r="K29" s="817"/>
      <c r="L29" s="817"/>
      <c r="M29" s="817"/>
      <c r="N29" s="817"/>
      <c r="O29" s="817"/>
      <c r="P29" s="817"/>
      <c r="Q29" s="817"/>
      <c r="R29" s="817"/>
      <c r="S29" s="817"/>
      <c r="T29" s="817"/>
      <c r="U29" s="817"/>
      <c r="V29" s="817"/>
      <c r="W29" s="817"/>
      <c r="X29" s="817"/>
      <c r="Y29" s="817"/>
      <c r="Z29" s="817"/>
      <c r="AA29" s="817"/>
      <c r="AB29" s="817"/>
      <c r="AC29" s="817"/>
      <c r="AD29" s="817"/>
      <c r="AE29" s="817"/>
      <c r="AF29" s="817"/>
      <c r="AG29" s="817"/>
      <c r="AH29" s="817"/>
      <c r="AI29" s="817"/>
      <c r="AJ29" s="817"/>
      <c r="AK29" s="817"/>
      <c r="AL29" s="817"/>
      <c r="AM29" s="817"/>
      <c r="AN29" s="817"/>
      <c r="AO29" s="817"/>
      <c r="AP29" s="817"/>
      <c r="AQ29" s="817"/>
      <c r="AR29" s="817"/>
      <c r="AS29" s="817"/>
      <c r="AT29" s="817"/>
      <c r="AU29" s="817"/>
      <c r="AV29" s="817"/>
      <c r="AW29" s="817"/>
      <c r="AX29" s="817"/>
      <c r="AY29" s="817"/>
      <c r="AZ29" s="817"/>
      <c r="BA29" s="817"/>
      <c r="BB29" s="817"/>
      <c r="BC29" s="817"/>
      <c r="BD29" s="817"/>
      <c r="BE29" s="817"/>
      <c r="BF29" s="817"/>
      <c r="BG29" s="817"/>
      <c r="BH29" s="817"/>
      <c r="BI29" s="817"/>
      <c r="BJ29" s="817"/>
      <c r="BK29" s="817"/>
      <c r="BL29" s="817"/>
      <c r="BM29" s="817"/>
      <c r="BN29" s="817"/>
      <c r="BO29" s="817"/>
      <c r="BP29" s="817"/>
      <c r="BQ29" s="817"/>
      <c r="BR29" s="817"/>
      <c r="BS29" s="817"/>
      <c r="BT29" s="817"/>
      <c r="BU29" s="817"/>
      <c r="BV29" s="817"/>
      <c r="BW29" s="817"/>
      <c r="BX29" s="817"/>
      <c r="BY29" s="817"/>
      <c r="BZ29" s="817"/>
      <c r="CA29" s="817"/>
      <c r="CB29" s="817"/>
      <c r="CC29" s="817"/>
      <c r="CD29" s="817"/>
      <c r="CE29" s="817"/>
      <c r="CF29" s="817"/>
      <c r="CG29" s="817"/>
      <c r="CH29" s="817"/>
      <c r="CI29" s="817"/>
      <c r="CJ29" s="817"/>
      <c r="CK29" s="817"/>
      <c r="CL29" s="817"/>
      <c r="CM29" s="818"/>
      <c r="CN29" s="542" t="s">
        <v>343</v>
      </c>
      <c r="CO29" s="543"/>
      <c r="CP29" s="543"/>
      <c r="CQ29" s="543"/>
      <c r="CR29" s="543"/>
      <c r="CS29" s="543"/>
      <c r="CT29" s="543"/>
      <c r="CU29" s="544"/>
      <c r="CV29" s="605"/>
      <c r="CW29" s="543"/>
      <c r="CX29" s="543"/>
      <c r="CY29" s="543"/>
      <c r="CZ29" s="543"/>
      <c r="DA29" s="543"/>
      <c r="DB29" s="543"/>
      <c r="DC29" s="543"/>
      <c r="DD29" s="543"/>
      <c r="DE29" s="544"/>
      <c r="DF29" s="580">
        <f>DF28</f>
        <v>30998919.73</v>
      </c>
      <c r="DG29" s="819"/>
      <c r="DH29" s="819"/>
      <c r="DI29" s="819"/>
      <c r="DJ29" s="819"/>
      <c r="DK29" s="819"/>
      <c r="DL29" s="819"/>
      <c r="DM29" s="819"/>
      <c r="DN29" s="819"/>
      <c r="DO29" s="819"/>
      <c r="DP29" s="819"/>
      <c r="DQ29" s="819"/>
      <c r="DR29" s="820"/>
      <c r="DS29" s="580">
        <f t="shared" ref="DS29" si="6">DS28</f>
        <v>13905501.630000001</v>
      </c>
      <c r="DT29" s="819"/>
      <c r="DU29" s="819"/>
      <c r="DV29" s="819"/>
      <c r="DW29" s="819"/>
      <c r="DX29" s="819"/>
      <c r="DY29" s="819"/>
      <c r="DZ29" s="819"/>
      <c r="EA29" s="819"/>
      <c r="EB29" s="819"/>
      <c r="EC29" s="819"/>
      <c r="ED29" s="819"/>
      <c r="EE29" s="820"/>
      <c r="EF29" s="580">
        <f t="shared" ref="EF29" si="7">EF28</f>
        <v>14260778.630000001</v>
      </c>
      <c r="EG29" s="819"/>
      <c r="EH29" s="819"/>
      <c r="EI29" s="819"/>
      <c r="EJ29" s="819"/>
      <c r="EK29" s="819"/>
      <c r="EL29" s="819"/>
      <c r="EM29" s="819"/>
      <c r="EN29" s="819"/>
      <c r="EO29" s="819"/>
      <c r="EP29" s="819"/>
      <c r="EQ29" s="819"/>
      <c r="ER29" s="820"/>
      <c r="ES29" s="739"/>
      <c r="ET29" s="740"/>
      <c r="EU29" s="740"/>
      <c r="EV29" s="740"/>
      <c r="EW29" s="740"/>
      <c r="EX29" s="740"/>
      <c r="EY29" s="740"/>
      <c r="EZ29" s="740"/>
      <c r="FA29" s="740"/>
      <c r="FB29" s="740"/>
      <c r="FC29" s="740"/>
      <c r="FD29" s="740"/>
      <c r="FE29" s="741"/>
    </row>
    <row r="30" spans="1:161" ht="12" thickBot="1" x14ac:dyDescent="0.25">
      <c r="A30" s="560"/>
      <c r="B30" s="560"/>
      <c r="C30" s="560"/>
      <c r="D30" s="560"/>
      <c r="E30" s="560"/>
      <c r="F30" s="560"/>
      <c r="G30" s="560"/>
      <c r="H30" s="561"/>
      <c r="I30" s="827"/>
      <c r="J30" s="828"/>
      <c r="K30" s="828"/>
      <c r="L30" s="828"/>
      <c r="M30" s="828"/>
      <c r="N30" s="828"/>
      <c r="O30" s="828"/>
      <c r="P30" s="828"/>
      <c r="Q30" s="828"/>
      <c r="R30" s="828"/>
      <c r="S30" s="828"/>
      <c r="T30" s="828"/>
      <c r="U30" s="828"/>
      <c r="V30" s="828"/>
      <c r="W30" s="828"/>
      <c r="X30" s="828"/>
      <c r="Y30" s="828"/>
      <c r="Z30" s="828"/>
      <c r="AA30" s="828"/>
      <c r="AB30" s="828"/>
      <c r="AC30" s="828"/>
      <c r="AD30" s="828"/>
      <c r="AE30" s="828"/>
      <c r="AF30" s="828"/>
      <c r="AG30" s="828"/>
      <c r="AH30" s="828"/>
      <c r="AI30" s="828"/>
      <c r="AJ30" s="828"/>
      <c r="AK30" s="828"/>
      <c r="AL30" s="828"/>
      <c r="AM30" s="828"/>
      <c r="AN30" s="828"/>
      <c r="AO30" s="828"/>
      <c r="AP30" s="828"/>
      <c r="AQ30" s="828"/>
      <c r="AR30" s="828"/>
      <c r="AS30" s="828"/>
      <c r="AT30" s="828"/>
      <c r="AU30" s="828"/>
      <c r="AV30" s="828"/>
      <c r="AW30" s="828"/>
      <c r="AX30" s="828"/>
      <c r="AY30" s="828"/>
      <c r="AZ30" s="828"/>
      <c r="BA30" s="828"/>
      <c r="BB30" s="828"/>
      <c r="BC30" s="828"/>
      <c r="BD30" s="828"/>
      <c r="BE30" s="828"/>
      <c r="BF30" s="828"/>
      <c r="BG30" s="828"/>
      <c r="BH30" s="828"/>
      <c r="BI30" s="828"/>
      <c r="BJ30" s="828"/>
      <c r="BK30" s="828"/>
      <c r="BL30" s="828"/>
      <c r="BM30" s="828"/>
      <c r="BN30" s="828"/>
      <c r="BO30" s="828"/>
      <c r="BP30" s="828"/>
      <c r="BQ30" s="828"/>
      <c r="BR30" s="828"/>
      <c r="BS30" s="828"/>
      <c r="BT30" s="828"/>
      <c r="BU30" s="828"/>
      <c r="BV30" s="828"/>
      <c r="BW30" s="828"/>
      <c r="BX30" s="828"/>
      <c r="BY30" s="828"/>
      <c r="BZ30" s="828"/>
      <c r="CA30" s="828"/>
      <c r="CB30" s="828"/>
      <c r="CC30" s="828"/>
      <c r="CD30" s="828"/>
      <c r="CE30" s="828"/>
      <c r="CF30" s="828"/>
      <c r="CG30" s="828"/>
      <c r="CH30" s="828"/>
      <c r="CI30" s="828"/>
      <c r="CJ30" s="828"/>
      <c r="CK30" s="828"/>
      <c r="CL30" s="828"/>
      <c r="CM30" s="828"/>
      <c r="CN30" s="602"/>
      <c r="CO30" s="603"/>
      <c r="CP30" s="603"/>
      <c r="CQ30" s="603"/>
      <c r="CR30" s="603"/>
      <c r="CS30" s="603"/>
      <c r="CT30" s="603"/>
      <c r="CU30" s="604"/>
      <c r="CV30" s="606"/>
      <c r="CW30" s="603"/>
      <c r="CX30" s="603"/>
      <c r="CY30" s="603"/>
      <c r="CZ30" s="603"/>
      <c r="DA30" s="603"/>
      <c r="DB30" s="603"/>
      <c r="DC30" s="603"/>
      <c r="DD30" s="603"/>
      <c r="DE30" s="604"/>
      <c r="DF30" s="821"/>
      <c r="DG30" s="822"/>
      <c r="DH30" s="822"/>
      <c r="DI30" s="822"/>
      <c r="DJ30" s="822"/>
      <c r="DK30" s="822"/>
      <c r="DL30" s="822"/>
      <c r="DM30" s="822"/>
      <c r="DN30" s="822"/>
      <c r="DO30" s="822"/>
      <c r="DP30" s="822"/>
      <c r="DQ30" s="822"/>
      <c r="DR30" s="823"/>
      <c r="DS30" s="821"/>
      <c r="DT30" s="822"/>
      <c r="DU30" s="822"/>
      <c r="DV30" s="822"/>
      <c r="DW30" s="822"/>
      <c r="DX30" s="822"/>
      <c r="DY30" s="822"/>
      <c r="DZ30" s="822"/>
      <c r="EA30" s="822"/>
      <c r="EB30" s="822"/>
      <c r="EC30" s="822"/>
      <c r="ED30" s="822"/>
      <c r="EE30" s="823"/>
      <c r="EF30" s="821"/>
      <c r="EG30" s="822"/>
      <c r="EH30" s="822"/>
      <c r="EI30" s="822"/>
      <c r="EJ30" s="822"/>
      <c r="EK30" s="822"/>
      <c r="EL30" s="822"/>
      <c r="EM30" s="822"/>
      <c r="EN30" s="822"/>
      <c r="EO30" s="822"/>
      <c r="EP30" s="822"/>
      <c r="EQ30" s="822"/>
      <c r="ER30" s="823"/>
      <c r="ES30" s="824"/>
      <c r="ET30" s="825"/>
      <c r="EU30" s="825"/>
      <c r="EV30" s="825"/>
      <c r="EW30" s="825"/>
      <c r="EX30" s="825"/>
      <c r="EY30" s="825"/>
      <c r="EZ30" s="825"/>
      <c r="FA30" s="825"/>
      <c r="FB30" s="825"/>
      <c r="FC30" s="825"/>
      <c r="FD30" s="825"/>
      <c r="FE30" s="826"/>
    </row>
    <row r="32" spans="1:161" ht="15" customHeight="1" x14ac:dyDescent="0.2">
      <c r="I32" s="82" t="s">
        <v>344</v>
      </c>
      <c r="AQ32" s="814" t="s">
        <v>770</v>
      </c>
      <c r="AR32" s="814"/>
      <c r="AS32" s="814"/>
      <c r="AT32" s="814"/>
      <c r="AU32" s="814"/>
      <c r="AV32" s="814"/>
      <c r="AW32" s="814"/>
      <c r="AX32" s="814"/>
      <c r="AY32" s="814"/>
      <c r="AZ32" s="814"/>
      <c r="BA32" s="814"/>
      <c r="BB32" s="814"/>
      <c r="BC32" s="814"/>
      <c r="BD32" s="814"/>
      <c r="BE32" s="814"/>
      <c r="BF32" s="814"/>
      <c r="BG32" s="814"/>
      <c r="BH32" s="814"/>
    </row>
    <row r="33" spans="1:161" ht="11.25" customHeight="1" x14ac:dyDescent="0.2">
      <c r="I33" s="82" t="s">
        <v>345</v>
      </c>
      <c r="AQ33" s="815"/>
      <c r="AR33" s="815"/>
      <c r="AS33" s="815"/>
      <c r="AT33" s="815"/>
      <c r="AU33" s="815"/>
      <c r="AV33" s="815"/>
      <c r="AW33" s="815"/>
      <c r="AX33" s="815"/>
      <c r="AY33" s="815"/>
      <c r="AZ33" s="815"/>
      <c r="BA33" s="815"/>
      <c r="BB33" s="815"/>
      <c r="BC33" s="815"/>
      <c r="BD33" s="815"/>
      <c r="BE33" s="815"/>
      <c r="BF33" s="815"/>
      <c r="BG33" s="815"/>
      <c r="BH33" s="815"/>
      <c r="BK33" s="730"/>
      <c r="BL33" s="730"/>
      <c r="BM33" s="730"/>
      <c r="BN33" s="730"/>
      <c r="BO33" s="730"/>
      <c r="BP33" s="730"/>
      <c r="BQ33" s="730"/>
      <c r="BR33" s="730"/>
      <c r="BS33" s="730"/>
      <c r="BT33" s="730"/>
      <c r="BU33" s="730"/>
      <c r="BV33" s="730"/>
      <c r="BY33" s="813" t="s">
        <v>761</v>
      </c>
      <c r="BZ33" s="813"/>
      <c r="CA33" s="813"/>
      <c r="CB33" s="813"/>
      <c r="CC33" s="813"/>
      <c r="CD33" s="813"/>
      <c r="CE33" s="813"/>
      <c r="CF33" s="813"/>
      <c r="CG33" s="813"/>
      <c r="CH33" s="813"/>
      <c r="CI33" s="813"/>
      <c r="CJ33" s="813"/>
      <c r="CK33" s="813"/>
      <c r="CL33" s="813"/>
      <c r="CM33" s="813"/>
      <c r="CN33" s="813"/>
      <c r="CO33" s="813"/>
      <c r="CP33" s="813"/>
      <c r="CQ33" s="813"/>
      <c r="CR33" s="813"/>
    </row>
    <row r="34" spans="1:161" s="83" customFormat="1" ht="8.25" x14ac:dyDescent="0.15">
      <c r="AQ34" s="812" t="s">
        <v>346</v>
      </c>
      <c r="AR34" s="812"/>
      <c r="AS34" s="812"/>
      <c r="AT34" s="812"/>
      <c r="AU34" s="812"/>
      <c r="AV34" s="812"/>
      <c r="AW34" s="812"/>
      <c r="AX34" s="812"/>
      <c r="AY34" s="812"/>
      <c r="AZ34" s="812"/>
      <c r="BA34" s="812"/>
      <c r="BB34" s="812"/>
      <c r="BC34" s="812"/>
      <c r="BD34" s="812"/>
      <c r="BE34" s="812"/>
      <c r="BF34" s="812"/>
      <c r="BG34" s="812"/>
      <c r="BH34" s="812"/>
      <c r="BK34" s="812" t="s">
        <v>4</v>
      </c>
      <c r="BL34" s="812"/>
      <c r="BM34" s="812"/>
      <c r="BN34" s="812"/>
      <c r="BO34" s="812"/>
      <c r="BP34" s="812"/>
      <c r="BQ34" s="812"/>
      <c r="BR34" s="812"/>
      <c r="BS34" s="812"/>
      <c r="BT34" s="812"/>
      <c r="BU34" s="812"/>
      <c r="BV34" s="812"/>
      <c r="BY34" s="812" t="s">
        <v>5</v>
      </c>
      <c r="BZ34" s="812"/>
      <c r="CA34" s="812"/>
      <c r="CB34" s="812"/>
      <c r="CC34" s="812"/>
      <c r="CD34" s="812"/>
      <c r="CE34" s="812"/>
      <c r="CF34" s="812"/>
      <c r="CG34" s="812"/>
      <c r="CH34" s="812"/>
      <c r="CI34" s="812"/>
      <c r="CJ34" s="812"/>
      <c r="CK34" s="812"/>
      <c r="CL34" s="812"/>
      <c r="CM34" s="812"/>
      <c r="CN34" s="812"/>
      <c r="CO34" s="812"/>
      <c r="CP34" s="812"/>
      <c r="CQ34" s="812"/>
      <c r="CR34" s="812"/>
    </row>
    <row r="35" spans="1:161" s="83" customFormat="1" ht="3" customHeight="1" x14ac:dyDescent="0.15">
      <c r="AQ35" s="90"/>
      <c r="AR35" s="90"/>
      <c r="AS35" s="90"/>
      <c r="AT35" s="90"/>
      <c r="AU35" s="90"/>
      <c r="AV35" s="90"/>
      <c r="AW35" s="90"/>
      <c r="AX35" s="90"/>
      <c r="AY35" s="90"/>
      <c r="AZ35" s="90"/>
      <c r="BA35" s="90"/>
      <c r="BB35" s="90"/>
      <c r="BC35" s="90"/>
      <c r="BD35" s="90"/>
      <c r="BE35" s="90"/>
      <c r="BF35" s="90"/>
      <c r="BG35" s="90"/>
      <c r="BH35" s="90"/>
      <c r="BK35" s="90"/>
      <c r="BL35" s="90"/>
      <c r="BM35" s="90"/>
      <c r="BN35" s="90"/>
      <c r="BO35" s="90"/>
      <c r="BP35" s="90"/>
      <c r="BQ35" s="90"/>
      <c r="BR35" s="90"/>
      <c r="BS35" s="90"/>
      <c r="BT35" s="90"/>
      <c r="BU35" s="90"/>
      <c r="BV35" s="90"/>
      <c r="BY35" s="90"/>
      <c r="BZ35" s="90"/>
      <c r="CA35" s="90"/>
      <c r="CB35" s="90"/>
      <c r="CC35" s="90"/>
      <c r="CD35" s="90"/>
      <c r="CE35" s="90"/>
      <c r="CF35" s="90"/>
      <c r="CG35" s="90"/>
      <c r="CH35" s="90"/>
      <c r="CI35" s="90"/>
      <c r="CJ35" s="90"/>
      <c r="CK35" s="90"/>
      <c r="CL35" s="90"/>
      <c r="CM35" s="90"/>
      <c r="CN35" s="90"/>
      <c r="CO35" s="90"/>
      <c r="CP35" s="90"/>
      <c r="CQ35" s="90"/>
      <c r="CR35" s="90"/>
    </row>
    <row r="36" spans="1:161" ht="12.75" customHeight="1" x14ac:dyDescent="0.2">
      <c r="I36" s="82" t="s">
        <v>347</v>
      </c>
      <c r="AA36" s="811" t="s">
        <v>762</v>
      </c>
      <c r="AB36" s="811"/>
      <c r="AC36" s="811"/>
      <c r="AD36" s="811"/>
      <c r="AE36" s="811"/>
      <c r="AF36" s="811"/>
      <c r="AG36" s="811"/>
      <c r="AH36" s="811"/>
      <c r="AI36" s="811"/>
      <c r="AJ36" s="811"/>
      <c r="AK36" s="811"/>
      <c r="AL36" s="811"/>
      <c r="AM36" s="811"/>
      <c r="AN36" s="811"/>
      <c r="AO36" s="811"/>
      <c r="AP36" s="811"/>
      <c r="AQ36" s="811"/>
      <c r="AR36" s="811"/>
      <c r="AS36" s="811"/>
      <c r="AT36" s="811"/>
      <c r="AU36" s="811"/>
      <c r="AV36" s="811"/>
      <c r="AW36" s="811"/>
      <c r="AX36" s="811"/>
      <c r="AY36" s="811"/>
      <c r="AZ36" s="811"/>
      <c r="BA36" s="811"/>
      <c r="BB36" s="811"/>
      <c r="BC36" s="811"/>
      <c r="BD36" s="811"/>
      <c r="BG36" s="730" t="s">
        <v>763</v>
      </c>
      <c r="BH36" s="730"/>
      <c r="BI36" s="730"/>
      <c r="BJ36" s="730"/>
      <c r="BK36" s="730"/>
      <c r="BL36" s="730"/>
      <c r="BM36" s="730"/>
      <c r="BN36" s="730"/>
      <c r="BO36" s="730"/>
      <c r="BP36" s="730"/>
      <c r="BQ36" s="730"/>
      <c r="BR36" s="730"/>
      <c r="BS36" s="730"/>
      <c r="BT36" s="730"/>
      <c r="BU36" s="730"/>
      <c r="BV36" s="730"/>
      <c r="BW36" s="730"/>
      <c r="BX36" s="730"/>
      <c r="CA36" s="560" t="s">
        <v>764</v>
      </c>
      <c r="CB36" s="560"/>
      <c r="CC36" s="560"/>
      <c r="CD36" s="560"/>
      <c r="CE36" s="560"/>
      <c r="CF36" s="560"/>
      <c r="CG36" s="560"/>
      <c r="CH36" s="560"/>
      <c r="CI36" s="560"/>
      <c r="CJ36" s="560"/>
      <c r="CK36" s="560"/>
      <c r="CL36" s="560"/>
      <c r="CM36" s="560"/>
      <c r="CN36" s="560"/>
      <c r="CO36" s="560"/>
      <c r="CP36" s="560"/>
      <c r="CQ36" s="560"/>
      <c r="CR36" s="560"/>
    </row>
    <row r="37" spans="1:161" s="83" customFormat="1" ht="8.25" x14ac:dyDescent="0.15">
      <c r="AM37" s="812" t="s">
        <v>346</v>
      </c>
      <c r="AN37" s="812"/>
      <c r="AO37" s="812"/>
      <c r="AP37" s="812"/>
      <c r="AQ37" s="812"/>
      <c r="AR37" s="812"/>
      <c r="AS37" s="812"/>
      <c r="AT37" s="812"/>
      <c r="AU37" s="812"/>
      <c r="AV37" s="812"/>
      <c r="AW37" s="812"/>
      <c r="AX37" s="812"/>
      <c r="AY37" s="812"/>
      <c r="AZ37" s="812"/>
      <c r="BA37" s="812"/>
      <c r="BB37" s="812"/>
      <c r="BC37" s="812"/>
      <c r="BD37" s="812"/>
      <c r="BG37" s="812" t="s">
        <v>348</v>
      </c>
      <c r="BH37" s="812"/>
      <c r="BI37" s="812"/>
      <c r="BJ37" s="812"/>
      <c r="BK37" s="812"/>
      <c r="BL37" s="812"/>
      <c r="BM37" s="812"/>
      <c r="BN37" s="812"/>
      <c r="BO37" s="812"/>
      <c r="BP37" s="812"/>
      <c r="BQ37" s="812"/>
      <c r="BR37" s="812"/>
      <c r="BS37" s="812"/>
      <c r="BT37" s="812"/>
      <c r="BU37" s="812"/>
      <c r="BV37" s="812"/>
      <c r="BW37" s="812"/>
      <c r="BX37" s="812"/>
      <c r="CA37" s="812" t="s">
        <v>349</v>
      </c>
      <c r="CB37" s="812"/>
      <c r="CC37" s="812"/>
      <c r="CD37" s="812"/>
      <c r="CE37" s="812"/>
      <c r="CF37" s="812"/>
      <c r="CG37" s="812"/>
      <c r="CH37" s="812"/>
      <c r="CI37" s="812"/>
      <c r="CJ37" s="812"/>
      <c r="CK37" s="812"/>
      <c r="CL37" s="812"/>
      <c r="CM37" s="812"/>
      <c r="CN37" s="812"/>
      <c r="CO37" s="812"/>
      <c r="CP37" s="812"/>
      <c r="CQ37" s="812"/>
      <c r="CR37" s="812"/>
    </row>
    <row r="38" spans="1:161" s="83" customFormat="1" ht="3" customHeight="1" x14ac:dyDescent="0.15">
      <c r="AM38" s="90"/>
      <c r="AN38" s="90"/>
      <c r="AO38" s="90"/>
      <c r="AP38" s="90"/>
      <c r="AQ38" s="90"/>
      <c r="AR38" s="90"/>
      <c r="AS38" s="90"/>
      <c r="AT38" s="90"/>
      <c r="AU38" s="90"/>
      <c r="AV38" s="90"/>
      <c r="AW38" s="90"/>
      <c r="AX38" s="90"/>
      <c r="AY38" s="90"/>
      <c r="AZ38" s="90"/>
      <c r="BA38" s="90"/>
      <c r="BB38" s="90"/>
      <c r="BC38" s="90"/>
      <c r="BD38" s="90"/>
      <c r="BG38" s="90"/>
      <c r="BH38" s="90"/>
      <c r="BI38" s="90"/>
      <c r="BJ38" s="90"/>
      <c r="BK38" s="90"/>
      <c r="BL38" s="90"/>
      <c r="BM38" s="90"/>
      <c r="BN38" s="90"/>
      <c r="BO38" s="90"/>
      <c r="BP38" s="90"/>
      <c r="BQ38" s="90"/>
      <c r="BR38" s="90"/>
      <c r="BS38" s="90"/>
      <c r="BT38" s="90"/>
      <c r="BU38" s="90"/>
      <c r="BV38" s="90"/>
      <c r="BW38" s="90"/>
      <c r="BX38" s="90"/>
      <c r="CA38" s="90"/>
      <c r="CB38" s="90"/>
      <c r="CC38" s="90"/>
      <c r="CD38" s="90"/>
      <c r="CE38" s="90"/>
      <c r="CF38" s="90"/>
      <c r="CG38" s="90"/>
      <c r="CH38" s="90"/>
      <c r="CI38" s="90"/>
      <c r="CJ38" s="90"/>
      <c r="CK38" s="90"/>
      <c r="CL38" s="90"/>
      <c r="CM38" s="90"/>
      <c r="CN38" s="90"/>
      <c r="CO38" s="90"/>
      <c r="CP38" s="90"/>
      <c r="CQ38" s="90"/>
      <c r="CR38" s="90"/>
    </row>
    <row r="39" spans="1:161" ht="12" thickBot="1" x14ac:dyDescent="0.25">
      <c r="I39" s="808" t="s">
        <v>85</v>
      </c>
      <c r="J39" s="808"/>
      <c r="K39" s="560" t="s">
        <v>869</v>
      </c>
      <c r="L39" s="560"/>
      <c r="M39" s="560"/>
      <c r="N39" s="809" t="s">
        <v>85</v>
      </c>
      <c r="O39" s="809"/>
      <c r="Q39" s="560" t="s">
        <v>843</v>
      </c>
      <c r="R39" s="560"/>
      <c r="S39" s="560"/>
      <c r="T39" s="560"/>
      <c r="U39" s="560"/>
      <c r="V39" s="560"/>
      <c r="W39" s="560"/>
      <c r="X39" s="560"/>
      <c r="Y39" s="560"/>
      <c r="Z39" s="560"/>
      <c r="AA39" s="560"/>
      <c r="AB39" s="560"/>
      <c r="AC39" s="560"/>
      <c r="AD39" s="560"/>
      <c r="AE39" s="560"/>
      <c r="AF39" s="808">
        <v>20</v>
      </c>
      <c r="AG39" s="808"/>
      <c r="AH39" s="808"/>
      <c r="AI39" s="810" t="s">
        <v>767</v>
      </c>
      <c r="AJ39" s="810"/>
      <c r="AK39" s="810"/>
      <c r="AL39" s="82" t="s">
        <v>86</v>
      </c>
    </row>
    <row r="40" spans="1:161" x14ac:dyDescent="0.2">
      <c r="A40" s="91"/>
      <c r="B40" s="91"/>
      <c r="C40" s="91"/>
      <c r="D40" s="91"/>
      <c r="E40" s="91"/>
      <c r="F40" s="91"/>
      <c r="G40" s="91"/>
      <c r="H40" s="91"/>
      <c r="I40" s="91"/>
      <c r="J40" s="91"/>
      <c r="K40" s="91"/>
      <c r="L40" s="91"/>
      <c r="M40" s="91"/>
      <c r="N40" s="91"/>
      <c r="O40" s="91"/>
      <c r="P40" s="91"/>
      <c r="Q40" s="91"/>
      <c r="R40" s="91"/>
      <c r="S40" s="91"/>
      <c r="T40" s="91"/>
      <c r="U40" s="91"/>
      <c r="V40" s="91"/>
      <c r="W40" s="91"/>
      <c r="X40" s="91"/>
      <c r="Y40" s="91"/>
    </row>
    <row r="41" spans="1:161" s="81" customFormat="1" ht="12" customHeight="1" x14ac:dyDescent="0.2">
      <c r="A41" s="89" t="s">
        <v>350</v>
      </c>
    </row>
    <row r="42" spans="1:161" s="81" customFormat="1" ht="40.5" customHeight="1" x14ac:dyDescent="0.2">
      <c r="A42" s="804" t="s">
        <v>351</v>
      </c>
      <c r="B42" s="805"/>
      <c r="C42" s="805"/>
      <c r="D42" s="805"/>
      <c r="E42" s="805"/>
      <c r="F42" s="805"/>
      <c r="G42" s="805"/>
      <c r="H42" s="805"/>
      <c r="I42" s="805"/>
      <c r="J42" s="805"/>
      <c r="K42" s="805"/>
      <c r="L42" s="805"/>
      <c r="M42" s="805"/>
      <c r="N42" s="805"/>
      <c r="O42" s="805"/>
      <c r="P42" s="805"/>
      <c r="Q42" s="805"/>
      <c r="R42" s="805"/>
      <c r="S42" s="805"/>
      <c r="T42" s="805"/>
      <c r="U42" s="805"/>
      <c r="V42" s="805"/>
      <c r="W42" s="805"/>
      <c r="X42" s="805"/>
      <c r="Y42" s="805"/>
      <c r="Z42" s="805"/>
      <c r="AA42" s="805"/>
      <c r="AB42" s="805"/>
      <c r="AC42" s="805"/>
      <c r="AD42" s="805"/>
      <c r="AE42" s="805"/>
      <c r="AF42" s="805"/>
      <c r="AG42" s="805"/>
      <c r="AH42" s="805"/>
      <c r="AI42" s="805"/>
      <c r="AJ42" s="805"/>
      <c r="AK42" s="805"/>
      <c r="AL42" s="805"/>
      <c r="AM42" s="805"/>
      <c r="AN42" s="805"/>
      <c r="AO42" s="805"/>
      <c r="AP42" s="805"/>
      <c r="AQ42" s="805"/>
      <c r="AR42" s="805"/>
      <c r="AS42" s="805"/>
      <c r="AT42" s="805"/>
      <c r="AU42" s="805"/>
      <c r="AV42" s="805"/>
      <c r="AW42" s="805"/>
      <c r="AX42" s="805"/>
      <c r="AY42" s="805"/>
      <c r="AZ42" s="805"/>
      <c r="BA42" s="805"/>
      <c r="BB42" s="805"/>
      <c r="BC42" s="805"/>
      <c r="BD42" s="805"/>
      <c r="BE42" s="805"/>
      <c r="BF42" s="805"/>
      <c r="BG42" s="805"/>
      <c r="BH42" s="805"/>
      <c r="BI42" s="805"/>
      <c r="BJ42" s="805"/>
      <c r="BK42" s="805"/>
      <c r="BL42" s="805"/>
      <c r="BM42" s="805"/>
      <c r="BN42" s="805"/>
      <c r="BO42" s="805"/>
      <c r="BP42" s="805"/>
      <c r="BQ42" s="805"/>
      <c r="BR42" s="805"/>
      <c r="BS42" s="805"/>
      <c r="BT42" s="805"/>
      <c r="BU42" s="805"/>
      <c r="BV42" s="805"/>
      <c r="BW42" s="805"/>
      <c r="BX42" s="805"/>
      <c r="BY42" s="805"/>
      <c r="BZ42" s="805"/>
      <c r="CA42" s="805"/>
      <c r="CB42" s="805"/>
      <c r="CC42" s="805"/>
      <c r="CD42" s="805"/>
      <c r="CE42" s="805"/>
      <c r="CF42" s="805"/>
      <c r="CG42" s="805"/>
      <c r="CH42" s="805"/>
      <c r="CI42" s="805"/>
      <c r="CJ42" s="805"/>
      <c r="CK42" s="805"/>
      <c r="CL42" s="805"/>
      <c r="CM42" s="805"/>
      <c r="CN42" s="805"/>
      <c r="CO42" s="805"/>
      <c r="CP42" s="805"/>
      <c r="CQ42" s="805"/>
      <c r="CR42" s="805"/>
      <c r="CS42" s="805"/>
      <c r="CT42" s="805"/>
      <c r="CU42" s="805"/>
      <c r="CV42" s="805"/>
      <c r="CW42" s="805"/>
      <c r="CX42" s="805"/>
      <c r="CY42" s="805"/>
      <c r="CZ42" s="805"/>
      <c r="DA42" s="805"/>
      <c r="DB42" s="805"/>
      <c r="DC42" s="805"/>
      <c r="DD42" s="805"/>
      <c r="DE42" s="805"/>
      <c r="DF42" s="805"/>
      <c r="DG42" s="805"/>
      <c r="DH42" s="805"/>
      <c r="DI42" s="805"/>
      <c r="DJ42" s="805"/>
      <c r="DK42" s="805"/>
      <c r="DL42" s="805"/>
      <c r="DM42" s="805"/>
      <c r="DN42" s="805"/>
      <c r="DO42" s="805"/>
      <c r="DP42" s="805"/>
      <c r="DQ42" s="805"/>
      <c r="DR42" s="805"/>
      <c r="DS42" s="805"/>
      <c r="DT42" s="805"/>
      <c r="DU42" s="805"/>
      <c r="DV42" s="805"/>
      <c r="DW42" s="805"/>
      <c r="DX42" s="805"/>
      <c r="DY42" s="805"/>
      <c r="DZ42" s="805"/>
      <c r="EA42" s="805"/>
      <c r="EB42" s="805"/>
      <c r="EC42" s="805"/>
      <c r="ED42" s="805"/>
      <c r="EE42" s="805"/>
      <c r="EF42" s="805"/>
      <c r="EG42" s="805"/>
      <c r="EH42" s="805"/>
      <c r="EI42" s="805"/>
      <c r="EJ42" s="805"/>
      <c r="EK42" s="805"/>
      <c r="EL42" s="805"/>
      <c r="EM42" s="805"/>
      <c r="EN42" s="805"/>
      <c r="EO42" s="805"/>
      <c r="EP42" s="805"/>
      <c r="EQ42" s="805"/>
      <c r="ER42" s="805"/>
      <c r="ES42" s="805"/>
      <c r="ET42" s="805"/>
      <c r="EU42" s="805"/>
      <c r="EV42" s="805"/>
      <c r="EW42" s="805"/>
      <c r="EX42" s="805"/>
      <c r="EY42" s="805"/>
      <c r="EZ42" s="805"/>
      <c r="FA42" s="805"/>
      <c r="FB42" s="805"/>
      <c r="FC42" s="805"/>
      <c r="FD42" s="805"/>
      <c r="FE42" s="805"/>
    </row>
    <row r="43" spans="1:161" s="81" customFormat="1" ht="21" customHeight="1" x14ac:dyDescent="0.2">
      <c r="A43" s="732" t="s">
        <v>352</v>
      </c>
      <c r="B43" s="732"/>
      <c r="C43" s="732"/>
      <c r="D43" s="732"/>
      <c r="E43" s="732"/>
      <c r="F43" s="732"/>
      <c r="G43" s="732"/>
      <c r="H43" s="732"/>
      <c r="I43" s="732"/>
      <c r="J43" s="732"/>
      <c r="K43" s="732"/>
      <c r="L43" s="732"/>
      <c r="M43" s="732"/>
      <c r="N43" s="732"/>
      <c r="O43" s="732"/>
      <c r="P43" s="732"/>
      <c r="Q43" s="732"/>
      <c r="R43" s="732"/>
      <c r="S43" s="732"/>
      <c r="T43" s="732"/>
      <c r="U43" s="732"/>
      <c r="V43" s="732"/>
      <c r="W43" s="732"/>
      <c r="X43" s="732"/>
      <c r="Y43" s="732"/>
      <c r="Z43" s="732"/>
      <c r="AA43" s="732"/>
      <c r="AB43" s="732"/>
      <c r="AC43" s="732"/>
      <c r="AD43" s="732"/>
      <c r="AE43" s="732"/>
      <c r="AF43" s="732"/>
      <c r="AG43" s="732"/>
      <c r="AH43" s="732"/>
      <c r="AI43" s="732"/>
      <c r="AJ43" s="732"/>
      <c r="AK43" s="732"/>
      <c r="AL43" s="732"/>
      <c r="AM43" s="732"/>
      <c r="AN43" s="732"/>
      <c r="AO43" s="732"/>
      <c r="AP43" s="732"/>
      <c r="AQ43" s="732"/>
      <c r="AR43" s="732"/>
      <c r="AS43" s="732"/>
      <c r="AT43" s="732"/>
      <c r="AU43" s="732"/>
      <c r="AV43" s="732"/>
      <c r="AW43" s="732"/>
      <c r="AX43" s="732"/>
      <c r="AY43" s="732"/>
      <c r="AZ43" s="732"/>
      <c r="BA43" s="732"/>
      <c r="BB43" s="732"/>
      <c r="BC43" s="732"/>
      <c r="BD43" s="732"/>
      <c r="BE43" s="732"/>
      <c r="BF43" s="732"/>
      <c r="BG43" s="732"/>
      <c r="BH43" s="732"/>
      <c r="BI43" s="732"/>
      <c r="BJ43" s="732"/>
      <c r="BK43" s="732"/>
      <c r="BL43" s="732"/>
      <c r="BM43" s="732"/>
      <c r="BN43" s="732"/>
      <c r="BO43" s="732"/>
      <c r="BP43" s="732"/>
      <c r="BQ43" s="732"/>
      <c r="BR43" s="732"/>
      <c r="BS43" s="732"/>
      <c r="BT43" s="732"/>
      <c r="BU43" s="732"/>
      <c r="BV43" s="732"/>
      <c r="BW43" s="732"/>
      <c r="BX43" s="732"/>
      <c r="BY43" s="732"/>
      <c r="BZ43" s="732"/>
      <c r="CA43" s="732"/>
      <c r="CB43" s="732"/>
      <c r="CC43" s="732"/>
      <c r="CD43" s="732"/>
      <c r="CE43" s="732"/>
      <c r="CF43" s="732"/>
      <c r="CG43" s="732"/>
      <c r="CH43" s="732"/>
      <c r="CI43" s="732"/>
      <c r="CJ43" s="732"/>
      <c r="CK43" s="732"/>
      <c r="CL43" s="732"/>
      <c r="CM43" s="732"/>
      <c r="CN43" s="732"/>
      <c r="CO43" s="732"/>
      <c r="CP43" s="732"/>
      <c r="CQ43" s="732"/>
      <c r="CR43" s="732"/>
      <c r="CS43" s="732"/>
      <c r="CT43" s="732"/>
      <c r="CU43" s="732"/>
      <c r="CV43" s="732"/>
      <c r="CW43" s="732"/>
      <c r="CX43" s="732"/>
      <c r="CY43" s="732"/>
      <c r="CZ43" s="732"/>
      <c r="DA43" s="732"/>
      <c r="DB43" s="732"/>
      <c r="DC43" s="732"/>
      <c r="DD43" s="732"/>
      <c r="DE43" s="732"/>
      <c r="DF43" s="732"/>
      <c r="DG43" s="732"/>
      <c r="DH43" s="732"/>
      <c r="DI43" s="732"/>
      <c r="DJ43" s="732"/>
      <c r="DK43" s="732"/>
      <c r="DL43" s="732"/>
      <c r="DM43" s="732"/>
      <c r="DN43" s="732"/>
      <c r="DO43" s="732"/>
      <c r="DP43" s="732"/>
      <c r="DQ43" s="732"/>
      <c r="DR43" s="732"/>
      <c r="DS43" s="732"/>
      <c r="DT43" s="732"/>
      <c r="DU43" s="732"/>
      <c r="DV43" s="732"/>
      <c r="DW43" s="732"/>
      <c r="DX43" s="732"/>
      <c r="DY43" s="732"/>
      <c r="DZ43" s="732"/>
      <c r="EA43" s="732"/>
      <c r="EB43" s="732"/>
      <c r="EC43" s="732"/>
      <c r="ED43" s="732"/>
      <c r="EE43" s="732"/>
      <c r="EF43" s="732"/>
      <c r="EG43" s="732"/>
      <c r="EH43" s="732"/>
      <c r="EI43" s="732"/>
      <c r="EJ43" s="732"/>
      <c r="EK43" s="732"/>
      <c r="EL43" s="732"/>
      <c r="EM43" s="732"/>
      <c r="EN43" s="732"/>
      <c r="EO43" s="732"/>
      <c r="EP43" s="732"/>
      <c r="EQ43" s="732"/>
      <c r="ER43" s="732"/>
      <c r="ES43" s="732"/>
      <c r="ET43" s="732"/>
      <c r="EU43" s="732"/>
      <c r="EV43" s="732"/>
      <c r="EW43" s="732"/>
      <c r="EX43" s="732"/>
      <c r="EY43" s="732"/>
      <c r="EZ43" s="732"/>
      <c r="FA43" s="732"/>
      <c r="FB43" s="732"/>
      <c r="FC43" s="732"/>
      <c r="FD43" s="732"/>
      <c r="FE43" s="732"/>
    </row>
    <row r="44" spans="1:161" s="81" customFormat="1" ht="11.25" customHeight="1" x14ac:dyDescent="0.2">
      <c r="A44" s="89" t="s">
        <v>353</v>
      </c>
    </row>
    <row r="45" spans="1:161" s="81" customFormat="1" ht="11.25" customHeight="1" x14ac:dyDescent="0.2">
      <c r="A45" s="89" t="s">
        <v>354</v>
      </c>
    </row>
    <row r="46" spans="1:161" s="81" customFormat="1" ht="11.25" customHeight="1" x14ac:dyDescent="0.2">
      <c r="A46" s="89" t="s">
        <v>355</v>
      </c>
    </row>
    <row r="47" spans="1:161" s="81" customFormat="1" ht="20.25" customHeight="1" x14ac:dyDescent="0.2">
      <c r="A47" s="806" t="s">
        <v>356</v>
      </c>
      <c r="B47" s="807"/>
      <c r="C47" s="807"/>
      <c r="D47" s="807"/>
      <c r="E47" s="807"/>
      <c r="F47" s="807"/>
      <c r="G47" s="807"/>
      <c r="H47" s="807"/>
      <c r="I47" s="807"/>
      <c r="J47" s="807"/>
      <c r="K47" s="807"/>
      <c r="L47" s="807"/>
      <c r="M47" s="807"/>
      <c r="N47" s="807"/>
      <c r="O47" s="807"/>
      <c r="P47" s="807"/>
      <c r="Q47" s="807"/>
      <c r="R47" s="807"/>
      <c r="S47" s="807"/>
      <c r="T47" s="807"/>
      <c r="U47" s="807"/>
      <c r="V47" s="807"/>
      <c r="W47" s="807"/>
      <c r="X47" s="807"/>
      <c r="Y47" s="807"/>
      <c r="Z47" s="807"/>
      <c r="AA47" s="807"/>
      <c r="AB47" s="807"/>
      <c r="AC47" s="807"/>
      <c r="AD47" s="807"/>
      <c r="AE47" s="807"/>
      <c r="AF47" s="807"/>
      <c r="AG47" s="807"/>
      <c r="AH47" s="807"/>
      <c r="AI47" s="807"/>
      <c r="AJ47" s="807"/>
      <c r="AK47" s="807"/>
      <c r="AL47" s="807"/>
      <c r="AM47" s="807"/>
      <c r="AN47" s="807"/>
      <c r="AO47" s="807"/>
      <c r="AP47" s="807"/>
      <c r="AQ47" s="807"/>
      <c r="AR47" s="807"/>
      <c r="AS47" s="807"/>
      <c r="AT47" s="807"/>
      <c r="AU47" s="807"/>
      <c r="AV47" s="807"/>
      <c r="AW47" s="807"/>
      <c r="AX47" s="807"/>
      <c r="AY47" s="807"/>
      <c r="AZ47" s="807"/>
      <c r="BA47" s="807"/>
      <c r="BB47" s="807"/>
      <c r="BC47" s="807"/>
      <c r="BD47" s="807"/>
      <c r="BE47" s="807"/>
      <c r="BF47" s="807"/>
      <c r="BG47" s="807"/>
      <c r="BH47" s="807"/>
      <c r="BI47" s="807"/>
      <c r="BJ47" s="807"/>
      <c r="BK47" s="807"/>
      <c r="BL47" s="807"/>
      <c r="BM47" s="807"/>
      <c r="BN47" s="807"/>
      <c r="BO47" s="807"/>
      <c r="BP47" s="807"/>
      <c r="BQ47" s="807"/>
      <c r="BR47" s="807"/>
      <c r="BS47" s="807"/>
      <c r="BT47" s="807"/>
      <c r="BU47" s="807"/>
      <c r="BV47" s="807"/>
      <c r="BW47" s="807"/>
      <c r="BX47" s="807"/>
      <c r="BY47" s="807"/>
      <c r="BZ47" s="807"/>
      <c r="CA47" s="807"/>
      <c r="CB47" s="807"/>
      <c r="CC47" s="807"/>
      <c r="CD47" s="807"/>
      <c r="CE47" s="807"/>
      <c r="CF47" s="807"/>
      <c r="CG47" s="807"/>
      <c r="CH47" s="807"/>
      <c r="CI47" s="807"/>
      <c r="CJ47" s="807"/>
      <c r="CK47" s="807"/>
      <c r="CL47" s="807"/>
      <c r="CM47" s="807"/>
      <c r="CN47" s="807"/>
      <c r="CO47" s="807"/>
      <c r="CP47" s="807"/>
      <c r="CQ47" s="807"/>
      <c r="CR47" s="807"/>
      <c r="CS47" s="807"/>
      <c r="CT47" s="807"/>
      <c r="CU47" s="807"/>
      <c r="CV47" s="807"/>
      <c r="CW47" s="807"/>
      <c r="CX47" s="807"/>
      <c r="CY47" s="807"/>
      <c r="CZ47" s="807"/>
      <c r="DA47" s="807"/>
      <c r="DB47" s="807"/>
      <c r="DC47" s="807"/>
      <c r="DD47" s="807"/>
      <c r="DE47" s="807"/>
      <c r="DF47" s="807"/>
      <c r="DG47" s="807"/>
      <c r="DH47" s="807"/>
      <c r="DI47" s="807"/>
      <c r="DJ47" s="807"/>
      <c r="DK47" s="807"/>
      <c r="DL47" s="807"/>
      <c r="DM47" s="807"/>
      <c r="DN47" s="807"/>
      <c r="DO47" s="807"/>
      <c r="DP47" s="807"/>
      <c r="DQ47" s="807"/>
      <c r="DR47" s="807"/>
      <c r="DS47" s="807"/>
      <c r="DT47" s="807"/>
      <c r="DU47" s="807"/>
      <c r="DV47" s="807"/>
      <c r="DW47" s="807"/>
      <c r="DX47" s="807"/>
      <c r="DY47" s="807"/>
      <c r="DZ47" s="807"/>
      <c r="EA47" s="807"/>
      <c r="EB47" s="807"/>
      <c r="EC47" s="807"/>
      <c r="ED47" s="807"/>
      <c r="EE47" s="807"/>
      <c r="EF47" s="807"/>
      <c r="EG47" s="807"/>
      <c r="EH47" s="807"/>
      <c r="EI47" s="807"/>
      <c r="EJ47" s="807"/>
      <c r="EK47" s="807"/>
      <c r="EL47" s="807"/>
      <c r="EM47" s="807"/>
      <c r="EN47" s="807"/>
      <c r="EO47" s="807"/>
      <c r="EP47" s="807"/>
      <c r="EQ47" s="807"/>
      <c r="ER47" s="807"/>
      <c r="ES47" s="807"/>
      <c r="ET47" s="807"/>
      <c r="EU47" s="807"/>
      <c r="EV47" s="807"/>
      <c r="EW47" s="807"/>
      <c r="EX47" s="807"/>
      <c r="EY47" s="807"/>
      <c r="EZ47" s="807"/>
      <c r="FA47" s="807"/>
      <c r="FB47" s="807"/>
      <c r="FC47" s="807"/>
      <c r="FD47" s="807"/>
      <c r="FE47" s="807"/>
    </row>
    <row r="48" spans="1:161" ht="3" customHeight="1" x14ac:dyDescent="0.2"/>
  </sheetData>
  <mergeCells count="225">
    <mergeCell ref="DY4:EA4"/>
    <mergeCell ref="EB4:EE4"/>
    <mergeCell ref="EF4:EK4"/>
    <mergeCell ref="EL4:EN4"/>
    <mergeCell ref="EO4:ER4"/>
    <mergeCell ref="ES4:FE5"/>
    <mergeCell ref="B1:FD1"/>
    <mergeCell ref="A3:H5"/>
    <mergeCell ref="I3:CM5"/>
    <mergeCell ref="CN3:CU5"/>
    <mergeCell ref="CV3:DE5"/>
    <mergeCell ref="DF3:FE3"/>
    <mergeCell ref="DF4:DK4"/>
    <mergeCell ref="DL4:DN4"/>
    <mergeCell ref="DO4:DR4"/>
    <mergeCell ref="DS4:DX4"/>
    <mergeCell ref="DF5:DR5"/>
    <mergeCell ref="DS5:EE5"/>
    <mergeCell ref="EF5:ER5"/>
    <mergeCell ref="A6:H6"/>
    <mergeCell ref="I6:CM6"/>
    <mergeCell ref="CN6:CU6"/>
    <mergeCell ref="CV6:DE6"/>
    <mergeCell ref="DF6:DR6"/>
    <mergeCell ref="DS6:EE6"/>
    <mergeCell ref="EF6:ER6"/>
    <mergeCell ref="ES6:FE6"/>
    <mergeCell ref="A7:H7"/>
    <mergeCell ref="I7:CM7"/>
    <mergeCell ref="CN7:CU7"/>
    <mergeCell ref="CV7:DE7"/>
    <mergeCell ref="DF7:DR7"/>
    <mergeCell ref="DS7:EE7"/>
    <mergeCell ref="EF7:ER7"/>
    <mergeCell ref="ES7:FE7"/>
    <mergeCell ref="EF8:ER8"/>
    <mergeCell ref="ES8:FE8"/>
    <mergeCell ref="A9:H9"/>
    <mergeCell ref="I9:CM9"/>
    <mergeCell ref="CN9:CU9"/>
    <mergeCell ref="CV9:DE9"/>
    <mergeCell ref="DF9:DR9"/>
    <mergeCell ref="DS9:EE9"/>
    <mergeCell ref="EF9:ER9"/>
    <mergeCell ref="ES9:FE9"/>
    <mergeCell ref="A8:H8"/>
    <mergeCell ref="I8:CM8"/>
    <mergeCell ref="CN8:CU8"/>
    <mergeCell ref="CV8:DE8"/>
    <mergeCell ref="DF8:DR8"/>
    <mergeCell ref="DS8:EE8"/>
    <mergeCell ref="EF10:ER10"/>
    <mergeCell ref="ES10:FE10"/>
    <mergeCell ref="A11:H11"/>
    <mergeCell ref="I11:CM11"/>
    <mergeCell ref="CN11:CU11"/>
    <mergeCell ref="CV11:DE11"/>
    <mergeCell ref="DF11:DR11"/>
    <mergeCell ref="DS11:EE11"/>
    <mergeCell ref="EF11:ER11"/>
    <mergeCell ref="ES11:FE11"/>
    <mergeCell ref="A10:H10"/>
    <mergeCell ref="I10:CM10"/>
    <mergeCell ref="CN10:CU10"/>
    <mergeCell ref="CV10:DE10"/>
    <mergeCell ref="DF10:DR10"/>
    <mergeCell ref="DS10:EE10"/>
    <mergeCell ref="EF12:ER12"/>
    <mergeCell ref="ES12:FE12"/>
    <mergeCell ref="A13:H13"/>
    <mergeCell ref="I13:CM13"/>
    <mergeCell ref="CN13:CU13"/>
    <mergeCell ref="CV13:DE13"/>
    <mergeCell ref="DF13:DR13"/>
    <mergeCell ref="DS13:EE13"/>
    <mergeCell ref="EF13:ER13"/>
    <mergeCell ref="ES13:FE13"/>
    <mergeCell ref="A12:H12"/>
    <mergeCell ref="I12:CM12"/>
    <mergeCell ref="CN12:CU12"/>
    <mergeCell ref="CV12:DE12"/>
    <mergeCell ref="DF12:DR12"/>
    <mergeCell ref="DS12:EE12"/>
    <mergeCell ref="EF14:ER14"/>
    <mergeCell ref="ES14:FE14"/>
    <mergeCell ref="A15:H15"/>
    <mergeCell ref="I15:CM15"/>
    <mergeCell ref="CN15:CU15"/>
    <mergeCell ref="CV15:DE15"/>
    <mergeCell ref="DF15:DR15"/>
    <mergeCell ref="DS15:EE15"/>
    <mergeCell ref="EF15:ER15"/>
    <mergeCell ref="ES15:FE15"/>
    <mergeCell ref="A14:H14"/>
    <mergeCell ref="I14:CM14"/>
    <mergeCell ref="CN14:CU14"/>
    <mergeCell ref="CV14:DE14"/>
    <mergeCell ref="DF14:DR14"/>
    <mergeCell ref="DS14:EE14"/>
    <mergeCell ref="EF16:ER16"/>
    <mergeCell ref="ES16:FE16"/>
    <mergeCell ref="A17:H17"/>
    <mergeCell ref="I17:CM17"/>
    <mergeCell ref="CN17:CU17"/>
    <mergeCell ref="CV17:DE17"/>
    <mergeCell ref="DF17:DR17"/>
    <mergeCell ref="DS17:EE17"/>
    <mergeCell ref="EF17:ER17"/>
    <mergeCell ref="ES17:FE17"/>
    <mergeCell ref="A16:H16"/>
    <mergeCell ref="I16:CM16"/>
    <mergeCell ref="CN16:CU16"/>
    <mergeCell ref="CV16:DE16"/>
    <mergeCell ref="DF16:DR16"/>
    <mergeCell ref="DS16:EE16"/>
    <mergeCell ref="ES18:FE18"/>
    <mergeCell ref="A19:H19"/>
    <mergeCell ref="I19:CM19"/>
    <mergeCell ref="CN19:CU19"/>
    <mergeCell ref="CV19:DE19"/>
    <mergeCell ref="DF19:DR19"/>
    <mergeCell ref="DS19:EE19"/>
    <mergeCell ref="EF19:ER19"/>
    <mergeCell ref="ES19:FE19"/>
    <mergeCell ref="A18:H18"/>
    <mergeCell ref="I18:CM18"/>
    <mergeCell ref="CN18:CU18"/>
    <mergeCell ref="CV18:DE18"/>
    <mergeCell ref="DF18:DR18"/>
    <mergeCell ref="DS18:EE18"/>
    <mergeCell ref="EF20:ER20"/>
    <mergeCell ref="ES20:FE20"/>
    <mergeCell ref="A21:H21"/>
    <mergeCell ref="I21:CM21"/>
    <mergeCell ref="CN21:CU21"/>
    <mergeCell ref="CV21:DE21"/>
    <mergeCell ref="DF21:DR21"/>
    <mergeCell ref="DS21:EE21"/>
    <mergeCell ref="EF21:ER21"/>
    <mergeCell ref="ES21:FE21"/>
    <mergeCell ref="A20:H20"/>
    <mergeCell ref="I20:CM20"/>
    <mergeCell ref="CN20:CU20"/>
    <mergeCell ref="CV20:DE20"/>
    <mergeCell ref="DF20:DR20"/>
    <mergeCell ref="DS20:EE20"/>
    <mergeCell ref="EF22:ER22"/>
    <mergeCell ref="ES22:FE22"/>
    <mergeCell ref="A23:H23"/>
    <mergeCell ref="I23:CM23"/>
    <mergeCell ref="CN23:CU23"/>
    <mergeCell ref="CV23:DE23"/>
    <mergeCell ref="DF23:DR23"/>
    <mergeCell ref="DS23:EE23"/>
    <mergeCell ref="EF23:ER23"/>
    <mergeCell ref="ES23:FE23"/>
    <mergeCell ref="A22:H22"/>
    <mergeCell ref="I22:CM22"/>
    <mergeCell ref="CN22:CU22"/>
    <mergeCell ref="CV22:DE22"/>
    <mergeCell ref="DF22:DR22"/>
    <mergeCell ref="DS22:EE22"/>
    <mergeCell ref="EF24:ER24"/>
    <mergeCell ref="ES24:FE24"/>
    <mergeCell ref="A25:H25"/>
    <mergeCell ref="I25:CM25"/>
    <mergeCell ref="CN25:CU25"/>
    <mergeCell ref="CV25:DE25"/>
    <mergeCell ref="DF25:DR25"/>
    <mergeCell ref="DS25:EE25"/>
    <mergeCell ref="EF25:ER25"/>
    <mergeCell ref="ES25:FE25"/>
    <mergeCell ref="A24:H24"/>
    <mergeCell ref="I24:CM24"/>
    <mergeCell ref="CN24:CU24"/>
    <mergeCell ref="CV24:DE24"/>
    <mergeCell ref="DF24:DR24"/>
    <mergeCell ref="DS24:EE24"/>
    <mergeCell ref="EF26:ER27"/>
    <mergeCell ref="ES26:FE27"/>
    <mergeCell ref="I27:CM27"/>
    <mergeCell ref="A28:H28"/>
    <mergeCell ref="I28:CM28"/>
    <mergeCell ref="CN28:CU28"/>
    <mergeCell ref="CV28:DE28"/>
    <mergeCell ref="DF28:DR28"/>
    <mergeCell ref="DS28:EE28"/>
    <mergeCell ref="EF28:ER28"/>
    <mergeCell ref="A26:H27"/>
    <mergeCell ref="I26:CM26"/>
    <mergeCell ref="CN26:CU27"/>
    <mergeCell ref="CV26:DE27"/>
    <mergeCell ref="DF26:DR27"/>
    <mergeCell ref="DS26:EE27"/>
    <mergeCell ref="ES28:FE28"/>
    <mergeCell ref="A29:H30"/>
    <mergeCell ref="I29:CM29"/>
    <mergeCell ref="CN29:CU30"/>
    <mergeCell ref="CV29:DE30"/>
    <mergeCell ref="DF29:DR30"/>
    <mergeCell ref="DS29:EE30"/>
    <mergeCell ref="EF29:ER30"/>
    <mergeCell ref="ES29:FE30"/>
    <mergeCell ref="I30:CM30"/>
    <mergeCell ref="AA36:BD36"/>
    <mergeCell ref="BG36:BX36"/>
    <mergeCell ref="CA36:CR36"/>
    <mergeCell ref="AM37:BD37"/>
    <mergeCell ref="BG37:BX37"/>
    <mergeCell ref="CA37:CR37"/>
    <mergeCell ref="BK33:BV33"/>
    <mergeCell ref="BY33:CR33"/>
    <mergeCell ref="AQ34:BH34"/>
    <mergeCell ref="BK34:BV34"/>
    <mergeCell ref="BY34:CR34"/>
    <mergeCell ref="AQ32:BH33"/>
    <mergeCell ref="A42:FE42"/>
    <mergeCell ref="A43:FE43"/>
    <mergeCell ref="A47:FE47"/>
    <mergeCell ref="I39:J39"/>
    <mergeCell ref="K39:M39"/>
    <mergeCell ref="N39:O39"/>
    <mergeCell ref="Q39:AE39"/>
    <mergeCell ref="AF39:AH39"/>
    <mergeCell ref="AI39:AK39"/>
  </mergeCells>
  <pageMargins left="0.59055118110236227" right="0.51181102362204722" top="0.78740157480314965" bottom="0.31496062992125984" header="0.19685039370078741" footer="0.19685039370078741"/>
  <pageSetup paperSize="9" scale="98" fitToHeight="0" orientation="landscape" r:id="rId1"/>
  <headerFooter alignWithMargins="0">
    <oddHeader xml:space="preserve">&amp;R&amp;"Times New Roman,обычный"&amp;7
</oddHeader>
  </headerFooter>
  <rowBreaks count="1" manualBreakCount="1">
    <brk id="22" max="160"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16</vt:i4>
      </vt:variant>
      <vt:variant>
        <vt:lpstr>Именованные диапазоны</vt:lpstr>
      </vt:variant>
      <vt:variant>
        <vt:i4>16</vt:i4>
      </vt:variant>
    </vt:vector>
  </HeadingPairs>
  <TitlesOfParts>
    <vt:vector size="32" baseType="lpstr">
      <vt:lpstr>КФО 2 аренда</vt:lpstr>
      <vt:lpstr>КФО 2 ПОУ</vt:lpstr>
      <vt:lpstr>КФО 2 пожертвования</vt:lpstr>
      <vt:lpstr>КФО 4 область</vt:lpstr>
      <vt:lpstr>КФО 5</vt:lpstr>
      <vt:lpstr>КФО 4 город</vt:lpstr>
      <vt:lpstr>Тит лист</vt:lpstr>
      <vt:lpstr>стр.1_4</vt:lpstr>
      <vt:lpstr>стр.5_6</vt:lpstr>
      <vt:lpstr>Доходы СИЦ</vt:lpstr>
      <vt:lpstr>100-2020 СИЦ</vt:lpstr>
      <vt:lpstr>244-2020 СИЦ</vt:lpstr>
      <vt:lpstr>800-2020 СИЦ</vt:lpstr>
      <vt:lpstr>обоснования</vt:lpstr>
      <vt:lpstr>2027</vt:lpstr>
      <vt:lpstr>2028</vt:lpstr>
      <vt:lpstr>'КФО 2 пожертвования'!Заголовки_для_печати</vt:lpstr>
      <vt:lpstr>'КФО 2 ПОУ'!Заголовки_для_печати</vt:lpstr>
      <vt:lpstr>'КФО 4 город'!Заголовки_для_печати</vt:lpstr>
      <vt:lpstr>'КФО 4 область'!Заголовки_для_печати</vt:lpstr>
      <vt:lpstr>'КФО 5'!Заголовки_для_печати</vt:lpstr>
      <vt:lpstr>стр.1_4!Заголовки_для_печати</vt:lpstr>
      <vt:lpstr>стр.5_6!Заголовки_для_печати</vt:lpstr>
      <vt:lpstr>'100-2020 СИЦ'!Область_печати</vt:lpstr>
      <vt:lpstr>'КФО 2 пожертвования'!Область_печати</vt:lpstr>
      <vt:lpstr>'КФО 2 ПОУ'!Область_печати</vt:lpstr>
      <vt:lpstr>'КФО 4 город'!Область_печати</vt:lpstr>
      <vt:lpstr>'КФО 4 область'!Область_печати</vt:lpstr>
      <vt:lpstr>'КФО 5'!Область_печати</vt:lpstr>
      <vt:lpstr>стр.1_4!Область_печати</vt:lpstr>
      <vt:lpstr>стр.5_6!Область_печати</vt:lpstr>
      <vt:lpstr>'Тит лист'!Область_печати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2026-08-12T06:22:09Z</dcterms:modified>
</cp:coreProperties>
</file>