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на сайт школы\"/>
    </mc:Choice>
  </mc:AlternateContent>
  <bookViews>
    <workbookView xWindow="0" yWindow="0" windowWidth="21570" windowHeight="9915"/>
  </bookViews>
  <sheets>
    <sheet name="Акт сверки" sheetId="2" r:id="rId1"/>
    <sheet name="Приложение 1" sheetId="5" r:id="rId2"/>
    <sheet name="Приложение 2" sheetId="6" r:id="rId3"/>
    <sheet name=" Приложение 3" sheetId="3" r:id="rId4"/>
    <sheet name="Приложение 4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3" i="4" l="1"/>
  <c r="E353" i="4"/>
  <c r="A175" i="4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172" i="4"/>
  <c r="A173" i="4" s="1"/>
  <c r="A174" i="4" s="1"/>
  <c r="F169" i="4"/>
  <c r="E169" i="4"/>
  <c r="E354" i="4" s="1"/>
  <c r="F165" i="4"/>
  <c r="E165" i="4"/>
  <c r="A51" i="4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49" i="4"/>
  <c r="A50" i="4" s="1"/>
  <c r="F46" i="4"/>
  <c r="E46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15" i="4"/>
  <c r="A16" i="4" s="1"/>
  <c r="A17" i="4" s="1"/>
  <c r="F11" i="4"/>
  <c r="E11" i="4"/>
  <c r="E51" i="3"/>
  <c r="D51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F354" i="4" l="1"/>
  <c r="B13" i="6"/>
  <c r="B3" i="6"/>
  <c r="B9" i="6"/>
  <c r="B16" i="6"/>
  <c r="B11" i="6"/>
  <c r="B7" i="6"/>
  <c r="B10" i="6"/>
  <c r="B15" i="6"/>
  <c r="B8" i="6" l="1"/>
  <c r="B18" i="6" s="1"/>
  <c r="B19" i="5"/>
  <c r="B14" i="5"/>
  <c r="B16" i="5"/>
  <c r="B17" i="5"/>
  <c r="F28" i="2"/>
</calcChain>
</file>

<file path=xl/comments1.xml><?xml version="1.0" encoding="utf-8"?>
<comments xmlns="http://schemas.openxmlformats.org/spreadsheetml/2006/main">
  <authors>
    <author>User</author>
  </authors>
  <commentList>
    <comment ref="F3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транспортные расходы - 6000,00 руб
коммунальные расходы - 334144,08 руб
услуги по содержанию имущества - 735911,45 руб (Приложение 1)
прочие работы, услуги - 526860,41 руб (Приложение 2)
основные средства - 476626,84 руб (Приложение 3)
материальные запасы - 1678100,14 (Приложение 4)</t>
        </r>
      </text>
    </comment>
  </commentList>
</comments>
</file>

<file path=xl/sharedStrings.xml><?xml version="1.0" encoding="utf-8"?>
<sst xmlns="http://schemas.openxmlformats.org/spreadsheetml/2006/main" count="895" uniqueCount="492">
  <si>
    <t xml:space="preserve"> </t>
  </si>
  <si>
    <t>02.04.2019</t>
  </si>
  <si>
    <t>(расшифровка подписи)</t>
  </si>
  <si>
    <t>(подпись)</t>
  </si>
  <si>
    <t>Исполнитель</t>
  </si>
  <si>
    <t>Главный бухгалтер</t>
  </si>
  <si>
    <t>Руководитель</t>
  </si>
  <si>
    <t>Отметка финоргана</t>
  </si>
  <si>
    <t/>
  </si>
  <si>
    <t xml:space="preserve">Остаток средств, разрешенных для расходования, на отчетную дату  </t>
  </si>
  <si>
    <t xml:space="preserve">в т.ч. невыясненные  </t>
  </si>
  <si>
    <t xml:space="preserve">в т.ч. без права расходования  </t>
  </si>
  <si>
    <t xml:space="preserve">Остаток на отчетную дату  </t>
  </si>
  <si>
    <t>Итого:</t>
  </si>
  <si>
    <t>00000000000000000000</t>
  </si>
  <si>
    <t>принятия</t>
  </si>
  <si>
    <t>счет</t>
  </si>
  <si>
    <t>в том числе возврат</t>
  </si>
  <si>
    <t>всего</t>
  </si>
  <si>
    <t>на начало года</t>
  </si>
  <si>
    <t>Дата</t>
  </si>
  <si>
    <t>Лицевой</t>
  </si>
  <si>
    <t>Выбытия</t>
  </si>
  <si>
    <t>Поступления</t>
  </si>
  <si>
    <t>Остаток</t>
  </si>
  <si>
    <t xml:space="preserve">Остаток средств, разрешенных для расходования, на начало года  </t>
  </si>
  <si>
    <t xml:space="preserve">Остаток на начало года  </t>
  </si>
  <si>
    <t>по ОКЕИ</t>
  </si>
  <si>
    <t>Единица изменения: руб.</t>
  </si>
  <si>
    <t>763</t>
  </si>
  <si>
    <t>по ППП</t>
  </si>
  <si>
    <t>Главный распорядитель: управление образования администрации городского округа - город Волжский Волгоградской области</t>
  </si>
  <si>
    <t>Н7718</t>
  </si>
  <si>
    <t>по РПБС</t>
  </si>
  <si>
    <t>Получатель средств бюджета: муниципальное общеобразовательное учреждение "Средняя школа с углубленным изучением отдельных предметов № 30 имени Медведева С.Р. г. Волжского Волгоградской области"</t>
  </si>
  <si>
    <t>Наименование органа, организующего исполнению бюджета: управление финансов администрации г. Волжского</t>
  </si>
  <si>
    <t>Наименование бюджета: Бюджет городского округа - город Волжский Волгоградской области</t>
  </si>
  <si>
    <t>31.12.2018</t>
  </si>
  <si>
    <t xml:space="preserve">                                                           на 31 декабря 2018 г.</t>
  </si>
  <si>
    <t>Форма по КФД</t>
  </si>
  <si>
    <t>Коды</t>
  </si>
  <si>
    <t>№ 763.03.196.7</t>
  </si>
  <si>
    <t>операций по лицевому счету для учета предпринимательских средств</t>
  </si>
  <si>
    <t>Акт сверки</t>
  </si>
  <si>
    <t>наименование</t>
  </si>
  <si>
    <t>Доходы от платных услуг</t>
  </si>
  <si>
    <t>Доходы от сдачи металлолома</t>
  </si>
  <si>
    <t>Доходы от пожертвований</t>
  </si>
  <si>
    <t>Фонд оплаты труда учреждений</t>
  </si>
  <si>
    <t>Командировочные расходы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</si>
  <si>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</si>
  <si>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</si>
  <si>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Налог на имущество</t>
  </si>
  <si>
    <t>Налог на экологию</t>
  </si>
  <si>
    <t>статья расходов 225</t>
  </si>
  <si>
    <t>сумма</t>
  </si>
  <si>
    <t>Ремонт и заправка картриджей</t>
  </si>
  <si>
    <t>Техническое обслуживание системы отопления</t>
  </si>
  <si>
    <t>Замена радиаторов</t>
  </si>
  <si>
    <t>Ремонт и поверка манометров</t>
  </si>
  <si>
    <t>Зарядка огнетушителей</t>
  </si>
  <si>
    <t>Огнезащитная обработка штор и деревянных конструкций</t>
  </si>
  <si>
    <t>Замена запорной арматуры</t>
  </si>
  <si>
    <t>Ремонт и установка сплит-системы</t>
  </si>
  <si>
    <t>За ремонт асфальтового покрытия</t>
  </si>
  <si>
    <t>За дезинсекцию</t>
  </si>
  <si>
    <t>За услуги по обследованию техсостояния нефинансовых активов</t>
  </si>
  <si>
    <t>За работы по устройству гардероба</t>
  </si>
  <si>
    <t>За ремонт системы канализации</t>
  </si>
  <si>
    <t>За восстановление системы АПС</t>
  </si>
  <si>
    <t>За поверку вентиляционных каналов, инструментов</t>
  </si>
  <si>
    <t>За утилизацию ртутьсодержащих ламп</t>
  </si>
  <si>
    <t>Расходы по статье 226</t>
  </si>
  <si>
    <t>За лицензию на право использования КриптоПро</t>
  </si>
  <si>
    <t>За информационную систему Консультант плюс</t>
  </si>
  <si>
    <t>За ОЖКЗ</t>
  </si>
  <si>
    <t>За охрану</t>
  </si>
  <si>
    <t>За обновление УРМ</t>
  </si>
  <si>
    <t>За услуги хостинга</t>
  </si>
  <si>
    <t>комиссия банка</t>
  </si>
  <si>
    <t>питание пришкольный лагерь</t>
  </si>
  <si>
    <t>за участие в олимпиаде по физике</t>
  </si>
  <si>
    <t>за проверку сметы</t>
  </si>
  <si>
    <t>за участие в олимпиаде по математике</t>
  </si>
  <si>
    <t>программное обеспечение</t>
  </si>
  <si>
    <t>За обучение по охране труда</t>
  </si>
  <si>
    <t>за оценку стоимости земельного участка</t>
  </si>
  <si>
    <t>за проектно-сметную документацию</t>
  </si>
  <si>
    <t>ст. 310 - Основные средства приобретенные в 2018 году за счет внебюджетных средств</t>
  </si>
  <si>
    <t>№ п/п</t>
  </si>
  <si>
    <t>Наименование нефинансового актива</t>
  </si>
  <si>
    <t>Единица изме-
рения</t>
  </si>
  <si>
    <t>кол-во</t>
  </si>
  <si>
    <t>Весы медицинские напольные ВМЭН-200-50/100-ДЗ</t>
  </si>
  <si>
    <t>шт</t>
  </si>
  <si>
    <t>Гарнитура лингафонная Snetclass SN 180</t>
  </si>
  <si>
    <t>Дрель электрическая Makita</t>
  </si>
  <si>
    <t>Зарядное устройство аккумуляторов Zeepin Opus</t>
  </si>
  <si>
    <t>Калькулятор "CITIZEN" SDC-444S 12</t>
  </si>
  <si>
    <t>Киянка резиновая</t>
  </si>
  <si>
    <t>Клещи 250мм переставные "Гаечный ключ" обрезиненные рукояти</t>
  </si>
  <si>
    <t>Компьютер</t>
  </si>
  <si>
    <t>Манометр МП-100 0-1,0 МРа</t>
  </si>
  <si>
    <t>Манометр МП-100 0-1,6 МРа</t>
  </si>
  <si>
    <t>Молоток 400г</t>
  </si>
  <si>
    <t>Мотокоса ECHO SRM 2305 S</t>
  </si>
  <si>
    <t>МФУ KYOCERA Ecosys M2540DN</t>
  </si>
  <si>
    <t xml:space="preserve">Набор гаечных ключей (6-19мм, 8шт) </t>
  </si>
  <si>
    <t>Ножницы по металлу 250мм "Uspex"</t>
  </si>
  <si>
    <t>Ножовка по дереву</t>
  </si>
  <si>
    <t>Ножовка по дереву крупный шаг</t>
  </si>
  <si>
    <t>Носилки мягкие с ручками</t>
  </si>
  <si>
    <t>Огнетушитель ОП-4 / 570,00</t>
  </si>
  <si>
    <t>Отпариватель Kitfort KT-907</t>
  </si>
  <si>
    <t>Перфоратор Makita</t>
  </si>
  <si>
    <t>Плоскогубцы MATRIX 160мм</t>
  </si>
  <si>
    <t>Рулетка SPARTA 3мх16мм</t>
  </si>
  <si>
    <t>Рулетка SPARTA 5мх18мм</t>
  </si>
  <si>
    <t>Станок переплетный</t>
  </si>
  <si>
    <t>Телевизор ВВК</t>
  </si>
  <si>
    <t>Термометр бесконтактный WELL WF-5000</t>
  </si>
  <si>
    <t>Тиски 3254-200</t>
  </si>
  <si>
    <t>Тонометр OMRON M2 Basic</t>
  </si>
  <si>
    <t>Угольник столярный 350мм</t>
  </si>
  <si>
    <t>Шуруповерт BOSCH</t>
  </si>
  <si>
    <t>Электролобзик BOSCH</t>
  </si>
  <si>
    <t>Контейнер для мусора</t>
  </si>
  <si>
    <t>Кресло руководителя</t>
  </si>
  <si>
    <t>Сетевой фильтр 6,5м/16А/400Дж</t>
  </si>
  <si>
    <t>Сплит система Oasis</t>
  </si>
  <si>
    <t>Стол 2-х местный гр.2-4 накл.ст.</t>
  </si>
  <si>
    <t xml:space="preserve">Стул гр.2-4 </t>
  </si>
  <si>
    <t>Удлинитель с заземл.,10м 3*0,75/10А/2300Вт</t>
  </si>
  <si>
    <t>Холодильник "Саратов-263"</t>
  </si>
  <si>
    <t>Эл.прибор д/выжигания по дереву</t>
  </si>
  <si>
    <t xml:space="preserve">Электропаяльник </t>
  </si>
  <si>
    <t>Учебники (2018)</t>
  </si>
  <si>
    <t>Итого</t>
  </si>
  <si>
    <t>ст. 340 - Материальные запасы приобретенные в 2018 году за счет внебюджетных средств</t>
  </si>
  <si>
    <t>Медикаменты</t>
  </si>
  <si>
    <t>Стройматериалы</t>
  </si>
  <si>
    <t>Мягкий инвентарь</t>
  </si>
  <si>
    <t>Прочие материальные запасы</t>
  </si>
  <si>
    <t>Всего:</t>
  </si>
  <si>
    <t>В том числе:</t>
  </si>
  <si>
    <t>1. Медикаменты</t>
  </si>
  <si>
    <t>Анальгин 0,5 №10</t>
  </si>
  <si>
    <t>упак</t>
  </si>
  <si>
    <t xml:space="preserve">Андипал таб № 10 </t>
  </si>
  <si>
    <t>Аптечка первой помощи работникам</t>
  </si>
  <si>
    <t>Асептолин 90% 100мл</t>
  </si>
  <si>
    <t>флак</t>
  </si>
  <si>
    <t>Аскофен тб. № 10</t>
  </si>
  <si>
    <t>Бинт марл. стер. 7х10</t>
  </si>
  <si>
    <t>Бинт н/стер. 7х14</t>
  </si>
  <si>
    <t>Валидол 0,06 № 10 тб.</t>
  </si>
  <si>
    <t>Глюкоза 40% 10мл № 10 амп.</t>
  </si>
  <si>
    <t>Губка гемостат 50х50х1</t>
  </si>
  <si>
    <t>Дибазол  1% -5мл №10 амп.</t>
  </si>
  <si>
    <t xml:space="preserve">Капотен 25мг № 28 </t>
  </si>
  <si>
    <t>Корвалол капли 25мл</t>
  </si>
  <si>
    <t>Лейкопластырь 2х500</t>
  </si>
  <si>
    <t xml:space="preserve">Лейкопластырь бактер. 2,3х7,2 </t>
  </si>
  <si>
    <t>Лейкопластырь бактер. 2,3х7,2 мультипласт</t>
  </si>
  <si>
    <t>Лоперамид таб. 2мг № 20</t>
  </si>
  <si>
    <t xml:space="preserve">Метазон амп.  1% 1,0 №10 </t>
  </si>
  <si>
    <t>Папаверина г/хл амп р-р 2% 2мл х 10</t>
  </si>
  <si>
    <t>Парацетамол таб 0,5 № 10</t>
  </si>
  <si>
    <t>Перекись водорода 3%-100мл</t>
  </si>
  <si>
    <t>Регидрон пак. № 1</t>
  </si>
  <si>
    <t>Сальбутамол 100мкг/доза 90 доз аэр. 12мл</t>
  </si>
  <si>
    <t>Сульфацил- натрия 20%- 1,5мл № 2</t>
  </si>
  <si>
    <t>Супрастин 25мг тб. №20</t>
  </si>
  <si>
    <t>Супрастин амп 1мл № 5</t>
  </si>
  <si>
    <t>Тетрациклиновая 1% глазная мазь 3,0</t>
  </si>
  <si>
    <t>Трависил тб. № 16</t>
  </si>
  <si>
    <t>Трависил тб. № 16 апелс.</t>
  </si>
  <si>
    <t>Уголь активированный 0,25 № 10</t>
  </si>
  <si>
    <t>Цетиризин 10 № 20</t>
  </si>
  <si>
    <t>Цитрамон № 10</t>
  </si>
  <si>
    <t>2. Стройматериалы</t>
  </si>
  <si>
    <t>Автомат.выключатель АЕ 2046-100-31,5А</t>
  </si>
  <si>
    <t>Анкер-клин М6х40</t>
  </si>
  <si>
    <t>Бочонок 1/2"</t>
  </si>
  <si>
    <t>Брус 20х40х3000 мм</t>
  </si>
  <si>
    <t>Брусок строганый 50х50х750 мм</t>
  </si>
  <si>
    <t>Вилка угловая с заземлением</t>
  </si>
  <si>
    <t>Вставка плавкая предохранителя ПН-2 100А</t>
  </si>
  <si>
    <t>Выключатель 1 клавишный</t>
  </si>
  <si>
    <t>Выключатель 1кл скр.уст.</t>
  </si>
  <si>
    <t>Выключатель 2 клавишный</t>
  </si>
  <si>
    <t>Выключатель автоматический модульный</t>
  </si>
  <si>
    <t xml:space="preserve">Герметик силиконовый </t>
  </si>
  <si>
    <t>Герметик силиконовый 260мл</t>
  </si>
  <si>
    <t>Грунтовка бетоноконтакт</t>
  </si>
  <si>
    <t>кг</t>
  </si>
  <si>
    <t>Грунтовка д/нар и внутр. работ</t>
  </si>
  <si>
    <t>л</t>
  </si>
  <si>
    <t>Дроссель индуктивный ПРА-40</t>
  </si>
  <si>
    <t xml:space="preserve">Дюбель 6,0*37  </t>
  </si>
  <si>
    <t>Дюбель-гвоздь 6х40мм</t>
  </si>
  <si>
    <t>Зажим винтовой ЗВИ-10 2,5-6мм2</t>
  </si>
  <si>
    <t xml:space="preserve">Замок врезной </t>
  </si>
  <si>
    <t>Затирка CERESIT CE 33/2 2-5мм</t>
  </si>
  <si>
    <t>Кабель ВВГнг 4х2.5</t>
  </si>
  <si>
    <t>Кабель ВВГнг-LS 2х1.5</t>
  </si>
  <si>
    <t>м</t>
  </si>
  <si>
    <t xml:space="preserve">Кабель ПВС 3х2,5 </t>
  </si>
  <si>
    <t xml:space="preserve">Кабель-канал 90х50 </t>
  </si>
  <si>
    <t>Кабель-канал напольный 75х17</t>
  </si>
  <si>
    <t>Керамзит 10-20</t>
  </si>
  <si>
    <t>м3</t>
  </si>
  <si>
    <t>Клапан донный д/ун-за</t>
  </si>
  <si>
    <t>Клапан нижней подводки</t>
  </si>
  <si>
    <t>Клапан шаровый</t>
  </si>
  <si>
    <t xml:space="preserve">Клей  д/плитки </t>
  </si>
  <si>
    <t>Клемная колодка п/э 12х10 мм</t>
  </si>
  <si>
    <t>Клемная колодка п/э 12х10мм</t>
  </si>
  <si>
    <t>Клемники 10мм</t>
  </si>
  <si>
    <t>Колеровочная паста 500мл.</t>
  </si>
  <si>
    <t>Комплект переходников 1"х3/4" без кронштейнов</t>
  </si>
  <si>
    <t>Комплект переходников 1"х3/4" в блистере с 2 кроншт.</t>
  </si>
  <si>
    <t>Коробка распределительная 100х100х50мм</t>
  </si>
  <si>
    <t>Коробка распределительная 85х85х40мм</t>
  </si>
  <si>
    <t>Кран шаровый 3/4"</t>
  </si>
  <si>
    <t>Кран шаровый Ø20мм бабочка</t>
  </si>
  <si>
    <t>Краска акриловая "Bosny" 0,4 л. аэрозоль (белая)</t>
  </si>
  <si>
    <t>Краска акриловая интерьерная (белая)</t>
  </si>
  <si>
    <t xml:space="preserve">Краска фасадная </t>
  </si>
  <si>
    <t>Кронштейн д/радиатора 7х300 мм с дюбелем</t>
  </si>
  <si>
    <t>Манжета д/унитаза прямая W 0210</t>
  </si>
  <si>
    <t>Мел "Практик" 2кг</t>
  </si>
  <si>
    <t>Мел фасов. 2кг</t>
  </si>
  <si>
    <t>Панель светодиодная ДВО-36 Вт 595х595х19 мм</t>
  </si>
  <si>
    <t>Пена монтажная 650мл</t>
  </si>
  <si>
    <t>Переходник д/ кабель-канала (пол-стена)</t>
  </si>
  <si>
    <t xml:space="preserve">Петля гаражная 32х130 </t>
  </si>
  <si>
    <t xml:space="preserve">Петля гаражная 36х140 </t>
  </si>
  <si>
    <t xml:space="preserve">Петля карточная 50х40 </t>
  </si>
  <si>
    <t>Петля накладная</t>
  </si>
  <si>
    <t>Пленка самоклеющ. 90см.х0,08мм</t>
  </si>
  <si>
    <t>м.п.</t>
  </si>
  <si>
    <t>Плита  OСБ 2500х1250х8мм</t>
  </si>
  <si>
    <t>Плита потолочная 600х600х12мм</t>
  </si>
  <si>
    <t>Плитка 200х300мм</t>
  </si>
  <si>
    <t>м2</t>
  </si>
  <si>
    <t xml:space="preserve">Подвес </t>
  </si>
  <si>
    <t>Подводка  д/смес. 1/2''хМ10х50см</t>
  </si>
  <si>
    <t>Подводка  д/смесителя 60см</t>
  </si>
  <si>
    <t>Провод ПВС 3х2,5</t>
  </si>
  <si>
    <t>Провод ПУГНП/ПБППГ 2х1,5</t>
  </si>
  <si>
    <t>Провод ПУГНП/ПБППГ 2х2,5</t>
  </si>
  <si>
    <t>Профиль ПО 24х25х3600мм</t>
  </si>
  <si>
    <t>Профиль ПО 24х32х3600мм</t>
  </si>
  <si>
    <t>Профиль ПП 24х25х1200мм</t>
  </si>
  <si>
    <t>Профиль ПП 24х25х600мм</t>
  </si>
  <si>
    <t>Профиль ППО 24х32х3600мм</t>
  </si>
  <si>
    <t>Профиль ППУ 0,35х19х24х3000мм</t>
  </si>
  <si>
    <t>Профиль ПУ 19х19х3000мм</t>
  </si>
  <si>
    <t>Пружина дв. d 18мм</t>
  </si>
  <si>
    <t xml:space="preserve">ПУНГП 3х2,5 </t>
  </si>
  <si>
    <t>Радиатор 500/80-10секц</t>
  </si>
  <si>
    <t>Рамка унив. 45х45 для каб. -кан.</t>
  </si>
  <si>
    <t>Рассеиватель НББ шар стеклян.</t>
  </si>
  <si>
    <t xml:space="preserve">Розетка 1 местная   </t>
  </si>
  <si>
    <t>Розетка 1-м защ. шторки с заземл.</t>
  </si>
  <si>
    <t xml:space="preserve">Розетка 2 местная     </t>
  </si>
  <si>
    <t>Розетка РА16-246</t>
  </si>
  <si>
    <t>Розетка РС10-132-Б</t>
  </si>
  <si>
    <t xml:space="preserve">Саморез 3,5х25 </t>
  </si>
  <si>
    <t>Саморез 3,5х35</t>
  </si>
  <si>
    <t>Саморез 3,5х51</t>
  </si>
  <si>
    <t xml:space="preserve">Саморез 4,2х19 </t>
  </si>
  <si>
    <t>Саморез 4,2х38</t>
  </si>
  <si>
    <t>Саморез 4,2х76</t>
  </si>
  <si>
    <t xml:space="preserve">Сифон мойки гофрированный </t>
  </si>
  <si>
    <t>Сифон с гофрой Ø 60мм</t>
  </si>
  <si>
    <t xml:space="preserve">Смеситель д/ванны </t>
  </si>
  <si>
    <t xml:space="preserve">Смеситель д/кухни </t>
  </si>
  <si>
    <t>Смеситель д/умывальника</t>
  </si>
  <si>
    <t>Соединитель на стык д/кабель-канала 90х50 бок</t>
  </si>
  <si>
    <t>Соединитель на стык д/кабель-канала 90х50 фронт</t>
  </si>
  <si>
    <t xml:space="preserve">Стартер        </t>
  </si>
  <si>
    <t>Стартер 220-240V</t>
  </si>
  <si>
    <t>Стартер 230V</t>
  </si>
  <si>
    <t>Суппорт для кабель канала 90х50</t>
  </si>
  <si>
    <t>Труба гибкая 11/4х40/50</t>
  </si>
  <si>
    <t xml:space="preserve">Труба гофра 16мм с зондом </t>
  </si>
  <si>
    <t>Уголок металлический 40х40х15</t>
  </si>
  <si>
    <t>Уголок штукатурный</t>
  </si>
  <si>
    <t>Цемент М-550 Д20</t>
  </si>
  <si>
    <t xml:space="preserve">Шайба  М5  </t>
  </si>
  <si>
    <t>Шина на нулевая ИЭК</t>
  </si>
  <si>
    <t>Шпатлевка Волма-финиш</t>
  </si>
  <si>
    <t xml:space="preserve">Эмаль белая ПФ-115 </t>
  </si>
  <si>
    <t>Эмаль бирюзовая ПФ-115</t>
  </si>
  <si>
    <t>Эмаль голубая ПФ-115</t>
  </si>
  <si>
    <t>Эмаль желтая ПФ-115</t>
  </si>
  <si>
    <t xml:space="preserve">Эмаль зеленая ПФ-115 </t>
  </si>
  <si>
    <t xml:space="preserve">Эмаль красная ПФ-115 </t>
  </si>
  <si>
    <t xml:space="preserve">Эмаль ПФ-266 </t>
  </si>
  <si>
    <t>Эмаль синяя ПФ-115</t>
  </si>
  <si>
    <t>3. Мягкий инвентарь</t>
  </si>
  <si>
    <t>Костюм рабочий летний л22-КПК</t>
  </si>
  <si>
    <t>Куртка рабочая зимняя з32-КУ</t>
  </si>
  <si>
    <t>4. Прочие материальные запасы</t>
  </si>
  <si>
    <t>Адаптер "Palisad" вн.резьба 3/4</t>
  </si>
  <si>
    <t>Адаптер Infortrend RSS06G0HlO2-001</t>
  </si>
  <si>
    <t>Адаптер для ноутбуков 90W</t>
  </si>
  <si>
    <t>АКБ FG 10121C 1.2Ah 6B Батарея резервного питания</t>
  </si>
  <si>
    <t xml:space="preserve">Аскорб.к-та.   ЦС </t>
  </si>
  <si>
    <t>Батарейки  А*</t>
  </si>
  <si>
    <t>Батарейки  АА*</t>
  </si>
  <si>
    <t>Батарейки  АА/LR/15A</t>
  </si>
  <si>
    <t>Батарейки  ААА/LR03/24A</t>
  </si>
  <si>
    <t>Белизна 1000 мл.</t>
  </si>
  <si>
    <t>Бирка для ключей</t>
  </si>
  <si>
    <t xml:space="preserve">Бита РН-2 </t>
  </si>
  <si>
    <t>Бита РН-2/150</t>
  </si>
  <si>
    <t>Бланк "Карточка справка"</t>
  </si>
  <si>
    <t>Блок питания FSP Q-DION QD500 500Вт</t>
  </si>
  <si>
    <t>Бумага А4 250л/пач</t>
  </si>
  <si>
    <t>пач</t>
  </si>
  <si>
    <t>Бумага д/оф.техники А4</t>
  </si>
  <si>
    <t>Бумага туалетна</t>
  </si>
  <si>
    <t>рул</t>
  </si>
  <si>
    <t>Бумага туалетная "Ласточка"</t>
  </si>
  <si>
    <t xml:space="preserve">Бумага цветная (желтая) 100л/пач. </t>
  </si>
  <si>
    <t xml:space="preserve">Бумага цветная (зеленая) 100л/пач. </t>
  </si>
  <si>
    <t xml:space="preserve">Бумага цветная 100л/пач. </t>
  </si>
  <si>
    <t xml:space="preserve">Бумага цветная 160г/м2, 100л/пач. </t>
  </si>
  <si>
    <t xml:space="preserve">Бумага цветная. </t>
  </si>
  <si>
    <t>Бур 8х160мм</t>
  </si>
  <si>
    <t>Бур SDS+ 6-110мм</t>
  </si>
  <si>
    <t>Бур SDS+ 6-160мм</t>
  </si>
  <si>
    <t>Валик акрил. 180мм</t>
  </si>
  <si>
    <t xml:space="preserve">Валик сменный </t>
  </si>
  <si>
    <t>Вантуз д/раковин и ванн ф=13см</t>
  </si>
  <si>
    <t>Веник-сорго</t>
  </si>
  <si>
    <t>Вентилятор DEEPCOOL XFAN 80</t>
  </si>
  <si>
    <t xml:space="preserve">Видеокарта PALIT HF-GT1030 2Gb </t>
  </si>
  <si>
    <t>Вода питьевая газ. 1,5л</t>
  </si>
  <si>
    <t>Вода питьевая негазированная 1,5л</t>
  </si>
  <si>
    <t>Вода питьевая негазированная 5л.</t>
  </si>
  <si>
    <t>Воздуховод ротовой полимерный 70мм</t>
  </si>
  <si>
    <t>Воздуховод ротовой полимерный 80мм</t>
  </si>
  <si>
    <t>Губка д/мытья посуды 5шт./уп. 95х65х30 мм</t>
  </si>
  <si>
    <t>Губка-мочалка металлич. 3шт./уп.</t>
  </si>
  <si>
    <t>Держатель для валика</t>
  </si>
  <si>
    <t>Диск ал. сегм125 отрезной</t>
  </si>
  <si>
    <t>Доводчик дверной</t>
  </si>
  <si>
    <t>Ежедневник 176л (148х218мм А5)</t>
  </si>
  <si>
    <t>Жесткий диск Seagate Baracuda ES.2 SAS 500Gb</t>
  </si>
  <si>
    <t>Жесткий диск SEAGATE Firecuda ST250LX25.250Gb</t>
  </si>
  <si>
    <t>Жесткий диск TOSHIBA DT01ACA050 500Gb</t>
  </si>
  <si>
    <t>Замок железный 50 мм "Uspex"</t>
  </si>
  <si>
    <t xml:space="preserve">Замок навесной </t>
  </si>
  <si>
    <t>Зонд желудочный ПВХ № 16/76</t>
  </si>
  <si>
    <t>Зонд желудочный ПВХ № 8/76</t>
  </si>
  <si>
    <t>Изолента 15мм*20м синяя</t>
  </si>
  <si>
    <t>Изолента 19мм.х20м. желтая</t>
  </si>
  <si>
    <t>Изолента 19мм.х20м. синяя</t>
  </si>
  <si>
    <t>Кабель HDMI 20м</t>
  </si>
  <si>
    <t>Карандаш чернографитный с ластиком</t>
  </si>
  <si>
    <t>Картридж Kyocera TK-1170</t>
  </si>
  <si>
    <t>Картридж лазерный ProMEGA Print 12A Q2312A</t>
  </si>
  <si>
    <t>Картридж лазерный ProMEGA Print 85A CE285A</t>
  </si>
  <si>
    <t>КЖ-101 Журнал факультативных занятий</t>
  </si>
  <si>
    <t>КЖ-106 Журнал группы продленного дня</t>
  </si>
  <si>
    <t>Кисть 2,5"</t>
  </si>
  <si>
    <t>Кисть 3" 75мм плоская</t>
  </si>
  <si>
    <t xml:space="preserve">Кисть плоская  </t>
  </si>
  <si>
    <t xml:space="preserve">Кисть плоская 75мм </t>
  </si>
  <si>
    <t>Клавиатура для ноутбука Lenovo Z570</t>
  </si>
  <si>
    <t>Клей карандаш 15г</t>
  </si>
  <si>
    <t>Клей карандаш 20г</t>
  </si>
  <si>
    <t>Клей ПВА 85г</t>
  </si>
  <si>
    <t>Клейкая лента двусторонняя 50х10м</t>
  </si>
  <si>
    <t>Клейкая лента канцелярская 15х33</t>
  </si>
  <si>
    <t>Клейкая лента канцелярская 19х33</t>
  </si>
  <si>
    <t>Клейкая лента упаковочная 48мм х 66мм 45мкм</t>
  </si>
  <si>
    <t>Клейкая лента упаковочная 50мм х 50мм 40мкм</t>
  </si>
  <si>
    <t>Комплект малярный</t>
  </si>
  <si>
    <t>Конверт 162х229мм</t>
  </si>
  <si>
    <t>Конверт 229х324мм</t>
  </si>
  <si>
    <t>Корректирующая жидкость 20мл</t>
  </si>
  <si>
    <t>Краска разметочная 125гр. (синяя)</t>
  </si>
  <si>
    <t>Краска разметочная 50гр. (красная)</t>
  </si>
  <si>
    <t>Краска разметочная 50гр. (синяя)</t>
  </si>
  <si>
    <t>Крестик д/плитки 2,0мм</t>
  </si>
  <si>
    <t>Кронштейн д/телевизора</t>
  </si>
  <si>
    <t>Круг отрезной по металлу 125х1,0х22 мм</t>
  </si>
  <si>
    <t>Круг отрезной по металлу 125х2,5х22 мм</t>
  </si>
  <si>
    <t>Кулер DeepСool CK-11509</t>
  </si>
  <si>
    <t xml:space="preserve">Лампа L36Вт </t>
  </si>
  <si>
    <t>Лампа люминисцентная 36W/640</t>
  </si>
  <si>
    <t>Лампа люминисцентная 36Вт/765</t>
  </si>
  <si>
    <t>Лампа накаливания 75 Вт</t>
  </si>
  <si>
    <t>Лампа светодиотная 10 Вт</t>
  </si>
  <si>
    <t>Лампа светодиотная 11Вт</t>
  </si>
  <si>
    <t>Лампа светодиотная 18 Вт</t>
  </si>
  <si>
    <t>Лампа светодиотная 7W</t>
  </si>
  <si>
    <t>Лента малярная 48 мм х50 м</t>
  </si>
  <si>
    <t xml:space="preserve">Леска 2,4мм звезда 12м </t>
  </si>
  <si>
    <t>бухта</t>
  </si>
  <si>
    <t xml:space="preserve">Леска 2,4мм круглая 15м </t>
  </si>
  <si>
    <t xml:space="preserve">Леска 3,0мм/164м звезда </t>
  </si>
  <si>
    <t>Лопата снеговая б/черенка</t>
  </si>
  <si>
    <t>Лоток почкообразный полимерный 260мм</t>
  </si>
  <si>
    <t>Маркер-краска (лак) красный 2-4мм</t>
  </si>
  <si>
    <t>Масло 0,5л</t>
  </si>
  <si>
    <t>Масло 2-х тактное ECHO п/с 1л</t>
  </si>
  <si>
    <t>Масло 2Т 3оп п/с 0,5л</t>
  </si>
  <si>
    <t xml:space="preserve">Материнская плата asus-P8H61H110M-S2 </t>
  </si>
  <si>
    <t>Мешки д/мусора 120литр. 70х110см 10шт/рул.</t>
  </si>
  <si>
    <t>Мешки д/мусора 30литр. 45х57см 30 шт./рул.</t>
  </si>
  <si>
    <t>Мешки д/мусора 30литр. 48х58см 30 шт./рул.</t>
  </si>
  <si>
    <t>Модуль памяти CORSAIR CMSO4GX3M1A1333C9 DDR3-4Гб</t>
  </si>
  <si>
    <t>Модуль памяти KINGSTON VALUERAM KVR13N9S8/4</t>
  </si>
  <si>
    <t>Мыло жидкое</t>
  </si>
  <si>
    <t>Мыло туалетное 75г</t>
  </si>
  <si>
    <t>Мыло туалетное 90г</t>
  </si>
  <si>
    <t>Мыло хозяйственное 100 г 72%</t>
  </si>
  <si>
    <t>Ника-Хлор 1кг</t>
  </si>
  <si>
    <t>Ножницы с пласт. ручками</t>
  </si>
  <si>
    <t xml:space="preserve">Оперативная память DDR2 2Gb </t>
  </si>
  <si>
    <t>Опора бензобака GBS-043</t>
  </si>
  <si>
    <t>Очиститель пены монтажной 500мл</t>
  </si>
  <si>
    <t>Пакет п/эт маечка</t>
  </si>
  <si>
    <t>Пальмира 420гр.</t>
  </si>
  <si>
    <t>Папка на 2х кольцах</t>
  </si>
  <si>
    <t xml:space="preserve">Папка с завязками </t>
  </si>
  <si>
    <t>Папка файл-вкладыш 25мкм А4, 100 шт/уп.</t>
  </si>
  <si>
    <t>Папка файл-вкладыш 30мкм А4, 100 шт/уп.</t>
  </si>
  <si>
    <t>Папка файл-вкладыш Attache А4, 100 шт/уп.</t>
  </si>
  <si>
    <t>Папка файл-вкладыш А4, 100 шт/уп.</t>
  </si>
  <si>
    <t>Перчатки латексные р-р М Vileda</t>
  </si>
  <si>
    <t>пар</t>
  </si>
  <si>
    <t>Перчатки трикотажные</t>
  </si>
  <si>
    <t>Перчатки трикотажные с латексной заливкой</t>
  </si>
  <si>
    <t>Перчатки х/б вязанные с ПВХ</t>
  </si>
  <si>
    <t>Пинцет одноразовый стер. 150мм</t>
  </si>
  <si>
    <t>Пленка п/э рукав 200 мкр.х1,5 м</t>
  </si>
  <si>
    <t>Пленка п/э рукав 80 мкр.х1,5 м</t>
  </si>
  <si>
    <t>Полотенца бумажные</t>
  </si>
  <si>
    <t xml:space="preserve">Полотно нетканое холст 1,5м </t>
  </si>
  <si>
    <t>Процессор  Intel Core 2Duo E8400</t>
  </si>
  <si>
    <t>Процессор  Intel Core i3 ОЕМ</t>
  </si>
  <si>
    <t>Процессор  Intel Core i5 ОЕМ</t>
  </si>
  <si>
    <t>Процессор INTEL Pentium G640</t>
  </si>
  <si>
    <t>Респиратор У-2К</t>
  </si>
  <si>
    <t>Ручка гелевая (черный)</t>
  </si>
  <si>
    <t>Ручка шариковая 0,35мм</t>
  </si>
  <si>
    <t>Ручка шариковая 0,5мм</t>
  </si>
  <si>
    <t>Ручка шариковая масляная (синий)</t>
  </si>
  <si>
    <t>Салазки HDD2.5" на отсек пивода ноутбука</t>
  </si>
  <si>
    <t xml:space="preserve">Салфетки универсальные № 125 </t>
  </si>
  <si>
    <t>Санокс  гель д/сантехники 750 мл</t>
  </si>
  <si>
    <t>Сверло по металу 1,5мм</t>
  </si>
  <si>
    <t>Сверло по металу 2,0мм</t>
  </si>
  <si>
    <t>Сверло по металу 3,0мм</t>
  </si>
  <si>
    <t>Сверло по металу 4,0мм</t>
  </si>
  <si>
    <t>Сверло по металу 5,0мм</t>
  </si>
  <si>
    <t>Сверло по металу 6,0мм</t>
  </si>
  <si>
    <t>Сверло по металу 8,0мм</t>
  </si>
  <si>
    <t>Светильник ЛПО-01 2х40-006</t>
  </si>
  <si>
    <t>Сетка абразив. 110*280 Р80</t>
  </si>
  <si>
    <t>Смазка жидкость водоотталкивающая WD-40 200мл</t>
  </si>
  <si>
    <t>Сода кальцинированная 800г</t>
  </si>
  <si>
    <t>Соединитель универсальный</t>
  </si>
  <si>
    <t>Ср-во д/мытья стёкол 500мл</t>
  </si>
  <si>
    <t>Средство для сантехники САНОКС 750мл</t>
  </si>
  <si>
    <t>Стартер д/тримера</t>
  </si>
  <si>
    <t>Степлер № 24/6 до 22л.</t>
  </si>
  <si>
    <t>Твердотельный накопитель 2.5" SSD 32 Gb</t>
  </si>
  <si>
    <t>Твердотельный накопитель 2.5" SSD 60 Gb</t>
  </si>
  <si>
    <t>Тетрадь 96л (Тетрадь 96л. клетка А4)</t>
  </si>
  <si>
    <t>Топ к тумбе приставной 600х400мм</t>
  </si>
  <si>
    <t>Триосепт-Люкс 1л</t>
  </si>
  <si>
    <t>Триосепт-экспресс 0,75л</t>
  </si>
  <si>
    <t>Тряпка для пола 50х80см</t>
  </si>
  <si>
    <t>Уайт-спирит</t>
  </si>
  <si>
    <t>Храповик</t>
  </si>
  <si>
    <t>Чистящ. ср-во "Вереск" 500 гр.</t>
  </si>
  <si>
    <t>Чистящ. ср-во "Пемолюкс" 480 гр.</t>
  </si>
  <si>
    <t>Шар воздушный</t>
  </si>
  <si>
    <t xml:space="preserve">Шнур малярный ударный 30 м.    </t>
  </si>
  <si>
    <t>Шприц 10мл 3 комп.</t>
  </si>
  <si>
    <t>Шприц 5мл 3 комп.</t>
  </si>
  <si>
    <t>Электрод Ø2,5 мм, 1кг</t>
  </si>
  <si>
    <t>Электрод АНО-21 Ø2,5мм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</si>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</sst>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.000"/>
    <numFmt numFmtId="167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charset val="204"/>
    </font>
    <font>
      <sz val="8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top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/>
      <protection hidden="1"/>
    </xf>
    <xf numFmtId="164" fontId="2" fillId="0" borderId="5" xfId="1" applyNumberFormat="1" applyFont="1" applyFill="1" applyBorder="1" applyAlignment="1" applyProtection="1">
      <alignment horizontal="right"/>
      <protection hidden="1"/>
    </xf>
    <xf numFmtId="164" fontId="2" fillId="0" borderId="6" xfId="1" applyNumberFormat="1" applyFont="1" applyFill="1" applyBorder="1" applyAlignment="1" applyProtection="1">
      <alignment horizontal="right"/>
      <protection hidden="1"/>
    </xf>
    <xf numFmtId="164" fontId="2" fillId="0" borderId="7" xfId="1" applyNumberFormat="1" applyFont="1" applyFill="1" applyBorder="1" applyAlignment="1" applyProtection="1">
      <alignment horizontal="right"/>
      <protection hidden="1"/>
    </xf>
    <xf numFmtId="164" fontId="2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0" fontId="1" fillId="0" borderId="8" xfId="1" applyFont="1" applyFill="1" applyBorder="1" applyAlignment="1" applyProtection="1">
      <protection hidden="1"/>
    </xf>
    <xf numFmtId="0" fontId="1" fillId="0" borderId="9" xfId="1" applyFont="1" applyFill="1" applyBorder="1" applyAlignment="1" applyProtection="1">
      <protection hidden="1"/>
    </xf>
    <xf numFmtId="164" fontId="4" fillId="0" borderId="8" xfId="1" applyNumberFormat="1" applyFont="1" applyFill="1" applyBorder="1" applyAlignment="1" applyProtection="1">
      <protection hidden="1"/>
    </xf>
    <xf numFmtId="164" fontId="4" fillId="0" borderId="10" xfId="1" applyNumberFormat="1" applyFont="1" applyFill="1" applyBorder="1" applyAlignment="1" applyProtection="1">
      <protection hidden="1"/>
    </xf>
    <xf numFmtId="164" fontId="4" fillId="0" borderId="9" xfId="1" applyNumberFormat="1" applyFont="1" applyFill="1" applyBorder="1" applyAlignment="1" applyProtection="1">
      <protection hidden="1"/>
    </xf>
    <xf numFmtId="0" fontId="4" fillId="0" borderId="11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0" fontId="1" fillId="0" borderId="14" xfId="1" applyBorder="1" applyProtection="1">
      <protection hidden="1"/>
    </xf>
    <xf numFmtId="0" fontId="2" fillId="0" borderId="15" xfId="1" applyNumberFormat="1" applyFont="1" applyFill="1" applyBorder="1" applyAlignment="1" applyProtection="1">
      <protection hidden="1"/>
    </xf>
    <xf numFmtId="165" fontId="2" fillId="0" borderId="15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165" fontId="2" fillId="0" borderId="7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4" fillId="0" borderId="21" xfId="1" applyNumberFormat="1" applyFont="1" applyFill="1" applyBorder="1" applyAlignment="1" applyProtection="1">
      <alignment horizontal="center" vertical="top" wrapText="1"/>
      <protection hidden="1"/>
    </xf>
    <xf numFmtId="0" fontId="4" fillId="0" borderId="22" xfId="1" applyNumberFormat="1" applyFont="1" applyFill="1" applyBorder="1" applyAlignment="1" applyProtection="1">
      <alignment horizontal="center" vertical="top" wrapText="1"/>
      <protection hidden="1"/>
    </xf>
    <xf numFmtId="0" fontId="4" fillId="0" borderId="11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Font="1" applyFill="1" applyBorder="1" applyAlignment="1" applyProtection="1">
      <protection hidden="1"/>
    </xf>
    <xf numFmtId="0" fontId="4" fillId="0" borderId="25" xfId="1" applyNumberFormat="1" applyFont="1" applyFill="1" applyBorder="1" applyAlignment="1" applyProtection="1">
      <alignment horizontal="center" vertical="top"/>
      <protection hidden="1"/>
    </xf>
    <xf numFmtId="0" fontId="4" fillId="0" borderId="26" xfId="1" applyNumberFormat="1" applyFont="1" applyFill="1" applyBorder="1" applyAlignment="1" applyProtection="1">
      <alignment horizontal="center" vertical="top" wrapText="1"/>
      <protection hidden="1"/>
    </xf>
    <xf numFmtId="0" fontId="4" fillId="0" borderId="2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8" xfId="1" applyNumberFormat="1" applyFont="1" applyFill="1" applyBorder="1" applyAlignment="1" applyProtection="1">
      <alignment horizontal="right"/>
      <protection hidden="1"/>
    </xf>
    <xf numFmtId="164" fontId="2" fillId="0" borderId="15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29" xfId="1" applyNumberFormat="1" applyFont="1" applyFill="1" applyBorder="1" applyAlignment="1" applyProtection="1">
      <alignment horizontal="center" vertical="center"/>
      <protection hidden="1"/>
    </xf>
    <xf numFmtId="0" fontId="2" fillId="0" borderId="14" xfId="1" applyNumberFormat="1" applyFont="1" applyFill="1" applyBorder="1" applyAlignment="1" applyProtection="1">
      <alignment horizontal="right" vertical="center"/>
      <protection hidden="1"/>
    </xf>
    <xf numFmtId="0" fontId="2" fillId="0" borderId="3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5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3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1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Protection="1">
      <protection hidden="1"/>
    </xf>
    <xf numFmtId="165" fontId="1" fillId="0" borderId="0" xfId="1" applyNumberFormat="1" applyProtection="1">
      <protection hidden="1"/>
    </xf>
    <xf numFmtId="0" fontId="2" fillId="0" borderId="17" xfId="1" applyNumberFormat="1" applyFont="1" applyFill="1" applyBorder="1" applyAlignment="1" applyProtection="1">
      <alignment horizontal="left"/>
      <protection hidden="1"/>
    </xf>
    <xf numFmtId="0" fontId="2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7" xfId="1" applyNumberFormat="1" applyFont="1" applyFill="1" applyBorder="1" applyAlignment="1" applyProtection="1">
      <alignment horizontal="left" wrapText="1"/>
      <protection hidden="1"/>
    </xf>
    <xf numFmtId="0" fontId="5" fillId="0" borderId="17" xfId="1" applyNumberFormat="1" applyFont="1" applyFill="1" applyBorder="1" applyAlignment="1" applyProtection="1">
      <alignment horizontal="left"/>
      <protection hidden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Border="1"/>
    <xf numFmtId="1" fontId="0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left" vertical="top" wrapText="1"/>
    </xf>
    <xf numFmtId="0" fontId="0" fillId="0" borderId="8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right" vertical="top"/>
    </xf>
    <xf numFmtId="4" fontId="0" fillId="0" borderId="8" xfId="0" applyNumberFormat="1" applyFont="1" applyBorder="1" applyAlignment="1">
      <alignment horizontal="right" vertical="top"/>
    </xf>
    <xf numFmtId="2" fontId="0" fillId="0" borderId="8" xfId="0" applyNumberFormat="1" applyFont="1" applyBorder="1" applyAlignment="1">
      <alignment horizontal="right" vertical="top"/>
    </xf>
    <xf numFmtId="167" fontId="0" fillId="0" borderId="8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66" fontId="8" fillId="0" borderId="0" xfId="0" applyNumberFormat="1" applyFont="1"/>
    <xf numFmtId="0" fontId="8" fillId="0" borderId="0" xfId="0" applyFont="1" applyAlignment="1"/>
    <xf numFmtId="0" fontId="10" fillId="3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/>
    <xf numFmtId="4" fontId="9" fillId="0" borderId="8" xfId="0" applyNumberFormat="1" applyFont="1" applyBorder="1" applyAlignment="1">
      <alignment horizontal="right"/>
    </xf>
    <xf numFmtId="1" fontId="0" fillId="0" borderId="8" xfId="0" applyNumberFormat="1" applyFont="1" applyBorder="1"/>
    <xf numFmtId="167" fontId="9" fillId="2" borderId="8" xfId="0" applyNumberFormat="1" applyFont="1" applyFill="1" applyBorder="1" applyAlignment="1">
      <alignment horizontal="right" vertical="top"/>
    </xf>
    <xf numFmtId="0" fontId="0" fillId="0" borderId="8" xfId="0" applyFont="1" applyBorder="1"/>
    <xf numFmtId="166" fontId="9" fillId="2" borderId="8" xfId="0" applyNumberFormat="1" applyFont="1" applyFill="1" applyBorder="1" applyAlignment="1">
      <alignment horizontal="right" vertical="top"/>
    </xf>
    <xf numFmtId="4" fontId="9" fillId="2" borderId="8" xfId="0" applyNumberFormat="1" applyFont="1" applyFill="1" applyBorder="1" applyAlignment="1">
      <alignment horizontal="right" vertical="top"/>
    </xf>
    <xf numFmtId="2" fontId="9" fillId="2" borderId="8" xfId="0" applyNumberFormat="1" applyFont="1" applyFill="1" applyBorder="1" applyAlignment="1">
      <alignment horizontal="right" vertical="top"/>
    </xf>
    <xf numFmtId="167" fontId="9" fillId="2" borderId="8" xfId="0" applyNumberFormat="1" applyFont="1" applyFill="1" applyBorder="1" applyAlignment="1">
      <alignment horizontal="right"/>
    </xf>
    <xf numFmtId="166" fontId="9" fillId="2" borderId="8" xfId="0" applyNumberFormat="1" applyFont="1" applyFill="1" applyBorder="1" applyAlignment="1">
      <alignment horizontal="right"/>
    </xf>
    <xf numFmtId="4" fontId="9" fillId="2" borderId="8" xfId="0" applyNumberFormat="1" applyFont="1" applyFill="1" applyBorder="1" applyAlignment="1">
      <alignment horizontal="right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4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9" fillId="2" borderId="8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center" vertical="top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left" vertical="top" wrapText="1"/>
    </xf>
    <xf numFmtId="0" fontId="0" fillId="0" borderId="8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 wrapText="1"/>
    </xf>
    <xf numFmtId="0" fontId="0" fillId="0" borderId="9" xfId="0" applyNumberFormat="1" applyFont="1" applyBorder="1" applyAlignment="1">
      <alignment horizontal="center" vertical="top" wrapText="1"/>
    </xf>
    <xf numFmtId="0" fontId="9" fillId="3" borderId="8" xfId="0" applyNumberFormat="1" applyFont="1" applyFill="1" applyBorder="1" applyAlignment="1">
      <alignment horizontal="left" vertical="top" indent="6"/>
    </xf>
    <xf numFmtId="0" fontId="10" fillId="3" borderId="10" xfId="0" applyNumberFormat="1" applyFont="1" applyFill="1" applyBorder="1" applyAlignment="1">
      <alignment horizontal="left" vertical="center" wrapText="1"/>
    </xf>
    <xf numFmtId="0" fontId="10" fillId="3" borderId="9" xfId="0" applyNumberFormat="1" applyFont="1" applyFill="1" applyBorder="1" applyAlignment="1">
      <alignment horizontal="left" vertical="center" wrapText="1"/>
    </xf>
    <xf numFmtId="0" fontId="9" fillId="3" borderId="10" xfId="0" applyNumberFormat="1" applyFont="1" applyFill="1" applyBorder="1" applyAlignment="1">
      <alignment horizontal="right" vertical="center" wrapText="1"/>
    </xf>
    <xf numFmtId="0" fontId="9" fillId="3" borderId="33" xfId="0" applyNumberFormat="1" applyFont="1" applyFill="1" applyBorder="1" applyAlignment="1">
      <alignment horizontal="right" vertical="center" wrapText="1"/>
    </xf>
    <xf numFmtId="0" fontId="9" fillId="3" borderId="9" xfId="0" applyNumberFormat="1" applyFont="1" applyFill="1" applyBorder="1" applyAlignment="1">
      <alignment horizontal="right" vertical="center" wrapText="1"/>
    </xf>
    <xf numFmtId="0" fontId="9" fillId="3" borderId="10" xfId="0" applyNumberFormat="1" applyFont="1" applyFill="1" applyBorder="1" applyAlignment="1">
      <alignment horizontal="left" vertical="center" wrapText="1"/>
    </xf>
    <xf numFmtId="0" fontId="9" fillId="3" borderId="33" xfId="0" applyNumberFormat="1" applyFont="1" applyFill="1" applyBorder="1" applyAlignment="1">
      <alignment horizontal="left" vertical="center" wrapText="1"/>
    </xf>
    <xf numFmtId="0" fontId="9" fillId="3" borderId="9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tabSelected="1" topLeftCell="A4" workbookViewId="0">
      <selection activeCell="F31" sqref="F31"/>
    </sheetView>
  </sheetViews>
  <sheetFormatPr defaultColWidth="9.140625" defaultRowHeight="12.75" x14ac:dyDescent="0.2"/>
  <cols>
    <col min="1" max="1" width="1" style="1" customWidth="1"/>
    <col min="2" max="2" width="34.85546875" style="1" customWidth="1"/>
    <col min="3" max="3" width="13.140625" style="1" customWidth="1"/>
    <col min="4" max="4" width="13.42578125" style="1" customWidth="1"/>
    <col min="5" max="6" width="13.140625" style="1" customWidth="1"/>
    <col min="7" max="7" width="12.85546875" style="1" customWidth="1"/>
    <col min="8" max="15" width="0" style="1" hidden="1" customWidth="1"/>
    <col min="16" max="16" width="0.5703125" style="1" customWidth="1"/>
    <col min="17" max="256" width="9.140625" style="1" customWidth="1"/>
    <col min="257" max="16384" width="9.140625" style="1"/>
  </cols>
  <sheetData>
    <row r="1" spans="1:16" ht="12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x14ac:dyDescent="0.2">
      <c r="A2" s="71" t="s">
        <v>43</v>
      </c>
      <c r="B2" s="66"/>
      <c r="C2" s="66"/>
      <c r="D2" s="66"/>
      <c r="E2" s="66"/>
      <c r="F2" s="66"/>
      <c r="G2" s="66"/>
      <c r="H2" s="70"/>
      <c r="I2" s="70"/>
      <c r="J2" s="70"/>
      <c r="K2" s="70"/>
      <c r="L2" s="2"/>
      <c r="M2" s="2"/>
      <c r="N2" s="2"/>
      <c r="O2" s="2"/>
      <c r="P2" s="2"/>
    </row>
    <row r="3" spans="1:16" ht="12.75" customHeight="1" x14ac:dyDescent="0.2">
      <c r="A3" s="71" t="s">
        <v>42</v>
      </c>
      <c r="B3" s="66"/>
      <c r="C3" s="66"/>
      <c r="D3" s="66"/>
      <c r="E3" s="66"/>
      <c r="F3" s="66"/>
      <c r="G3" s="66"/>
      <c r="H3" s="70"/>
      <c r="I3" s="70"/>
      <c r="J3" s="70"/>
      <c r="K3" s="70"/>
      <c r="L3" s="73"/>
      <c r="M3" s="72"/>
      <c r="N3" s="72"/>
      <c r="O3" s="2"/>
      <c r="P3" s="2"/>
    </row>
    <row r="4" spans="1:16" ht="12.75" customHeight="1" x14ac:dyDescent="0.25">
      <c r="A4" s="71"/>
      <c r="B4" s="66"/>
      <c r="C4" s="66"/>
      <c r="D4" s="66"/>
      <c r="E4" s="66"/>
      <c r="F4" s="66"/>
      <c r="G4" s="66"/>
      <c r="H4" s="70"/>
      <c r="I4" s="70"/>
      <c r="J4" s="70"/>
      <c r="K4" s="70"/>
      <c r="L4" s="73"/>
      <c r="M4" s="72"/>
      <c r="N4" s="72"/>
      <c r="O4" s="2"/>
      <c r="P4" s="2"/>
    </row>
    <row r="5" spans="1:16" ht="12.75" customHeight="1" x14ac:dyDescent="0.2">
      <c r="A5" s="71" t="s">
        <v>41</v>
      </c>
      <c r="B5" s="66"/>
      <c r="C5" s="66"/>
      <c r="D5" s="66"/>
      <c r="E5" s="66"/>
      <c r="F5" s="66"/>
      <c r="G5" s="66"/>
      <c r="H5" s="70"/>
      <c r="I5" s="70"/>
      <c r="J5" s="70"/>
      <c r="K5" s="70"/>
      <c r="L5" s="2"/>
      <c r="M5" s="2"/>
      <c r="N5" s="2"/>
      <c r="O5" s="2"/>
      <c r="P5" s="2"/>
    </row>
    <row r="6" spans="1:16" ht="12.75" customHeight="1" thickBot="1" x14ac:dyDescent="0.25">
      <c r="A6" s="45"/>
      <c r="B6" s="45"/>
      <c r="C6" s="45"/>
      <c r="D6" s="45"/>
      <c r="E6" s="45"/>
      <c r="F6" s="45"/>
      <c r="G6" s="69" t="s">
        <v>40</v>
      </c>
      <c r="H6" s="45"/>
      <c r="I6" s="45"/>
      <c r="J6" s="45"/>
      <c r="K6" s="56"/>
      <c r="L6" s="45"/>
      <c r="M6" s="45"/>
      <c r="N6" s="45"/>
      <c r="O6" s="2"/>
      <c r="P6" s="2"/>
    </row>
    <row r="7" spans="1:16" ht="12.75" customHeight="1" x14ac:dyDescent="0.2">
      <c r="A7" s="45"/>
      <c r="B7" s="45"/>
      <c r="C7" s="45"/>
      <c r="D7" s="45"/>
      <c r="E7" s="45"/>
      <c r="F7" s="59" t="s">
        <v>39</v>
      </c>
      <c r="G7" s="62"/>
      <c r="H7" s="45"/>
      <c r="I7" s="45"/>
      <c r="J7" s="57"/>
      <c r="K7" s="56"/>
      <c r="L7" s="45"/>
      <c r="M7" s="45"/>
      <c r="N7" s="45"/>
      <c r="O7" s="2"/>
      <c r="P7" s="2"/>
    </row>
    <row r="8" spans="1:16" ht="12.75" customHeight="1" x14ac:dyDescent="0.2">
      <c r="A8" s="67" t="s">
        <v>38</v>
      </c>
      <c r="B8" s="68"/>
      <c r="C8" s="66"/>
      <c r="D8" s="67"/>
      <c r="E8" s="66"/>
      <c r="F8" s="59" t="s">
        <v>20</v>
      </c>
      <c r="G8" s="65" t="s">
        <v>37</v>
      </c>
      <c r="H8" s="64"/>
      <c r="I8" s="45"/>
      <c r="J8" s="57"/>
      <c r="K8" s="56"/>
      <c r="L8" s="45"/>
      <c r="M8" s="45"/>
      <c r="N8" s="45"/>
      <c r="O8" s="2"/>
      <c r="P8" s="2"/>
    </row>
    <row r="9" spans="1:16" ht="21.75" customHeight="1" x14ac:dyDescent="0.2">
      <c r="A9" s="108" t="s">
        <v>36</v>
      </c>
      <c r="B9" s="108"/>
      <c r="C9" s="108"/>
      <c r="D9" s="108"/>
      <c r="E9" s="108"/>
      <c r="F9" s="57"/>
      <c r="G9" s="63"/>
      <c r="H9" s="3"/>
      <c r="I9" s="3"/>
      <c r="J9" s="57"/>
      <c r="K9" s="56"/>
      <c r="L9" s="45"/>
      <c r="M9" s="45"/>
      <c r="N9" s="45"/>
      <c r="O9" s="2"/>
      <c r="P9" s="2"/>
    </row>
    <row r="10" spans="1:16" ht="21.75" customHeight="1" x14ac:dyDescent="0.2">
      <c r="A10" s="108" t="s">
        <v>35</v>
      </c>
      <c r="B10" s="108"/>
      <c r="C10" s="108"/>
      <c r="D10" s="108"/>
      <c r="E10" s="108"/>
      <c r="F10" s="59"/>
      <c r="G10" s="62"/>
      <c r="H10" s="61"/>
      <c r="I10" s="61"/>
      <c r="J10" s="57"/>
      <c r="K10" s="56"/>
      <c r="L10" s="45"/>
      <c r="M10" s="45"/>
      <c r="N10" s="45"/>
      <c r="O10" s="2"/>
      <c r="P10" s="2"/>
    </row>
    <row r="11" spans="1:16" ht="32.25" customHeight="1" x14ac:dyDescent="0.2">
      <c r="A11" s="108" t="s">
        <v>34</v>
      </c>
      <c r="B11" s="108"/>
      <c r="C11" s="108"/>
      <c r="D11" s="108"/>
      <c r="E11" s="108"/>
      <c r="F11" s="59" t="s">
        <v>33</v>
      </c>
      <c r="G11" s="60" t="s">
        <v>32</v>
      </c>
      <c r="H11" s="3"/>
      <c r="I11" s="3"/>
      <c r="J11" s="57"/>
      <c r="K11" s="56"/>
      <c r="L11" s="45"/>
      <c r="M11" s="45"/>
      <c r="N11" s="45"/>
      <c r="O11" s="2"/>
      <c r="P11" s="2"/>
    </row>
    <row r="12" spans="1:16" ht="21.75" customHeight="1" x14ac:dyDescent="0.2">
      <c r="A12" s="108" t="s">
        <v>31</v>
      </c>
      <c r="B12" s="108"/>
      <c r="C12" s="108"/>
      <c r="D12" s="108"/>
      <c r="E12" s="108"/>
      <c r="F12" s="59" t="s">
        <v>30</v>
      </c>
      <c r="G12" s="60" t="s">
        <v>29</v>
      </c>
      <c r="H12" s="3"/>
      <c r="I12" s="3"/>
      <c r="J12" s="57"/>
      <c r="K12" s="56"/>
      <c r="L12" s="45"/>
      <c r="M12" s="45"/>
      <c r="N12" s="45"/>
      <c r="O12" s="2"/>
      <c r="P12" s="2"/>
    </row>
    <row r="13" spans="1:16" ht="12.75" customHeight="1" thickBot="1" x14ac:dyDescent="0.25">
      <c r="A13" s="3" t="s">
        <v>28</v>
      </c>
      <c r="B13" s="3"/>
      <c r="C13" s="3"/>
      <c r="D13" s="3"/>
      <c r="E13" s="3"/>
      <c r="F13" s="59" t="s">
        <v>27</v>
      </c>
      <c r="G13" s="58">
        <v>383</v>
      </c>
      <c r="H13" s="3"/>
      <c r="I13" s="3"/>
      <c r="J13" s="57"/>
      <c r="K13" s="56"/>
      <c r="L13" s="45"/>
      <c r="M13" s="45"/>
      <c r="N13" s="45"/>
      <c r="O13" s="2"/>
      <c r="P13" s="2"/>
    </row>
    <row r="14" spans="1:16" ht="12.75" customHeight="1" thickBot="1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"/>
      <c r="P14" s="2"/>
    </row>
    <row r="15" spans="1:16" ht="409.6" hidden="1" customHeight="1" x14ac:dyDescent="0.25">
      <c r="A15" s="45"/>
      <c r="B15" s="45"/>
      <c r="C15" s="45"/>
      <c r="D15" s="45"/>
      <c r="E15" s="18" t="s">
        <v>8</v>
      </c>
      <c r="F15" s="45">
        <v>311605.34000000003</v>
      </c>
      <c r="G15" s="45" t="s">
        <v>8</v>
      </c>
      <c r="H15" s="45"/>
      <c r="I15" s="45"/>
      <c r="J15" s="45"/>
      <c r="K15" s="45"/>
      <c r="L15" s="45"/>
      <c r="M15" s="45"/>
      <c r="N15" s="45"/>
      <c r="O15" s="2"/>
      <c r="P15" s="2"/>
    </row>
    <row r="16" spans="1:16" ht="12.75" customHeight="1" x14ac:dyDescent="0.2">
      <c r="A16" s="45"/>
      <c r="B16" s="45"/>
      <c r="C16" s="45"/>
      <c r="D16" s="45"/>
      <c r="E16" s="45"/>
      <c r="F16" s="12" t="s">
        <v>26</v>
      </c>
      <c r="G16" s="17">
        <v>311605.34000000003</v>
      </c>
      <c r="H16" s="45"/>
      <c r="I16" s="45"/>
      <c r="J16" s="12"/>
      <c r="K16" s="4"/>
      <c r="L16" s="45"/>
      <c r="M16" s="45"/>
      <c r="N16" s="45"/>
      <c r="O16" s="2"/>
      <c r="P16" s="2"/>
    </row>
    <row r="17" spans="1:16" ht="12.75" customHeight="1" x14ac:dyDescent="0.2">
      <c r="A17" s="45"/>
      <c r="B17" s="45"/>
      <c r="C17" s="45"/>
      <c r="D17" s="45"/>
      <c r="E17" s="45"/>
      <c r="F17" s="12" t="s">
        <v>11</v>
      </c>
      <c r="G17" s="15">
        <v>0</v>
      </c>
      <c r="H17" s="45"/>
      <c r="I17" s="45"/>
      <c r="J17" s="12"/>
      <c r="K17" s="4"/>
      <c r="L17" s="45"/>
      <c r="M17" s="45"/>
      <c r="N17" s="45"/>
      <c r="O17" s="2"/>
      <c r="P17" s="2"/>
    </row>
    <row r="18" spans="1:16" ht="12.75" customHeight="1" x14ac:dyDescent="0.2">
      <c r="A18" s="45"/>
      <c r="B18" s="45"/>
      <c r="C18" s="45"/>
      <c r="D18" s="45"/>
      <c r="E18" s="45"/>
      <c r="F18" s="12" t="s">
        <v>10</v>
      </c>
      <c r="G18" s="55">
        <v>0</v>
      </c>
      <c r="H18" s="45"/>
      <c r="I18" s="45"/>
      <c r="J18" s="12"/>
      <c r="K18" s="4"/>
      <c r="L18" s="45"/>
      <c r="M18" s="45"/>
      <c r="N18" s="45"/>
      <c r="O18" s="2"/>
      <c r="P18" s="2"/>
    </row>
    <row r="19" spans="1:16" ht="12.75" customHeight="1" thickBot="1" x14ac:dyDescent="0.25">
      <c r="A19" s="45"/>
      <c r="B19" s="45"/>
      <c r="C19" s="45"/>
      <c r="D19" s="45"/>
      <c r="E19" s="45"/>
      <c r="F19" s="12" t="s">
        <v>25</v>
      </c>
      <c r="G19" s="54">
        <v>311605.34000000003</v>
      </c>
      <c r="H19" s="45"/>
      <c r="I19" s="45"/>
      <c r="J19" s="12"/>
      <c r="K19" s="4"/>
      <c r="L19" s="45"/>
      <c r="M19" s="45"/>
      <c r="N19" s="45"/>
      <c r="O19" s="2"/>
      <c r="P19" s="2"/>
    </row>
    <row r="20" spans="1:16" ht="12.75" customHeigh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3"/>
      <c r="N20" s="3"/>
      <c r="O20" s="2"/>
      <c r="P20" s="2"/>
    </row>
    <row r="21" spans="1:16" ht="12" customHeight="1" x14ac:dyDescent="0.2">
      <c r="A21" s="45"/>
      <c r="B21" s="109" t="s">
        <v>44</v>
      </c>
      <c r="C21" s="53" t="s">
        <v>24</v>
      </c>
      <c r="D21" s="106" t="s">
        <v>23</v>
      </c>
      <c r="E21" s="107"/>
      <c r="F21" s="106" t="s">
        <v>22</v>
      </c>
      <c r="G21" s="106"/>
      <c r="H21" s="106" t="s">
        <v>23</v>
      </c>
      <c r="I21" s="107"/>
      <c r="J21" s="106" t="s">
        <v>22</v>
      </c>
      <c r="K21" s="106"/>
      <c r="L21" s="52" t="s">
        <v>21</v>
      </c>
      <c r="M21" s="51" t="s">
        <v>20</v>
      </c>
      <c r="N21" s="3"/>
      <c r="O21" s="2"/>
      <c r="P21" s="2"/>
    </row>
    <row r="22" spans="1:16" ht="21" customHeight="1" x14ac:dyDescent="0.2">
      <c r="A22" s="50"/>
      <c r="B22" s="110"/>
      <c r="C22" s="47" t="s">
        <v>19</v>
      </c>
      <c r="D22" s="47" t="s">
        <v>18</v>
      </c>
      <c r="E22" s="49" t="s">
        <v>17</v>
      </c>
      <c r="F22" s="47" t="s">
        <v>18</v>
      </c>
      <c r="G22" s="47" t="s">
        <v>17</v>
      </c>
      <c r="H22" s="47" t="s">
        <v>18</v>
      </c>
      <c r="I22" s="49" t="s">
        <v>17</v>
      </c>
      <c r="J22" s="47" t="s">
        <v>18</v>
      </c>
      <c r="K22" s="47" t="s">
        <v>17</v>
      </c>
      <c r="L22" s="48" t="s">
        <v>16</v>
      </c>
      <c r="M22" s="47" t="s">
        <v>15</v>
      </c>
      <c r="N22" s="46"/>
      <c r="O22" s="46"/>
      <c r="P22" s="3"/>
    </row>
    <row r="23" spans="1:16" ht="12.75" customHeight="1" thickBot="1" x14ac:dyDescent="0.3">
      <c r="A23" s="45"/>
      <c r="B23" s="43">
        <v>1</v>
      </c>
      <c r="C23" s="43">
        <v>2</v>
      </c>
      <c r="D23" s="43">
        <v>3</v>
      </c>
      <c r="E23" s="44">
        <v>4</v>
      </c>
      <c r="F23" s="43">
        <v>5</v>
      </c>
      <c r="G23" s="43">
        <v>6</v>
      </c>
      <c r="H23" s="40"/>
      <c r="I23" s="42"/>
      <c r="J23" s="40"/>
      <c r="K23" s="40"/>
      <c r="L23" s="41"/>
      <c r="M23" s="40"/>
      <c r="N23" s="39"/>
      <c r="O23" s="39"/>
      <c r="P23" s="3"/>
    </row>
    <row r="24" spans="1:16" ht="12.75" customHeight="1" x14ac:dyDescent="0.25">
      <c r="A24" s="27"/>
      <c r="B24" s="38" t="s">
        <v>14</v>
      </c>
      <c r="C24" s="37">
        <v>0</v>
      </c>
      <c r="D24" s="37">
        <v>311605.34000000003</v>
      </c>
      <c r="E24" s="37">
        <v>0</v>
      </c>
      <c r="F24" s="37">
        <v>0</v>
      </c>
      <c r="G24" s="36">
        <v>0</v>
      </c>
      <c r="H24" s="35">
        <v>311605.34000000003</v>
      </c>
      <c r="I24" s="35">
        <v>0</v>
      </c>
      <c r="J24" s="35">
        <v>0</v>
      </c>
      <c r="K24" s="35">
        <v>0</v>
      </c>
      <c r="L24" s="34">
        <v>763031967</v>
      </c>
      <c r="M24" s="33"/>
      <c r="N24" s="33"/>
      <c r="O24" s="33"/>
      <c r="P24" s="26"/>
    </row>
    <row r="25" spans="1:16" ht="12.75" customHeight="1" x14ac:dyDescent="0.2">
      <c r="A25" s="27"/>
      <c r="B25" s="74" t="s">
        <v>45</v>
      </c>
      <c r="C25" s="32">
        <v>0</v>
      </c>
      <c r="D25" s="32">
        <v>5857450.0899999999</v>
      </c>
      <c r="E25" s="32">
        <v>0</v>
      </c>
      <c r="F25" s="32">
        <v>0</v>
      </c>
      <c r="G25" s="31">
        <v>0</v>
      </c>
      <c r="H25" s="30">
        <v>5857450.0899999999</v>
      </c>
      <c r="I25" s="30">
        <v>0</v>
      </c>
      <c r="J25" s="30">
        <v>0</v>
      </c>
      <c r="K25" s="30">
        <v>0</v>
      </c>
      <c r="L25" s="29">
        <v>763031967</v>
      </c>
      <c r="M25" s="28"/>
      <c r="N25" s="28"/>
      <c r="O25" s="28"/>
      <c r="P25" s="26"/>
    </row>
    <row r="26" spans="1:16" ht="12.75" customHeight="1" x14ac:dyDescent="0.2">
      <c r="A26" s="27"/>
      <c r="B26" s="74" t="s">
        <v>47</v>
      </c>
      <c r="C26" s="32">
        <v>0</v>
      </c>
      <c r="D26" s="32">
        <v>626696</v>
      </c>
      <c r="E26" s="32">
        <v>0</v>
      </c>
      <c r="F26" s="32">
        <v>0</v>
      </c>
      <c r="G26" s="31">
        <v>0</v>
      </c>
      <c r="H26" s="30">
        <v>626696</v>
      </c>
      <c r="I26" s="30">
        <v>0</v>
      </c>
      <c r="J26" s="30">
        <v>0</v>
      </c>
      <c r="K26" s="30">
        <v>0</v>
      </c>
      <c r="L26" s="29">
        <v>763031967</v>
      </c>
      <c r="M26" s="28"/>
      <c r="N26" s="28"/>
      <c r="O26" s="28"/>
      <c r="P26" s="26"/>
    </row>
    <row r="27" spans="1:16" ht="12.75" customHeight="1" x14ac:dyDescent="0.2">
      <c r="A27" s="27"/>
      <c r="B27" s="74" t="s">
        <v>46</v>
      </c>
      <c r="C27" s="32">
        <v>0</v>
      </c>
      <c r="D27" s="32">
        <v>82851</v>
      </c>
      <c r="E27" s="32">
        <v>0</v>
      </c>
      <c r="F27" s="32">
        <v>0</v>
      </c>
      <c r="G27" s="31">
        <v>0</v>
      </c>
      <c r="H27" s="30">
        <v>82851</v>
      </c>
      <c r="I27" s="30">
        <v>0</v>
      </c>
      <c r="J27" s="30">
        <v>0</v>
      </c>
      <c r="K27" s="30">
        <v>0</v>
      </c>
      <c r="L27" s="29">
        <v>763031967</v>
      </c>
      <c r="M27" s="28"/>
      <c r="N27" s="28"/>
      <c r="O27" s="28"/>
      <c r="P27" s="26"/>
    </row>
    <row r="28" spans="1:16" ht="12.75" customHeight="1" x14ac:dyDescent="0.2">
      <c r="A28" s="27"/>
      <c r="B28" s="74" t="s">
        <v>48</v>
      </c>
      <c r="C28" s="32">
        <v>0</v>
      </c>
      <c r="D28" s="32">
        <v>0</v>
      </c>
      <c r="E28" s="32">
        <v>0</v>
      </c>
      <c r="F28" s="32">
        <f>1966001.64+14837</f>
        <v>1980838.64</v>
      </c>
      <c r="G28" s="31">
        <v>23501.85</v>
      </c>
      <c r="H28" s="30">
        <v>0</v>
      </c>
      <c r="I28" s="30">
        <v>0</v>
      </c>
      <c r="J28" s="30">
        <v>1966001.64</v>
      </c>
      <c r="K28" s="30">
        <v>23501.85</v>
      </c>
      <c r="L28" s="29">
        <v>763031967</v>
      </c>
      <c r="M28" s="28"/>
      <c r="N28" s="28"/>
      <c r="O28" s="28"/>
      <c r="P28" s="26"/>
    </row>
    <row r="29" spans="1:16" ht="12.75" customHeight="1" x14ac:dyDescent="0.2">
      <c r="A29" s="27"/>
      <c r="B29" s="74" t="s">
        <v>49</v>
      </c>
      <c r="C29" s="32">
        <v>0</v>
      </c>
      <c r="D29" s="32">
        <v>0</v>
      </c>
      <c r="E29" s="32">
        <v>0</v>
      </c>
      <c r="F29" s="32">
        <v>9800</v>
      </c>
      <c r="G29" s="31">
        <v>0</v>
      </c>
      <c r="H29" s="30">
        <v>0</v>
      </c>
      <c r="I29" s="30">
        <v>0</v>
      </c>
      <c r="J29" s="30">
        <v>9800</v>
      </c>
      <c r="K29" s="30">
        <v>0</v>
      </c>
      <c r="L29" s="29">
        <v>763031967</v>
      </c>
      <c r="M29" s="28"/>
      <c r="N29" s="28"/>
      <c r="O29" s="28"/>
      <c r="P29" s="26"/>
    </row>
    <row r="30" spans="1:16" ht="49.5" customHeight="1" x14ac:dyDescent="0.2">
      <c r="A30" s="27"/>
      <c r="B30" s="75" t="s">
        <v>50</v>
      </c>
      <c r="C30" s="32">
        <v>0</v>
      </c>
      <c r="D30" s="32">
        <v>0</v>
      </c>
      <c r="E30" s="32">
        <v>0</v>
      </c>
      <c r="F30" s="32">
        <v>597460.64</v>
      </c>
      <c r="G30" s="31">
        <v>0</v>
      </c>
      <c r="H30" s="30">
        <v>0</v>
      </c>
      <c r="I30" s="30">
        <v>0</v>
      </c>
      <c r="J30" s="30">
        <v>597460.64</v>
      </c>
      <c r="K30" s="30">
        <v>0</v>
      </c>
      <c r="L30" s="29">
        <v>763031967</v>
      </c>
      <c r="M30" s="28"/>
      <c r="N30" s="28"/>
      <c r="O30" s="28"/>
      <c r="P30" s="26"/>
    </row>
    <row r="31" spans="1:16" ht="35.25" customHeight="1" x14ac:dyDescent="0.2">
      <c r="A31" s="27"/>
      <c r="B31" s="76" t="s">
        <v>51</v>
      </c>
      <c r="C31" s="32">
        <v>0</v>
      </c>
      <c r="D31" s="32">
        <v>0</v>
      </c>
      <c r="E31" s="32">
        <v>0</v>
      </c>
      <c r="F31" s="32">
        <v>3776128.64</v>
      </c>
      <c r="G31" s="31">
        <v>0</v>
      </c>
      <c r="H31" s="30">
        <v>0</v>
      </c>
      <c r="I31" s="30">
        <v>0</v>
      </c>
      <c r="J31" s="30">
        <v>3776128.64</v>
      </c>
      <c r="K31" s="30">
        <v>0</v>
      </c>
      <c r="L31" s="29">
        <v>763031967</v>
      </c>
      <c r="M31" s="28"/>
      <c r="N31" s="28"/>
      <c r="O31" s="28"/>
      <c r="P31" s="26"/>
    </row>
    <row r="32" spans="1:16" ht="12.75" customHeight="1" x14ac:dyDescent="0.2">
      <c r="A32" s="27"/>
      <c r="B32" s="77" t="s">
        <v>52</v>
      </c>
      <c r="C32" s="32">
        <v>0</v>
      </c>
      <c r="D32" s="32">
        <v>0</v>
      </c>
      <c r="E32" s="32">
        <v>0</v>
      </c>
      <c r="F32" s="32">
        <v>51298.7</v>
      </c>
      <c r="G32" s="31">
        <v>0</v>
      </c>
      <c r="H32" s="30">
        <v>0</v>
      </c>
      <c r="I32" s="30">
        <v>0</v>
      </c>
      <c r="J32" s="30">
        <v>51298.7</v>
      </c>
      <c r="K32" s="30">
        <v>0</v>
      </c>
      <c r="L32" s="29">
        <v>763031967</v>
      </c>
      <c r="M32" s="28"/>
      <c r="N32" s="28"/>
      <c r="O32" s="28"/>
      <c r="P32" s="26"/>
    </row>
    <row r="33" spans="1:16" ht="12.75" customHeight="1" x14ac:dyDescent="0.2">
      <c r="A33" s="27"/>
      <c r="B33" s="77" t="s">
        <v>53</v>
      </c>
      <c r="C33" s="32">
        <v>0</v>
      </c>
      <c r="D33" s="32">
        <v>0</v>
      </c>
      <c r="E33" s="32">
        <v>0</v>
      </c>
      <c r="F33" s="32">
        <v>6267.25</v>
      </c>
      <c r="G33" s="31">
        <v>0</v>
      </c>
      <c r="H33" s="30">
        <v>0</v>
      </c>
      <c r="I33" s="30">
        <v>0</v>
      </c>
      <c r="J33" s="30">
        <v>6267.25</v>
      </c>
      <c r="K33" s="30">
        <v>0</v>
      </c>
      <c r="L33" s="29">
        <v>763031967</v>
      </c>
      <c r="M33" s="28"/>
      <c r="N33" s="28"/>
      <c r="O33" s="28"/>
      <c r="P33" s="26"/>
    </row>
    <row r="34" spans="1:16" ht="12.6" customHeight="1" x14ac:dyDescent="0.2">
      <c r="A34" s="2"/>
      <c r="B34" s="25" t="s">
        <v>13</v>
      </c>
      <c r="C34" s="22">
        <v>0</v>
      </c>
      <c r="D34" s="22">
        <v>6878602.4299999997</v>
      </c>
      <c r="E34" s="22">
        <v>0</v>
      </c>
      <c r="F34" s="22">
        <v>6421793.8700000001</v>
      </c>
      <c r="G34" s="22">
        <v>23501.85</v>
      </c>
      <c r="H34" s="24">
        <v>6878602.4299999997</v>
      </c>
      <c r="I34" s="23">
        <v>0</v>
      </c>
      <c r="J34" s="22">
        <v>6421793.8700000001</v>
      </c>
      <c r="K34" s="22">
        <v>23501.85</v>
      </c>
      <c r="L34" s="21"/>
      <c r="M34" s="20"/>
      <c r="N34" s="19"/>
      <c r="O34" s="19"/>
      <c r="P34" s="13"/>
    </row>
    <row r="35" spans="1:16" ht="12.75" customHeight="1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3"/>
      <c r="N35" s="13"/>
      <c r="O35" s="2"/>
      <c r="P35" s="2"/>
    </row>
    <row r="36" spans="1:16" ht="409.6" hidden="1" customHeight="1" x14ac:dyDescent="0.25">
      <c r="A36" s="2"/>
      <c r="B36" s="2"/>
      <c r="C36" s="2"/>
      <c r="D36" s="2"/>
      <c r="E36" s="18" t="s">
        <v>8</v>
      </c>
      <c r="F36" s="3">
        <v>456808.55999999924</v>
      </c>
      <c r="G36" s="3" t="s">
        <v>8</v>
      </c>
      <c r="H36" s="2"/>
      <c r="I36" s="2"/>
      <c r="J36" s="2"/>
      <c r="K36" s="2"/>
      <c r="L36" s="2"/>
      <c r="M36" s="13"/>
      <c r="N36" s="13"/>
      <c r="O36" s="2"/>
      <c r="P36" s="2"/>
    </row>
    <row r="37" spans="1:16" ht="11.25" customHeight="1" x14ac:dyDescent="0.2">
      <c r="A37" s="3"/>
      <c r="B37" s="3"/>
      <c r="C37" s="3"/>
      <c r="D37" s="3"/>
      <c r="E37" s="3"/>
      <c r="F37" s="12" t="s">
        <v>12</v>
      </c>
      <c r="G37" s="17">
        <v>456808.55999999924</v>
      </c>
      <c r="H37" s="3"/>
      <c r="I37" s="3"/>
      <c r="J37" s="2"/>
      <c r="K37" s="2"/>
      <c r="L37" s="2"/>
      <c r="M37" s="13"/>
      <c r="N37" s="13"/>
      <c r="O37" s="2"/>
      <c r="P37" s="2"/>
    </row>
    <row r="38" spans="1:16" ht="12.75" customHeight="1" x14ac:dyDescent="0.2">
      <c r="A38" s="3"/>
      <c r="B38" s="3"/>
      <c r="C38" s="3"/>
      <c r="D38" s="3"/>
      <c r="E38" s="3"/>
      <c r="F38" s="12" t="s">
        <v>11</v>
      </c>
      <c r="G38" s="16">
        <v>0</v>
      </c>
      <c r="H38" s="3"/>
      <c r="I38" s="3"/>
      <c r="J38" s="2"/>
      <c r="K38" s="2"/>
      <c r="L38" s="2"/>
      <c r="M38" s="13"/>
      <c r="N38" s="13"/>
      <c r="O38" s="2"/>
      <c r="P38" s="2"/>
    </row>
    <row r="39" spans="1:16" ht="12.75" customHeight="1" x14ac:dyDescent="0.2">
      <c r="A39" s="3"/>
      <c r="B39" s="3"/>
      <c r="C39" s="3"/>
      <c r="D39" s="3"/>
      <c r="E39" s="3"/>
      <c r="F39" s="12" t="s">
        <v>10</v>
      </c>
      <c r="G39" s="15">
        <v>0</v>
      </c>
      <c r="H39" s="3"/>
      <c r="I39" s="3"/>
      <c r="J39" s="2"/>
      <c r="K39" s="2"/>
      <c r="L39" s="2"/>
      <c r="M39" s="13"/>
      <c r="N39" s="13"/>
      <c r="O39" s="2"/>
      <c r="P39" s="2"/>
    </row>
    <row r="40" spans="1:16" ht="12.75" customHeight="1" thickBot="1" x14ac:dyDescent="0.25">
      <c r="A40" s="3"/>
      <c r="B40" s="3"/>
      <c r="C40" s="3"/>
      <c r="D40" s="3"/>
      <c r="E40" s="3"/>
      <c r="F40" s="12" t="s">
        <v>9</v>
      </c>
      <c r="G40" s="14">
        <v>456808.55999999924</v>
      </c>
      <c r="H40" s="3"/>
      <c r="I40" s="3"/>
      <c r="J40" s="2"/>
      <c r="K40" s="2"/>
      <c r="L40" s="2"/>
      <c r="M40" s="13"/>
      <c r="N40" s="13"/>
      <c r="O40" s="2"/>
      <c r="P40" s="2"/>
    </row>
    <row r="41" spans="1:16" ht="12.75" customHeight="1" x14ac:dyDescent="0.2">
      <c r="A41" s="2"/>
      <c r="B41" s="3"/>
      <c r="C41" s="3"/>
      <c r="D41" s="3"/>
      <c r="E41" s="3"/>
      <c r="F41" s="3"/>
      <c r="G41" s="3"/>
      <c r="H41" s="3"/>
      <c r="I41" s="3"/>
      <c r="J41" s="12"/>
      <c r="K41" s="4"/>
      <c r="L41" s="2"/>
      <c r="M41" s="2"/>
      <c r="N41" s="2"/>
      <c r="O41" s="2"/>
      <c r="P41" s="2"/>
    </row>
    <row r="42" spans="1:16" ht="12.75" customHeight="1" x14ac:dyDescent="0.2">
      <c r="A42" s="3" t="s">
        <v>6</v>
      </c>
      <c r="B42" s="3"/>
      <c r="C42" s="3"/>
      <c r="D42" s="2"/>
      <c r="E42" s="7" t="s">
        <v>8</v>
      </c>
      <c r="F42" s="2"/>
      <c r="G42" s="3"/>
      <c r="H42" s="2"/>
      <c r="I42" s="2"/>
      <c r="J42" s="2"/>
      <c r="K42" s="4"/>
      <c r="L42" s="2"/>
      <c r="M42" s="2"/>
      <c r="N42" s="2"/>
      <c r="O42" s="2"/>
      <c r="P42" s="2"/>
    </row>
    <row r="43" spans="1:16" ht="12.75" customHeight="1" x14ac:dyDescent="0.2">
      <c r="A43" s="3"/>
      <c r="B43" s="3"/>
      <c r="C43" s="6" t="s">
        <v>3</v>
      </c>
      <c r="D43" s="2"/>
      <c r="E43" s="5" t="s">
        <v>2</v>
      </c>
      <c r="F43" s="2"/>
      <c r="G43" s="3"/>
      <c r="H43" s="2"/>
      <c r="I43" s="2"/>
      <c r="J43" s="2"/>
      <c r="K43" s="4"/>
      <c r="L43" s="2"/>
      <c r="M43" s="2"/>
      <c r="N43" s="2"/>
      <c r="O43" s="2"/>
      <c r="P43" s="2"/>
    </row>
    <row r="44" spans="1:16" ht="12.75" customHeight="1" x14ac:dyDescent="0.2">
      <c r="A44" s="3" t="s">
        <v>5</v>
      </c>
      <c r="B44" s="3"/>
      <c r="C44" s="3"/>
      <c r="D44" s="2"/>
      <c r="E44" s="7" t="s">
        <v>8</v>
      </c>
      <c r="F44" s="2"/>
      <c r="G44" s="3"/>
      <c r="H44" s="2"/>
      <c r="I44" s="2"/>
      <c r="J44" s="2"/>
      <c r="K44" s="4"/>
      <c r="L44" s="2"/>
      <c r="M44" s="2"/>
      <c r="N44" s="2"/>
      <c r="O44" s="2"/>
      <c r="P44" s="2"/>
    </row>
    <row r="45" spans="1:16" ht="12.75" customHeight="1" thickBot="1" x14ac:dyDescent="0.25">
      <c r="A45" s="3"/>
      <c r="B45" s="3"/>
      <c r="C45" s="6" t="s">
        <v>3</v>
      </c>
      <c r="D45" s="2"/>
      <c r="E45" s="5" t="s">
        <v>2</v>
      </c>
      <c r="F45" s="2"/>
      <c r="G45" s="3"/>
      <c r="H45" s="2"/>
      <c r="I45" s="2"/>
      <c r="J45" s="2"/>
      <c r="K45" s="4"/>
      <c r="L45" s="2"/>
      <c r="M45" s="2"/>
      <c r="N45" s="2"/>
      <c r="O45" s="2"/>
      <c r="P45" s="2"/>
    </row>
    <row r="46" spans="1:16" ht="12.75" customHeight="1" thickTop="1" x14ac:dyDescent="0.2">
      <c r="A46" s="11" t="s">
        <v>7</v>
      </c>
      <c r="B46" s="9"/>
      <c r="C46" s="9"/>
      <c r="D46" s="10"/>
      <c r="E46" s="10"/>
      <c r="F46" s="10"/>
      <c r="G46" s="9"/>
      <c r="H46" s="2"/>
      <c r="I46" s="2"/>
      <c r="J46" s="2"/>
      <c r="K46" s="4"/>
      <c r="L46" s="2"/>
      <c r="M46" s="2"/>
      <c r="N46" s="2"/>
      <c r="O46" s="2"/>
      <c r="P46" s="2"/>
    </row>
    <row r="47" spans="1:16" ht="12.75" customHeight="1" x14ac:dyDescent="0.2">
      <c r="A47" s="3" t="s">
        <v>6</v>
      </c>
      <c r="B47" s="3"/>
      <c r="C47" s="3"/>
      <c r="D47" s="5"/>
      <c r="E47" s="7"/>
      <c r="F47" s="5"/>
      <c r="G47" s="3"/>
      <c r="H47" s="2"/>
      <c r="I47" s="2"/>
      <c r="J47" s="2"/>
      <c r="K47" s="4"/>
      <c r="L47" s="2"/>
      <c r="M47" s="2"/>
      <c r="N47" s="2"/>
      <c r="O47" s="2"/>
      <c r="P47" s="2"/>
    </row>
    <row r="48" spans="1:16" ht="12.75" customHeight="1" x14ac:dyDescent="0.2">
      <c r="A48" s="3"/>
      <c r="B48" s="3"/>
      <c r="C48" s="6" t="s">
        <v>3</v>
      </c>
      <c r="D48" s="2"/>
      <c r="E48" s="6" t="s">
        <v>2</v>
      </c>
      <c r="F48" s="5"/>
      <c r="G48" s="3"/>
      <c r="H48" s="2"/>
      <c r="I48" s="2"/>
      <c r="J48" s="2"/>
      <c r="K48" s="4"/>
      <c r="L48" s="2"/>
      <c r="M48" s="2"/>
      <c r="N48" s="2"/>
      <c r="O48" s="2"/>
      <c r="P48" s="2"/>
    </row>
    <row r="49" spans="1:16" ht="12.75" customHeight="1" x14ac:dyDescent="0.2">
      <c r="A49" s="3" t="s">
        <v>5</v>
      </c>
      <c r="B49" s="3"/>
      <c r="C49" s="8"/>
      <c r="D49" s="8"/>
      <c r="E49" s="7"/>
      <c r="F49" s="5"/>
      <c r="G49" s="3"/>
      <c r="H49" s="2"/>
      <c r="I49" s="2"/>
      <c r="J49" s="2"/>
      <c r="K49" s="4"/>
      <c r="L49" s="2"/>
      <c r="M49" s="2"/>
      <c r="N49" s="2"/>
      <c r="O49" s="2"/>
      <c r="P49" s="2"/>
    </row>
    <row r="50" spans="1:16" ht="12.75" customHeight="1" x14ac:dyDescent="0.2">
      <c r="A50" s="3"/>
      <c r="B50" s="3"/>
      <c r="C50" s="6" t="s">
        <v>3</v>
      </c>
      <c r="D50" s="2"/>
      <c r="E50" s="6" t="s">
        <v>2</v>
      </c>
      <c r="F50" s="5"/>
      <c r="G50" s="3"/>
      <c r="H50" s="2"/>
      <c r="I50" s="2"/>
      <c r="J50" s="2"/>
      <c r="K50" s="4"/>
      <c r="L50" s="2"/>
      <c r="M50" s="2"/>
      <c r="N50" s="2"/>
      <c r="O50" s="2"/>
      <c r="P50" s="2"/>
    </row>
    <row r="51" spans="1:16" ht="12.75" customHeight="1" x14ac:dyDescent="0.2">
      <c r="A51" s="3" t="s">
        <v>4</v>
      </c>
      <c r="B51" s="3"/>
      <c r="C51" s="2"/>
      <c r="D51" s="2"/>
      <c r="E51" s="7"/>
      <c r="F51" s="5"/>
      <c r="G51" s="3"/>
      <c r="H51" s="2"/>
      <c r="I51" s="2"/>
      <c r="J51" s="2"/>
      <c r="K51" s="4"/>
      <c r="L51" s="2"/>
      <c r="M51" s="2"/>
      <c r="N51" s="2"/>
      <c r="O51" s="2"/>
      <c r="P51" s="2"/>
    </row>
    <row r="52" spans="1:16" ht="12.75" customHeight="1" x14ac:dyDescent="0.2">
      <c r="A52" s="3"/>
      <c r="B52" s="3"/>
      <c r="C52" s="6" t="s">
        <v>3</v>
      </c>
      <c r="D52" s="2"/>
      <c r="E52" s="5" t="s">
        <v>2</v>
      </c>
      <c r="F52" s="5"/>
      <c r="G52" s="3"/>
      <c r="H52" s="2"/>
      <c r="I52" s="2"/>
      <c r="J52" s="2"/>
      <c r="K52" s="4"/>
      <c r="L52" s="2"/>
      <c r="M52" s="2"/>
      <c r="N52" s="2"/>
      <c r="O52" s="2"/>
      <c r="P52" s="2"/>
    </row>
    <row r="53" spans="1:16" ht="11.25" customHeight="1" x14ac:dyDescent="0.2">
      <c r="A53" s="3" t="s">
        <v>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  <c r="M53" s="2"/>
      <c r="N53" s="2"/>
      <c r="O53" s="2"/>
      <c r="P53" s="2"/>
    </row>
    <row r="54" spans="1:16" ht="12" customHeight="1" x14ac:dyDescent="0.2">
      <c r="A54" s="2" t="s">
        <v>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</sheetData>
  <mergeCells count="9">
    <mergeCell ref="H21:I21"/>
    <mergeCell ref="J21:K21"/>
    <mergeCell ref="D21:E21"/>
    <mergeCell ref="F21:G21"/>
    <mergeCell ref="A9:E9"/>
    <mergeCell ref="A10:E10"/>
    <mergeCell ref="A11:E11"/>
    <mergeCell ref="A12:E12"/>
    <mergeCell ref="B21:B22"/>
  </mergeCells>
  <pageMargins left="0.78740157480314998" right="0.39370078740157499" top="0.999999984981507" bottom="0.999999984981507" header="0.499999992490753" footer="0.499999992490753"/>
  <pageSetup paperSize="9" scale="88" fitToHeight="0" orientation="portrait" r:id="rId1"/>
  <headerFooter alignWithMargins="0">
    <oddFooter>&amp;CСтраница &amp;P
Всего страниц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4" workbookViewId="0">
      <selection activeCell="B13" sqref="B13"/>
    </sheetView>
  </sheetViews>
  <sheetFormatPr defaultRowHeight="15" x14ac:dyDescent="0.25"/>
  <cols>
    <col min="1" max="1" width="43.140625" customWidth="1"/>
    <col min="2" max="2" width="14.28515625" customWidth="1"/>
  </cols>
  <sheetData>
    <row r="1" spans="1:2" x14ac:dyDescent="0.25">
      <c r="A1" s="111" t="s">
        <v>54</v>
      </c>
      <c r="B1" s="111"/>
    </row>
    <row r="2" spans="1:2" ht="25.5" customHeight="1" x14ac:dyDescent="0.25">
      <c r="A2" s="78" t="s">
        <v>44</v>
      </c>
      <c r="B2" s="78" t="s">
        <v>55</v>
      </c>
    </row>
    <row r="3" spans="1:2" x14ac:dyDescent="0.25">
      <c r="A3" s="79" t="s">
        <v>56</v>
      </c>
      <c r="B3" s="80">
        <v>36380</v>
      </c>
    </row>
    <row r="4" spans="1:2" ht="30" x14ac:dyDescent="0.25">
      <c r="A4" s="79" t="s">
        <v>57</v>
      </c>
      <c r="B4" s="80">
        <v>63000</v>
      </c>
    </row>
    <row r="5" spans="1:2" x14ac:dyDescent="0.25">
      <c r="A5" s="79" t="s">
        <v>58</v>
      </c>
      <c r="B5" s="80">
        <v>147579.10999999999</v>
      </c>
    </row>
    <row r="6" spans="1:2" x14ac:dyDescent="0.25">
      <c r="A6" s="79" t="s">
        <v>59</v>
      </c>
      <c r="B6" s="80">
        <v>4116</v>
      </c>
    </row>
    <row r="7" spans="1:2" x14ac:dyDescent="0.25">
      <c r="A7" s="79" t="s">
        <v>60</v>
      </c>
      <c r="B7" s="80">
        <v>16251.76</v>
      </c>
    </row>
    <row r="8" spans="1:2" ht="30" x14ac:dyDescent="0.25">
      <c r="A8" s="79" t="s">
        <v>61</v>
      </c>
      <c r="B8" s="80">
        <v>10600</v>
      </c>
    </row>
    <row r="9" spans="1:2" x14ac:dyDescent="0.25">
      <c r="A9" s="79" t="s">
        <v>62</v>
      </c>
      <c r="B9" s="80">
        <v>25188.03</v>
      </c>
    </row>
    <row r="10" spans="1:2" x14ac:dyDescent="0.25">
      <c r="A10" s="79" t="s">
        <v>63</v>
      </c>
      <c r="B10" s="80">
        <v>16500</v>
      </c>
    </row>
    <row r="11" spans="1:2" x14ac:dyDescent="0.25">
      <c r="A11" s="79" t="s">
        <v>64</v>
      </c>
      <c r="B11" s="80">
        <v>99132</v>
      </c>
    </row>
    <row r="12" spans="1:2" x14ac:dyDescent="0.25">
      <c r="A12" s="79" t="s">
        <v>65</v>
      </c>
      <c r="B12" s="80">
        <v>3980</v>
      </c>
    </row>
    <row r="13" spans="1:2" ht="30" x14ac:dyDescent="0.25">
      <c r="A13" s="79" t="s">
        <v>66</v>
      </c>
      <c r="B13" s="80">
        <v>2025</v>
      </c>
    </row>
    <row r="14" spans="1:2" x14ac:dyDescent="0.25">
      <c r="A14" s="79" t="s">
        <v>67</v>
      </c>
      <c r="B14" s="80">
        <f>114800+49200</f>
        <v>164000</v>
      </c>
    </row>
    <row r="15" spans="1:2" x14ac:dyDescent="0.25">
      <c r="A15" s="79" t="s">
        <v>68</v>
      </c>
      <c r="B15" s="80">
        <v>116197.9</v>
      </c>
    </row>
    <row r="16" spans="1:2" x14ac:dyDescent="0.25">
      <c r="A16" s="79" t="s">
        <v>69</v>
      </c>
      <c r="B16" s="80">
        <f>14000+6900</f>
        <v>20900</v>
      </c>
    </row>
    <row r="17" spans="1:2" ht="30" x14ac:dyDescent="0.25">
      <c r="A17" s="79" t="s">
        <v>70</v>
      </c>
      <c r="B17" s="80">
        <f>4500+1148.75+611.21+116.69</f>
        <v>6376.65</v>
      </c>
    </row>
    <row r="18" spans="1:2" x14ac:dyDescent="0.25">
      <c r="A18" s="79" t="s">
        <v>71</v>
      </c>
      <c r="B18" s="80">
        <v>3685</v>
      </c>
    </row>
    <row r="19" spans="1:2" x14ac:dyDescent="0.25">
      <c r="A19" s="79"/>
      <c r="B19" s="80">
        <f>SUM(B3:B18)</f>
        <v>735911.45000000007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"/>
    </sheetView>
  </sheetViews>
  <sheetFormatPr defaultRowHeight="15" x14ac:dyDescent="0.25"/>
  <cols>
    <col min="1" max="1" width="45.85546875" customWidth="1"/>
    <col min="2" max="2" width="20.28515625" customWidth="1"/>
  </cols>
  <sheetData>
    <row r="1" spans="1:2" x14ac:dyDescent="0.25">
      <c r="A1" s="111" t="s">
        <v>72</v>
      </c>
      <c r="B1" s="111"/>
    </row>
    <row r="2" spans="1:2" ht="44.25" customHeight="1" x14ac:dyDescent="0.25">
      <c r="A2" s="78" t="s">
        <v>44</v>
      </c>
      <c r="B2" s="78" t="s">
        <v>55</v>
      </c>
    </row>
    <row r="3" spans="1:2" x14ac:dyDescent="0.25">
      <c r="A3" s="81" t="s">
        <v>73</v>
      </c>
      <c r="B3" s="81">
        <f>2700+670</f>
        <v>3370</v>
      </c>
    </row>
    <row r="4" spans="1:2" x14ac:dyDescent="0.25">
      <c r="A4" s="81" t="s">
        <v>74</v>
      </c>
      <c r="B4" s="81">
        <v>48785</v>
      </c>
    </row>
    <row r="5" spans="1:2" x14ac:dyDescent="0.25">
      <c r="A5" s="81" t="s">
        <v>75</v>
      </c>
      <c r="B5" s="81">
        <v>742.93</v>
      </c>
    </row>
    <row r="6" spans="1:2" x14ac:dyDescent="0.25">
      <c r="A6" s="81" t="s">
        <v>76</v>
      </c>
      <c r="B6" s="81">
        <v>164176</v>
      </c>
    </row>
    <row r="7" spans="1:2" x14ac:dyDescent="0.25">
      <c r="A7" s="81" t="s">
        <v>85</v>
      </c>
      <c r="B7" s="81">
        <f>5400+2100</f>
        <v>7500</v>
      </c>
    </row>
    <row r="8" spans="1:2" x14ac:dyDescent="0.25">
      <c r="A8" s="81" t="s">
        <v>77</v>
      </c>
      <c r="B8" s="81">
        <f>5600+1900</f>
        <v>7500</v>
      </c>
    </row>
    <row r="9" spans="1:2" x14ac:dyDescent="0.25">
      <c r="A9" s="81" t="s">
        <v>78</v>
      </c>
      <c r="B9" s="81">
        <f>3000+5000+1500+4500+4500+1500+1500</f>
        <v>21500</v>
      </c>
    </row>
    <row r="10" spans="1:2" x14ac:dyDescent="0.25">
      <c r="A10" s="81" t="s">
        <v>79</v>
      </c>
      <c r="B10" s="81">
        <f>21410.63+1107.08+14674.52+2259.23</f>
        <v>39451.46</v>
      </c>
    </row>
    <row r="11" spans="1:2" x14ac:dyDescent="0.25">
      <c r="A11" s="81" t="s">
        <v>80</v>
      </c>
      <c r="B11" s="81">
        <f>10625+44550+13281.25</f>
        <v>68456.25</v>
      </c>
    </row>
    <row r="12" spans="1:2" x14ac:dyDescent="0.25">
      <c r="A12" s="81" t="s">
        <v>81</v>
      </c>
      <c r="B12" s="81">
        <v>35000</v>
      </c>
    </row>
    <row r="13" spans="1:2" x14ac:dyDescent="0.25">
      <c r="A13" s="81" t="s">
        <v>82</v>
      </c>
      <c r="B13" s="81">
        <f>1475.79+1682.34+208+5000+1982.64+3280+3000+500</f>
        <v>17128.77</v>
      </c>
    </row>
    <row r="14" spans="1:2" x14ac:dyDescent="0.25">
      <c r="A14" s="81" t="s">
        <v>83</v>
      </c>
      <c r="B14" s="81">
        <v>38000</v>
      </c>
    </row>
    <row r="15" spans="1:2" x14ac:dyDescent="0.25">
      <c r="A15" s="81" t="s">
        <v>84</v>
      </c>
      <c r="B15" s="81">
        <f>21750</f>
        <v>21750</v>
      </c>
    </row>
    <row r="16" spans="1:2" x14ac:dyDescent="0.25">
      <c r="A16" s="81" t="s">
        <v>86</v>
      </c>
      <c r="B16" s="81">
        <f>7000+4500</f>
        <v>11500</v>
      </c>
    </row>
    <row r="17" spans="1:2" x14ac:dyDescent="0.25">
      <c r="A17" s="81" t="s">
        <v>87</v>
      </c>
      <c r="B17" s="81">
        <v>42000</v>
      </c>
    </row>
    <row r="18" spans="1:2" x14ac:dyDescent="0.25">
      <c r="A18" s="81"/>
      <c r="B18" s="81">
        <f>SUM(B3:B17)</f>
        <v>526860.41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C4" sqref="C4:C6"/>
    </sheetView>
  </sheetViews>
  <sheetFormatPr defaultColWidth="8" defaultRowHeight="12.75" outlineLevelRow="4" x14ac:dyDescent="0.2"/>
  <cols>
    <col min="1" max="1" width="4.7109375" style="90" customWidth="1"/>
    <col min="2" max="2" width="46.5703125" style="90" customWidth="1"/>
    <col min="3" max="3" width="9" style="90" customWidth="1"/>
    <col min="4" max="4" width="8.7109375" style="90" customWidth="1"/>
    <col min="5" max="5" width="11.7109375" style="90" customWidth="1"/>
    <col min="6" max="256" width="8" style="91"/>
    <col min="257" max="257" width="4.7109375" style="91" customWidth="1"/>
    <col min="258" max="258" width="46.5703125" style="91" customWidth="1"/>
    <col min="259" max="259" width="8.28515625" style="91" customWidth="1"/>
    <col min="260" max="260" width="8.7109375" style="91" customWidth="1"/>
    <col min="261" max="261" width="11.7109375" style="91" customWidth="1"/>
    <col min="262" max="512" width="8" style="91"/>
    <col min="513" max="513" width="4.7109375" style="91" customWidth="1"/>
    <col min="514" max="514" width="46.5703125" style="91" customWidth="1"/>
    <col min="515" max="515" width="8.28515625" style="91" customWidth="1"/>
    <col min="516" max="516" width="8.7109375" style="91" customWidth="1"/>
    <col min="517" max="517" width="11.7109375" style="91" customWidth="1"/>
    <col min="518" max="768" width="8" style="91"/>
    <col min="769" max="769" width="4.7109375" style="91" customWidth="1"/>
    <col min="770" max="770" width="46.5703125" style="91" customWidth="1"/>
    <col min="771" max="771" width="8.28515625" style="91" customWidth="1"/>
    <col min="772" max="772" width="8.7109375" style="91" customWidth="1"/>
    <col min="773" max="773" width="11.7109375" style="91" customWidth="1"/>
    <col min="774" max="1024" width="8" style="91"/>
    <col min="1025" max="1025" width="4.7109375" style="91" customWidth="1"/>
    <col min="1026" max="1026" width="46.5703125" style="91" customWidth="1"/>
    <col min="1027" max="1027" width="8.28515625" style="91" customWidth="1"/>
    <col min="1028" max="1028" width="8.7109375" style="91" customWidth="1"/>
    <col min="1029" max="1029" width="11.7109375" style="91" customWidth="1"/>
    <col min="1030" max="1280" width="8" style="91"/>
    <col min="1281" max="1281" width="4.7109375" style="91" customWidth="1"/>
    <col min="1282" max="1282" width="46.5703125" style="91" customWidth="1"/>
    <col min="1283" max="1283" width="8.28515625" style="91" customWidth="1"/>
    <col min="1284" max="1284" width="8.7109375" style="91" customWidth="1"/>
    <col min="1285" max="1285" width="11.7109375" style="91" customWidth="1"/>
    <col min="1286" max="1536" width="8" style="91"/>
    <col min="1537" max="1537" width="4.7109375" style="91" customWidth="1"/>
    <col min="1538" max="1538" width="46.5703125" style="91" customWidth="1"/>
    <col min="1539" max="1539" width="8.28515625" style="91" customWidth="1"/>
    <col min="1540" max="1540" width="8.7109375" style="91" customWidth="1"/>
    <col min="1541" max="1541" width="11.7109375" style="91" customWidth="1"/>
    <col min="1542" max="1792" width="8" style="91"/>
    <col min="1793" max="1793" width="4.7109375" style="91" customWidth="1"/>
    <col min="1794" max="1794" width="46.5703125" style="91" customWidth="1"/>
    <col min="1795" max="1795" width="8.28515625" style="91" customWidth="1"/>
    <col min="1796" max="1796" width="8.7109375" style="91" customWidth="1"/>
    <col min="1797" max="1797" width="11.7109375" style="91" customWidth="1"/>
    <col min="1798" max="2048" width="8" style="91"/>
    <col min="2049" max="2049" width="4.7109375" style="91" customWidth="1"/>
    <col min="2050" max="2050" width="46.5703125" style="91" customWidth="1"/>
    <col min="2051" max="2051" width="8.28515625" style="91" customWidth="1"/>
    <col min="2052" max="2052" width="8.7109375" style="91" customWidth="1"/>
    <col min="2053" max="2053" width="11.7109375" style="91" customWidth="1"/>
    <col min="2054" max="2304" width="8" style="91"/>
    <col min="2305" max="2305" width="4.7109375" style="91" customWidth="1"/>
    <col min="2306" max="2306" width="46.5703125" style="91" customWidth="1"/>
    <col min="2307" max="2307" width="8.28515625" style="91" customWidth="1"/>
    <col min="2308" max="2308" width="8.7109375" style="91" customWidth="1"/>
    <col min="2309" max="2309" width="11.7109375" style="91" customWidth="1"/>
    <col min="2310" max="2560" width="8" style="91"/>
    <col min="2561" max="2561" width="4.7109375" style="91" customWidth="1"/>
    <col min="2562" max="2562" width="46.5703125" style="91" customWidth="1"/>
    <col min="2563" max="2563" width="8.28515625" style="91" customWidth="1"/>
    <col min="2564" max="2564" width="8.7109375" style="91" customWidth="1"/>
    <col min="2565" max="2565" width="11.7109375" style="91" customWidth="1"/>
    <col min="2566" max="2816" width="8" style="91"/>
    <col min="2817" max="2817" width="4.7109375" style="91" customWidth="1"/>
    <col min="2818" max="2818" width="46.5703125" style="91" customWidth="1"/>
    <col min="2819" max="2819" width="8.28515625" style="91" customWidth="1"/>
    <col min="2820" max="2820" width="8.7109375" style="91" customWidth="1"/>
    <col min="2821" max="2821" width="11.7109375" style="91" customWidth="1"/>
    <col min="2822" max="3072" width="8" style="91"/>
    <col min="3073" max="3073" width="4.7109375" style="91" customWidth="1"/>
    <col min="3074" max="3074" width="46.5703125" style="91" customWidth="1"/>
    <col min="3075" max="3075" width="8.28515625" style="91" customWidth="1"/>
    <col min="3076" max="3076" width="8.7109375" style="91" customWidth="1"/>
    <col min="3077" max="3077" width="11.7109375" style="91" customWidth="1"/>
    <col min="3078" max="3328" width="8" style="91"/>
    <col min="3329" max="3329" width="4.7109375" style="91" customWidth="1"/>
    <col min="3330" max="3330" width="46.5703125" style="91" customWidth="1"/>
    <col min="3331" max="3331" width="8.28515625" style="91" customWidth="1"/>
    <col min="3332" max="3332" width="8.7109375" style="91" customWidth="1"/>
    <col min="3333" max="3333" width="11.7109375" style="91" customWidth="1"/>
    <col min="3334" max="3584" width="8" style="91"/>
    <col min="3585" max="3585" width="4.7109375" style="91" customWidth="1"/>
    <col min="3586" max="3586" width="46.5703125" style="91" customWidth="1"/>
    <col min="3587" max="3587" width="8.28515625" style="91" customWidth="1"/>
    <col min="3588" max="3588" width="8.7109375" style="91" customWidth="1"/>
    <col min="3589" max="3589" width="11.7109375" style="91" customWidth="1"/>
    <col min="3590" max="3840" width="8" style="91"/>
    <col min="3841" max="3841" width="4.7109375" style="91" customWidth="1"/>
    <col min="3842" max="3842" width="46.5703125" style="91" customWidth="1"/>
    <col min="3843" max="3843" width="8.28515625" style="91" customWidth="1"/>
    <col min="3844" max="3844" width="8.7109375" style="91" customWidth="1"/>
    <col min="3845" max="3845" width="11.7109375" style="91" customWidth="1"/>
    <col min="3846" max="4096" width="8" style="91"/>
    <col min="4097" max="4097" width="4.7109375" style="91" customWidth="1"/>
    <col min="4098" max="4098" width="46.5703125" style="91" customWidth="1"/>
    <col min="4099" max="4099" width="8.28515625" style="91" customWidth="1"/>
    <col min="4100" max="4100" width="8.7109375" style="91" customWidth="1"/>
    <col min="4101" max="4101" width="11.7109375" style="91" customWidth="1"/>
    <col min="4102" max="4352" width="8" style="91"/>
    <col min="4353" max="4353" width="4.7109375" style="91" customWidth="1"/>
    <col min="4354" max="4354" width="46.5703125" style="91" customWidth="1"/>
    <col min="4355" max="4355" width="8.28515625" style="91" customWidth="1"/>
    <col min="4356" max="4356" width="8.7109375" style="91" customWidth="1"/>
    <col min="4357" max="4357" width="11.7109375" style="91" customWidth="1"/>
    <col min="4358" max="4608" width="8" style="91"/>
    <col min="4609" max="4609" width="4.7109375" style="91" customWidth="1"/>
    <col min="4610" max="4610" width="46.5703125" style="91" customWidth="1"/>
    <col min="4611" max="4611" width="8.28515625" style="91" customWidth="1"/>
    <col min="4612" max="4612" width="8.7109375" style="91" customWidth="1"/>
    <col min="4613" max="4613" width="11.7109375" style="91" customWidth="1"/>
    <col min="4614" max="4864" width="8" style="91"/>
    <col min="4865" max="4865" width="4.7109375" style="91" customWidth="1"/>
    <col min="4866" max="4866" width="46.5703125" style="91" customWidth="1"/>
    <col min="4867" max="4867" width="8.28515625" style="91" customWidth="1"/>
    <col min="4868" max="4868" width="8.7109375" style="91" customWidth="1"/>
    <col min="4869" max="4869" width="11.7109375" style="91" customWidth="1"/>
    <col min="4870" max="5120" width="8" style="91"/>
    <col min="5121" max="5121" width="4.7109375" style="91" customWidth="1"/>
    <col min="5122" max="5122" width="46.5703125" style="91" customWidth="1"/>
    <col min="5123" max="5123" width="8.28515625" style="91" customWidth="1"/>
    <col min="5124" max="5124" width="8.7109375" style="91" customWidth="1"/>
    <col min="5125" max="5125" width="11.7109375" style="91" customWidth="1"/>
    <col min="5126" max="5376" width="8" style="91"/>
    <col min="5377" max="5377" width="4.7109375" style="91" customWidth="1"/>
    <col min="5378" max="5378" width="46.5703125" style="91" customWidth="1"/>
    <col min="5379" max="5379" width="8.28515625" style="91" customWidth="1"/>
    <col min="5380" max="5380" width="8.7109375" style="91" customWidth="1"/>
    <col min="5381" max="5381" width="11.7109375" style="91" customWidth="1"/>
    <col min="5382" max="5632" width="8" style="91"/>
    <col min="5633" max="5633" width="4.7109375" style="91" customWidth="1"/>
    <col min="5634" max="5634" width="46.5703125" style="91" customWidth="1"/>
    <col min="5635" max="5635" width="8.28515625" style="91" customWidth="1"/>
    <col min="5636" max="5636" width="8.7109375" style="91" customWidth="1"/>
    <col min="5637" max="5637" width="11.7109375" style="91" customWidth="1"/>
    <col min="5638" max="5888" width="8" style="91"/>
    <col min="5889" max="5889" width="4.7109375" style="91" customWidth="1"/>
    <col min="5890" max="5890" width="46.5703125" style="91" customWidth="1"/>
    <col min="5891" max="5891" width="8.28515625" style="91" customWidth="1"/>
    <col min="5892" max="5892" width="8.7109375" style="91" customWidth="1"/>
    <col min="5893" max="5893" width="11.7109375" style="91" customWidth="1"/>
    <col min="5894" max="6144" width="8" style="91"/>
    <col min="6145" max="6145" width="4.7109375" style="91" customWidth="1"/>
    <col min="6146" max="6146" width="46.5703125" style="91" customWidth="1"/>
    <col min="6147" max="6147" width="8.28515625" style="91" customWidth="1"/>
    <col min="6148" max="6148" width="8.7109375" style="91" customWidth="1"/>
    <col min="6149" max="6149" width="11.7109375" style="91" customWidth="1"/>
    <col min="6150" max="6400" width="8" style="91"/>
    <col min="6401" max="6401" width="4.7109375" style="91" customWidth="1"/>
    <col min="6402" max="6402" width="46.5703125" style="91" customWidth="1"/>
    <col min="6403" max="6403" width="8.28515625" style="91" customWidth="1"/>
    <col min="6404" max="6404" width="8.7109375" style="91" customWidth="1"/>
    <col min="6405" max="6405" width="11.7109375" style="91" customWidth="1"/>
    <col min="6406" max="6656" width="8" style="91"/>
    <col min="6657" max="6657" width="4.7109375" style="91" customWidth="1"/>
    <col min="6658" max="6658" width="46.5703125" style="91" customWidth="1"/>
    <col min="6659" max="6659" width="8.28515625" style="91" customWidth="1"/>
    <col min="6660" max="6660" width="8.7109375" style="91" customWidth="1"/>
    <col min="6661" max="6661" width="11.7109375" style="91" customWidth="1"/>
    <col min="6662" max="6912" width="8" style="91"/>
    <col min="6913" max="6913" width="4.7109375" style="91" customWidth="1"/>
    <col min="6914" max="6914" width="46.5703125" style="91" customWidth="1"/>
    <col min="6915" max="6915" width="8.28515625" style="91" customWidth="1"/>
    <col min="6916" max="6916" width="8.7109375" style="91" customWidth="1"/>
    <col min="6917" max="6917" width="11.7109375" style="91" customWidth="1"/>
    <col min="6918" max="7168" width="8" style="91"/>
    <col min="7169" max="7169" width="4.7109375" style="91" customWidth="1"/>
    <col min="7170" max="7170" width="46.5703125" style="91" customWidth="1"/>
    <col min="7171" max="7171" width="8.28515625" style="91" customWidth="1"/>
    <col min="7172" max="7172" width="8.7109375" style="91" customWidth="1"/>
    <col min="7173" max="7173" width="11.7109375" style="91" customWidth="1"/>
    <col min="7174" max="7424" width="8" style="91"/>
    <col min="7425" max="7425" width="4.7109375" style="91" customWidth="1"/>
    <col min="7426" max="7426" width="46.5703125" style="91" customWidth="1"/>
    <col min="7427" max="7427" width="8.28515625" style="91" customWidth="1"/>
    <col min="7428" max="7428" width="8.7109375" style="91" customWidth="1"/>
    <col min="7429" max="7429" width="11.7109375" style="91" customWidth="1"/>
    <col min="7430" max="7680" width="8" style="91"/>
    <col min="7681" max="7681" width="4.7109375" style="91" customWidth="1"/>
    <col min="7682" max="7682" width="46.5703125" style="91" customWidth="1"/>
    <col min="7683" max="7683" width="8.28515625" style="91" customWidth="1"/>
    <col min="7684" max="7684" width="8.7109375" style="91" customWidth="1"/>
    <col min="7685" max="7685" width="11.7109375" style="91" customWidth="1"/>
    <col min="7686" max="7936" width="8" style="91"/>
    <col min="7937" max="7937" width="4.7109375" style="91" customWidth="1"/>
    <col min="7938" max="7938" width="46.5703125" style="91" customWidth="1"/>
    <col min="7939" max="7939" width="8.28515625" style="91" customWidth="1"/>
    <col min="7940" max="7940" width="8.7109375" style="91" customWidth="1"/>
    <col min="7941" max="7941" width="11.7109375" style="91" customWidth="1"/>
    <col min="7942" max="8192" width="8" style="91"/>
    <col min="8193" max="8193" width="4.7109375" style="91" customWidth="1"/>
    <col min="8194" max="8194" width="46.5703125" style="91" customWidth="1"/>
    <col min="8195" max="8195" width="8.28515625" style="91" customWidth="1"/>
    <col min="8196" max="8196" width="8.7109375" style="91" customWidth="1"/>
    <col min="8197" max="8197" width="11.7109375" style="91" customWidth="1"/>
    <col min="8198" max="8448" width="8" style="91"/>
    <col min="8449" max="8449" width="4.7109375" style="91" customWidth="1"/>
    <col min="8450" max="8450" width="46.5703125" style="91" customWidth="1"/>
    <col min="8451" max="8451" width="8.28515625" style="91" customWidth="1"/>
    <col min="8452" max="8452" width="8.7109375" style="91" customWidth="1"/>
    <col min="8453" max="8453" width="11.7109375" style="91" customWidth="1"/>
    <col min="8454" max="8704" width="8" style="91"/>
    <col min="8705" max="8705" width="4.7109375" style="91" customWidth="1"/>
    <col min="8706" max="8706" width="46.5703125" style="91" customWidth="1"/>
    <col min="8707" max="8707" width="8.28515625" style="91" customWidth="1"/>
    <col min="8708" max="8708" width="8.7109375" style="91" customWidth="1"/>
    <col min="8709" max="8709" width="11.7109375" style="91" customWidth="1"/>
    <col min="8710" max="8960" width="8" style="91"/>
    <col min="8961" max="8961" width="4.7109375" style="91" customWidth="1"/>
    <col min="8962" max="8962" width="46.5703125" style="91" customWidth="1"/>
    <col min="8963" max="8963" width="8.28515625" style="91" customWidth="1"/>
    <col min="8964" max="8964" width="8.7109375" style="91" customWidth="1"/>
    <col min="8965" max="8965" width="11.7109375" style="91" customWidth="1"/>
    <col min="8966" max="9216" width="8" style="91"/>
    <col min="9217" max="9217" width="4.7109375" style="91" customWidth="1"/>
    <col min="9218" max="9218" width="46.5703125" style="91" customWidth="1"/>
    <col min="9219" max="9219" width="8.28515625" style="91" customWidth="1"/>
    <col min="9220" max="9220" width="8.7109375" style="91" customWidth="1"/>
    <col min="9221" max="9221" width="11.7109375" style="91" customWidth="1"/>
    <col min="9222" max="9472" width="8" style="91"/>
    <col min="9473" max="9473" width="4.7109375" style="91" customWidth="1"/>
    <col min="9474" max="9474" width="46.5703125" style="91" customWidth="1"/>
    <col min="9475" max="9475" width="8.28515625" style="91" customWidth="1"/>
    <col min="9476" max="9476" width="8.7109375" style="91" customWidth="1"/>
    <col min="9477" max="9477" width="11.7109375" style="91" customWidth="1"/>
    <col min="9478" max="9728" width="8" style="91"/>
    <col min="9729" max="9729" width="4.7109375" style="91" customWidth="1"/>
    <col min="9730" max="9730" width="46.5703125" style="91" customWidth="1"/>
    <col min="9731" max="9731" width="8.28515625" style="91" customWidth="1"/>
    <col min="9732" max="9732" width="8.7109375" style="91" customWidth="1"/>
    <col min="9733" max="9733" width="11.7109375" style="91" customWidth="1"/>
    <col min="9734" max="9984" width="8" style="91"/>
    <col min="9985" max="9985" width="4.7109375" style="91" customWidth="1"/>
    <col min="9986" max="9986" width="46.5703125" style="91" customWidth="1"/>
    <col min="9987" max="9987" width="8.28515625" style="91" customWidth="1"/>
    <col min="9988" max="9988" width="8.7109375" style="91" customWidth="1"/>
    <col min="9989" max="9989" width="11.7109375" style="91" customWidth="1"/>
    <col min="9990" max="10240" width="8" style="91"/>
    <col min="10241" max="10241" width="4.7109375" style="91" customWidth="1"/>
    <col min="10242" max="10242" width="46.5703125" style="91" customWidth="1"/>
    <col min="10243" max="10243" width="8.28515625" style="91" customWidth="1"/>
    <col min="10244" max="10244" width="8.7109375" style="91" customWidth="1"/>
    <col min="10245" max="10245" width="11.7109375" style="91" customWidth="1"/>
    <col min="10246" max="10496" width="8" style="91"/>
    <col min="10497" max="10497" width="4.7109375" style="91" customWidth="1"/>
    <col min="10498" max="10498" width="46.5703125" style="91" customWidth="1"/>
    <col min="10499" max="10499" width="8.28515625" style="91" customWidth="1"/>
    <col min="10500" max="10500" width="8.7109375" style="91" customWidth="1"/>
    <col min="10501" max="10501" width="11.7109375" style="91" customWidth="1"/>
    <col min="10502" max="10752" width="8" style="91"/>
    <col min="10753" max="10753" width="4.7109375" style="91" customWidth="1"/>
    <col min="10754" max="10754" width="46.5703125" style="91" customWidth="1"/>
    <col min="10755" max="10755" width="8.28515625" style="91" customWidth="1"/>
    <col min="10756" max="10756" width="8.7109375" style="91" customWidth="1"/>
    <col min="10757" max="10757" width="11.7109375" style="91" customWidth="1"/>
    <col min="10758" max="11008" width="8" style="91"/>
    <col min="11009" max="11009" width="4.7109375" style="91" customWidth="1"/>
    <col min="11010" max="11010" width="46.5703125" style="91" customWidth="1"/>
    <col min="11011" max="11011" width="8.28515625" style="91" customWidth="1"/>
    <col min="11012" max="11012" width="8.7109375" style="91" customWidth="1"/>
    <col min="11013" max="11013" width="11.7109375" style="91" customWidth="1"/>
    <col min="11014" max="11264" width="8" style="91"/>
    <col min="11265" max="11265" width="4.7109375" style="91" customWidth="1"/>
    <col min="11266" max="11266" width="46.5703125" style="91" customWidth="1"/>
    <col min="11267" max="11267" width="8.28515625" style="91" customWidth="1"/>
    <col min="11268" max="11268" width="8.7109375" style="91" customWidth="1"/>
    <col min="11269" max="11269" width="11.7109375" style="91" customWidth="1"/>
    <col min="11270" max="11520" width="8" style="91"/>
    <col min="11521" max="11521" width="4.7109375" style="91" customWidth="1"/>
    <col min="11522" max="11522" width="46.5703125" style="91" customWidth="1"/>
    <col min="11523" max="11523" width="8.28515625" style="91" customWidth="1"/>
    <col min="11524" max="11524" width="8.7109375" style="91" customWidth="1"/>
    <col min="11525" max="11525" width="11.7109375" style="91" customWidth="1"/>
    <col min="11526" max="11776" width="8" style="91"/>
    <col min="11777" max="11777" width="4.7109375" style="91" customWidth="1"/>
    <col min="11778" max="11778" width="46.5703125" style="91" customWidth="1"/>
    <col min="11779" max="11779" width="8.28515625" style="91" customWidth="1"/>
    <col min="11780" max="11780" width="8.7109375" style="91" customWidth="1"/>
    <col min="11781" max="11781" width="11.7109375" style="91" customWidth="1"/>
    <col min="11782" max="12032" width="8" style="91"/>
    <col min="12033" max="12033" width="4.7109375" style="91" customWidth="1"/>
    <col min="12034" max="12034" width="46.5703125" style="91" customWidth="1"/>
    <col min="12035" max="12035" width="8.28515625" style="91" customWidth="1"/>
    <col min="12036" max="12036" width="8.7109375" style="91" customWidth="1"/>
    <col min="12037" max="12037" width="11.7109375" style="91" customWidth="1"/>
    <col min="12038" max="12288" width="8" style="91"/>
    <col min="12289" max="12289" width="4.7109375" style="91" customWidth="1"/>
    <col min="12290" max="12290" width="46.5703125" style="91" customWidth="1"/>
    <col min="12291" max="12291" width="8.28515625" style="91" customWidth="1"/>
    <col min="12292" max="12292" width="8.7109375" style="91" customWidth="1"/>
    <col min="12293" max="12293" width="11.7109375" style="91" customWidth="1"/>
    <col min="12294" max="12544" width="8" style="91"/>
    <col min="12545" max="12545" width="4.7109375" style="91" customWidth="1"/>
    <col min="12546" max="12546" width="46.5703125" style="91" customWidth="1"/>
    <col min="12547" max="12547" width="8.28515625" style="91" customWidth="1"/>
    <col min="12548" max="12548" width="8.7109375" style="91" customWidth="1"/>
    <col min="12549" max="12549" width="11.7109375" style="91" customWidth="1"/>
    <col min="12550" max="12800" width="8" style="91"/>
    <col min="12801" max="12801" width="4.7109375" style="91" customWidth="1"/>
    <col min="12802" max="12802" width="46.5703125" style="91" customWidth="1"/>
    <col min="12803" max="12803" width="8.28515625" style="91" customWidth="1"/>
    <col min="12804" max="12804" width="8.7109375" style="91" customWidth="1"/>
    <col min="12805" max="12805" width="11.7109375" style="91" customWidth="1"/>
    <col min="12806" max="13056" width="8" style="91"/>
    <col min="13057" max="13057" width="4.7109375" style="91" customWidth="1"/>
    <col min="13058" max="13058" width="46.5703125" style="91" customWidth="1"/>
    <col min="13059" max="13059" width="8.28515625" style="91" customWidth="1"/>
    <col min="13060" max="13060" width="8.7109375" style="91" customWidth="1"/>
    <col min="13061" max="13061" width="11.7109375" style="91" customWidth="1"/>
    <col min="13062" max="13312" width="8" style="91"/>
    <col min="13313" max="13313" width="4.7109375" style="91" customWidth="1"/>
    <col min="13314" max="13314" width="46.5703125" style="91" customWidth="1"/>
    <col min="13315" max="13315" width="8.28515625" style="91" customWidth="1"/>
    <col min="13316" max="13316" width="8.7109375" style="91" customWidth="1"/>
    <col min="13317" max="13317" width="11.7109375" style="91" customWidth="1"/>
    <col min="13318" max="13568" width="8" style="91"/>
    <col min="13569" max="13569" width="4.7109375" style="91" customWidth="1"/>
    <col min="13570" max="13570" width="46.5703125" style="91" customWidth="1"/>
    <col min="13571" max="13571" width="8.28515625" style="91" customWidth="1"/>
    <col min="13572" max="13572" width="8.7109375" style="91" customWidth="1"/>
    <col min="13573" max="13573" width="11.7109375" style="91" customWidth="1"/>
    <col min="13574" max="13824" width="8" style="91"/>
    <col min="13825" max="13825" width="4.7109375" style="91" customWidth="1"/>
    <col min="13826" max="13826" width="46.5703125" style="91" customWidth="1"/>
    <col min="13827" max="13827" width="8.28515625" style="91" customWidth="1"/>
    <col min="13828" max="13828" width="8.7109375" style="91" customWidth="1"/>
    <col min="13829" max="13829" width="11.7109375" style="91" customWidth="1"/>
    <col min="13830" max="14080" width="8" style="91"/>
    <col min="14081" max="14081" width="4.7109375" style="91" customWidth="1"/>
    <col min="14082" max="14082" width="46.5703125" style="91" customWidth="1"/>
    <col min="14083" max="14083" width="8.28515625" style="91" customWidth="1"/>
    <col min="14084" max="14084" width="8.7109375" style="91" customWidth="1"/>
    <col min="14085" max="14085" width="11.7109375" style="91" customWidth="1"/>
    <col min="14086" max="14336" width="8" style="91"/>
    <col min="14337" max="14337" width="4.7109375" style="91" customWidth="1"/>
    <col min="14338" max="14338" width="46.5703125" style="91" customWidth="1"/>
    <col min="14339" max="14339" width="8.28515625" style="91" customWidth="1"/>
    <col min="14340" max="14340" width="8.7109375" style="91" customWidth="1"/>
    <col min="14341" max="14341" width="11.7109375" style="91" customWidth="1"/>
    <col min="14342" max="14592" width="8" style="91"/>
    <col min="14593" max="14593" width="4.7109375" style="91" customWidth="1"/>
    <col min="14594" max="14594" width="46.5703125" style="91" customWidth="1"/>
    <col min="14595" max="14595" width="8.28515625" style="91" customWidth="1"/>
    <col min="14596" max="14596" width="8.7109375" style="91" customWidth="1"/>
    <col min="14597" max="14597" width="11.7109375" style="91" customWidth="1"/>
    <col min="14598" max="14848" width="8" style="91"/>
    <col min="14849" max="14849" width="4.7109375" style="91" customWidth="1"/>
    <col min="14850" max="14850" width="46.5703125" style="91" customWidth="1"/>
    <col min="14851" max="14851" width="8.28515625" style="91" customWidth="1"/>
    <col min="14852" max="14852" width="8.7109375" style="91" customWidth="1"/>
    <col min="14853" max="14853" width="11.7109375" style="91" customWidth="1"/>
    <col min="14854" max="15104" width="8" style="91"/>
    <col min="15105" max="15105" width="4.7109375" style="91" customWidth="1"/>
    <col min="15106" max="15106" width="46.5703125" style="91" customWidth="1"/>
    <col min="15107" max="15107" width="8.28515625" style="91" customWidth="1"/>
    <col min="15108" max="15108" width="8.7109375" style="91" customWidth="1"/>
    <col min="15109" max="15109" width="11.7109375" style="91" customWidth="1"/>
    <col min="15110" max="15360" width="8" style="91"/>
    <col min="15361" max="15361" width="4.7109375" style="91" customWidth="1"/>
    <col min="15362" max="15362" width="46.5703125" style="91" customWidth="1"/>
    <col min="15363" max="15363" width="8.28515625" style="91" customWidth="1"/>
    <col min="15364" max="15364" width="8.7109375" style="91" customWidth="1"/>
    <col min="15365" max="15365" width="11.7109375" style="91" customWidth="1"/>
    <col min="15366" max="15616" width="8" style="91"/>
    <col min="15617" max="15617" width="4.7109375" style="91" customWidth="1"/>
    <col min="15618" max="15618" width="46.5703125" style="91" customWidth="1"/>
    <col min="15619" max="15619" width="8.28515625" style="91" customWidth="1"/>
    <col min="15620" max="15620" width="8.7109375" style="91" customWidth="1"/>
    <col min="15621" max="15621" width="11.7109375" style="91" customWidth="1"/>
    <col min="15622" max="15872" width="8" style="91"/>
    <col min="15873" max="15873" width="4.7109375" style="91" customWidth="1"/>
    <col min="15874" max="15874" width="46.5703125" style="91" customWidth="1"/>
    <col min="15875" max="15875" width="8.28515625" style="91" customWidth="1"/>
    <col min="15876" max="15876" width="8.7109375" style="91" customWidth="1"/>
    <col min="15877" max="15877" width="11.7109375" style="91" customWidth="1"/>
    <col min="15878" max="16128" width="8" style="91"/>
    <col min="16129" max="16129" width="4.7109375" style="91" customWidth="1"/>
    <col min="16130" max="16130" width="46.5703125" style="91" customWidth="1"/>
    <col min="16131" max="16131" width="8.28515625" style="91" customWidth="1"/>
    <col min="16132" max="16132" width="8.7109375" style="91" customWidth="1"/>
    <col min="16133" max="16133" width="11.7109375" style="91" customWidth="1"/>
    <col min="16134" max="16384" width="8" style="91"/>
  </cols>
  <sheetData>
    <row r="1" spans="1:5" s="90" customFormat="1" ht="10.15" customHeight="1" x14ac:dyDescent="0.2"/>
    <row r="2" spans="1:5" ht="28.9" customHeight="1" outlineLevel="1" x14ac:dyDescent="0.2">
      <c r="A2" s="113" t="s">
        <v>88</v>
      </c>
      <c r="B2" s="113"/>
      <c r="C2" s="113"/>
      <c r="D2" s="113"/>
      <c r="E2" s="113"/>
    </row>
    <row r="3" spans="1:5" s="90" customFormat="1" ht="10.15" customHeight="1" x14ac:dyDescent="0.25">
      <c r="A3" s="89"/>
      <c r="B3" s="89"/>
      <c r="C3" s="89"/>
      <c r="D3" s="89"/>
      <c r="E3" s="89"/>
    </row>
    <row r="4" spans="1:5" ht="24.75" customHeight="1" x14ac:dyDescent="0.2">
      <c r="A4" s="114" t="s">
        <v>89</v>
      </c>
      <c r="B4" s="114" t="s">
        <v>90</v>
      </c>
      <c r="C4" s="114" t="s">
        <v>91</v>
      </c>
      <c r="D4" s="114" t="s">
        <v>92</v>
      </c>
      <c r="E4" s="114" t="s">
        <v>55</v>
      </c>
    </row>
    <row r="5" spans="1:5" ht="12.75" customHeight="1" x14ac:dyDescent="0.2">
      <c r="A5" s="114"/>
      <c r="B5" s="114"/>
      <c r="C5" s="114"/>
      <c r="D5" s="114"/>
      <c r="E5" s="114"/>
    </row>
    <row r="6" spans="1:5" ht="12.75" customHeight="1" x14ac:dyDescent="0.2">
      <c r="A6" s="114"/>
      <c r="B6" s="114"/>
      <c r="C6" s="114"/>
      <c r="D6" s="114"/>
      <c r="E6" s="114"/>
    </row>
    <row r="7" spans="1:5" ht="16.149999999999999" customHeight="1" outlineLevel="4" x14ac:dyDescent="0.2">
      <c r="A7" s="82">
        <v>1</v>
      </c>
      <c r="B7" s="83" t="s">
        <v>93</v>
      </c>
      <c r="C7" s="84" t="s">
        <v>94</v>
      </c>
      <c r="D7" s="85">
        <v>1</v>
      </c>
      <c r="E7" s="86">
        <v>8200</v>
      </c>
    </row>
    <row r="8" spans="1:5" ht="16.149999999999999" customHeight="1" outlineLevel="4" x14ac:dyDescent="0.2">
      <c r="A8" s="82">
        <f>A7+1</f>
        <v>2</v>
      </c>
      <c r="B8" s="83" t="s">
        <v>95</v>
      </c>
      <c r="C8" s="84" t="s">
        <v>94</v>
      </c>
      <c r="D8" s="85">
        <v>20</v>
      </c>
      <c r="E8" s="86">
        <v>72000</v>
      </c>
    </row>
    <row r="9" spans="1:5" ht="16.149999999999999" customHeight="1" outlineLevel="4" x14ac:dyDescent="0.2">
      <c r="A9" s="82">
        <f t="shared" ref="A9:A50" si="0">A8+1</f>
        <v>3</v>
      </c>
      <c r="B9" s="83" t="s">
        <v>96</v>
      </c>
      <c r="C9" s="84" t="s">
        <v>94</v>
      </c>
      <c r="D9" s="85">
        <v>1</v>
      </c>
      <c r="E9" s="86">
        <v>3596</v>
      </c>
    </row>
    <row r="10" spans="1:5" ht="16.149999999999999" customHeight="1" outlineLevel="4" x14ac:dyDescent="0.2">
      <c r="A10" s="82">
        <f t="shared" si="0"/>
        <v>4</v>
      </c>
      <c r="B10" s="83" t="s">
        <v>97</v>
      </c>
      <c r="C10" s="84" t="s">
        <v>94</v>
      </c>
      <c r="D10" s="85">
        <v>1</v>
      </c>
      <c r="E10" s="86">
        <v>2000</v>
      </c>
    </row>
    <row r="11" spans="1:5" ht="16.149999999999999" customHeight="1" outlineLevel="4" x14ac:dyDescent="0.2">
      <c r="A11" s="82">
        <f t="shared" si="0"/>
        <v>5</v>
      </c>
      <c r="B11" s="83" t="s">
        <v>98</v>
      </c>
      <c r="C11" s="84" t="s">
        <v>94</v>
      </c>
      <c r="D11" s="85">
        <v>4</v>
      </c>
      <c r="E11" s="86">
        <v>2364</v>
      </c>
    </row>
    <row r="12" spans="1:5" ht="16.149999999999999" customHeight="1" outlineLevel="4" x14ac:dyDescent="0.2">
      <c r="A12" s="82">
        <f t="shared" si="0"/>
        <v>6</v>
      </c>
      <c r="B12" s="83" t="s">
        <v>99</v>
      </c>
      <c r="C12" s="84" t="s">
        <v>94</v>
      </c>
      <c r="D12" s="85">
        <v>5</v>
      </c>
      <c r="E12" s="86">
        <v>1075</v>
      </c>
    </row>
    <row r="13" spans="1:5" ht="16.149999999999999" customHeight="1" outlineLevel="4" x14ac:dyDescent="0.2">
      <c r="A13" s="82">
        <f t="shared" si="0"/>
        <v>7</v>
      </c>
      <c r="B13" s="83" t="s">
        <v>100</v>
      </c>
      <c r="C13" s="84" t="s">
        <v>94</v>
      </c>
      <c r="D13" s="85">
        <v>1</v>
      </c>
      <c r="E13" s="87">
        <v>342.88</v>
      </c>
    </row>
    <row r="14" spans="1:5" ht="16.149999999999999" customHeight="1" outlineLevel="4" x14ac:dyDescent="0.2">
      <c r="A14" s="82">
        <f t="shared" si="0"/>
        <v>8</v>
      </c>
      <c r="B14" s="83" t="s">
        <v>101</v>
      </c>
      <c r="C14" s="84" t="s">
        <v>94</v>
      </c>
      <c r="D14" s="85">
        <v>1</v>
      </c>
      <c r="E14" s="86">
        <v>26475.87</v>
      </c>
    </row>
    <row r="15" spans="1:5" ht="16.149999999999999" customHeight="1" outlineLevel="4" x14ac:dyDescent="0.2">
      <c r="A15" s="82">
        <f t="shared" si="0"/>
        <v>9</v>
      </c>
      <c r="B15" s="83" t="s">
        <v>102</v>
      </c>
      <c r="C15" s="84" t="s">
        <v>94</v>
      </c>
      <c r="D15" s="85">
        <v>5</v>
      </c>
      <c r="E15" s="86">
        <v>2250</v>
      </c>
    </row>
    <row r="16" spans="1:5" ht="16.149999999999999" customHeight="1" outlineLevel="4" x14ac:dyDescent="0.2">
      <c r="A16" s="82">
        <f t="shared" si="0"/>
        <v>10</v>
      </c>
      <c r="B16" s="83" t="s">
        <v>103</v>
      </c>
      <c r="C16" s="84" t="s">
        <v>94</v>
      </c>
      <c r="D16" s="85">
        <v>5</v>
      </c>
      <c r="E16" s="86">
        <v>2250</v>
      </c>
    </row>
    <row r="17" spans="1:5" ht="16.149999999999999" customHeight="1" outlineLevel="4" x14ac:dyDescent="0.2">
      <c r="A17" s="82">
        <f t="shared" si="0"/>
        <v>11</v>
      </c>
      <c r="B17" s="83" t="s">
        <v>104</v>
      </c>
      <c r="C17" s="84" t="s">
        <v>94</v>
      </c>
      <c r="D17" s="85">
        <v>10</v>
      </c>
      <c r="E17" s="86">
        <v>2670</v>
      </c>
    </row>
    <row r="18" spans="1:5" ht="16.149999999999999" customHeight="1" outlineLevel="4" x14ac:dyDescent="0.2">
      <c r="A18" s="82">
        <f t="shared" si="0"/>
        <v>12</v>
      </c>
      <c r="B18" s="83" t="s">
        <v>105</v>
      </c>
      <c r="C18" s="84" t="s">
        <v>94</v>
      </c>
      <c r="D18" s="85">
        <v>1</v>
      </c>
      <c r="E18" s="86">
        <v>17500</v>
      </c>
    </row>
    <row r="19" spans="1:5" ht="16.149999999999999" customHeight="1" outlineLevel="4" x14ac:dyDescent="0.2">
      <c r="A19" s="82">
        <f t="shared" si="0"/>
        <v>13</v>
      </c>
      <c r="B19" s="83" t="s">
        <v>106</v>
      </c>
      <c r="C19" s="84" t="s">
        <v>94</v>
      </c>
      <c r="D19" s="85">
        <v>1</v>
      </c>
      <c r="E19" s="86">
        <v>22985</v>
      </c>
    </row>
    <row r="20" spans="1:5" ht="16.149999999999999" customHeight="1" outlineLevel="4" x14ac:dyDescent="0.2">
      <c r="A20" s="82">
        <f t="shared" si="0"/>
        <v>14</v>
      </c>
      <c r="B20" s="83" t="s">
        <v>107</v>
      </c>
      <c r="C20" s="84" t="s">
        <v>94</v>
      </c>
      <c r="D20" s="85">
        <v>1</v>
      </c>
      <c r="E20" s="87">
        <v>453</v>
      </c>
    </row>
    <row r="21" spans="1:5" ht="16.149999999999999" customHeight="1" outlineLevel="4" x14ac:dyDescent="0.2">
      <c r="A21" s="82">
        <f t="shared" si="0"/>
        <v>15</v>
      </c>
      <c r="B21" s="83" t="s">
        <v>108</v>
      </c>
      <c r="C21" s="84" t="s">
        <v>94</v>
      </c>
      <c r="D21" s="85">
        <v>1</v>
      </c>
      <c r="E21" s="87">
        <v>233.32</v>
      </c>
    </row>
    <row r="22" spans="1:5" ht="16.149999999999999" customHeight="1" outlineLevel="4" x14ac:dyDescent="0.2">
      <c r="A22" s="82">
        <f t="shared" si="0"/>
        <v>16</v>
      </c>
      <c r="B22" s="83" t="s">
        <v>109</v>
      </c>
      <c r="C22" s="84" t="s">
        <v>94</v>
      </c>
      <c r="D22" s="85">
        <v>2</v>
      </c>
      <c r="E22" s="87">
        <v>826</v>
      </c>
    </row>
    <row r="23" spans="1:5" ht="16.149999999999999" customHeight="1" outlineLevel="4" x14ac:dyDescent="0.2">
      <c r="A23" s="82">
        <f t="shared" si="0"/>
        <v>17</v>
      </c>
      <c r="B23" s="83" t="s">
        <v>110</v>
      </c>
      <c r="C23" s="84" t="s">
        <v>94</v>
      </c>
      <c r="D23" s="85">
        <v>2</v>
      </c>
      <c r="E23" s="87">
        <v>690</v>
      </c>
    </row>
    <row r="24" spans="1:5" ht="16.149999999999999" customHeight="1" outlineLevel="4" x14ac:dyDescent="0.2">
      <c r="A24" s="82">
        <f t="shared" si="0"/>
        <v>18</v>
      </c>
      <c r="B24" s="83" t="s">
        <v>111</v>
      </c>
      <c r="C24" s="84" t="s">
        <v>94</v>
      </c>
      <c r="D24" s="85">
        <v>1</v>
      </c>
      <c r="E24" s="86">
        <v>1600</v>
      </c>
    </row>
    <row r="25" spans="1:5" ht="16.149999999999999" customHeight="1" outlineLevel="4" x14ac:dyDescent="0.2">
      <c r="A25" s="82">
        <f t="shared" si="0"/>
        <v>19</v>
      </c>
      <c r="B25" s="83" t="s">
        <v>112</v>
      </c>
      <c r="C25" s="84" t="s">
        <v>94</v>
      </c>
      <c r="D25" s="85">
        <v>18</v>
      </c>
      <c r="E25" s="86">
        <v>10260</v>
      </c>
    </row>
    <row r="26" spans="1:5" ht="16.149999999999999" customHeight="1" outlineLevel="4" x14ac:dyDescent="0.2">
      <c r="A26" s="82">
        <f t="shared" si="0"/>
        <v>20</v>
      </c>
      <c r="B26" s="83" t="s">
        <v>113</v>
      </c>
      <c r="C26" s="84" t="s">
        <v>94</v>
      </c>
      <c r="D26" s="85">
        <v>1</v>
      </c>
      <c r="E26" s="86">
        <v>4706.9799999999996</v>
      </c>
    </row>
    <row r="27" spans="1:5" ht="16.149999999999999" customHeight="1" outlineLevel="4" x14ac:dyDescent="0.2">
      <c r="A27" s="82">
        <f t="shared" si="0"/>
        <v>21</v>
      </c>
      <c r="B27" s="83" t="s">
        <v>114</v>
      </c>
      <c r="C27" s="84" t="s">
        <v>94</v>
      </c>
      <c r="D27" s="85">
        <v>1</v>
      </c>
      <c r="E27" s="86">
        <v>7990</v>
      </c>
    </row>
    <row r="28" spans="1:5" ht="16.149999999999999" customHeight="1" outlineLevel="4" x14ac:dyDescent="0.2">
      <c r="A28" s="82">
        <f t="shared" si="0"/>
        <v>22</v>
      </c>
      <c r="B28" s="83" t="s">
        <v>115</v>
      </c>
      <c r="C28" s="84" t="s">
        <v>94</v>
      </c>
      <c r="D28" s="85">
        <v>5</v>
      </c>
      <c r="E28" s="86">
        <v>1160</v>
      </c>
    </row>
    <row r="29" spans="1:5" ht="16.149999999999999" customHeight="1" outlineLevel="4" x14ac:dyDescent="0.2">
      <c r="A29" s="82">
        <f t="shared" si="0"/>
        <v>23</v>
      </c>
      <c r="B29" s="83" t="s">
        <v>116</v>
      </c>
      <c r="C29" s="84" t="s">
        <v>94</v>
      </c>
      <c r="D29" s="85">
        <v>1</v>
      </c>
      <c r="E29" s="87">
        <v>96.31</v>
      </c>
    </row>
    <row r="30" spans="1:5" ht="16.149999999999999" customHeight="1" outlineLevel="4" x14ac:dyDescent="0.2">
      <c r="A30" s="82">
        <f t="shared" si="0"/>
        <v>24</v>
      </c>
      <c r="B30" s="83" t="s">
        <v>117</v>
      </c>
      <c r="C30" s="84" t="s">
        <v>94</v>
      </c>
      <c r="D30" s="85">
        <v>1</v>
      </c>
      <c r="E30" s="87">
        <v>129</v>
      </c>
    </row>
    <row r="31" spans="1:5" ht="16.149999999999999" customHeight="1" outlineLevel="4" x14ac:dyDescent="0.2">
      <c r="A31" s="82">
        <f t="shared" si="0"/>
        <v>25</v>
      </c>
      <c r="B31" s="83" t="s">
        <v>118</v>
      </c>
      <c r="C31" s="84" t="s">
        <v>94</v>
      </c>
      <c r="D31" s="85">
        <v>1</v>
      </c>
      <c r="E31" s="86">
        <v>20109.599999999999</v>
      </c>
    </row>
    <row r="32" spans="1:5" ht="16.149999999999999" customHeight="1" outlineLevel="4" x14ac:dyDescent="0.2">
      <c r="A32" s="82">
        <f t="shared" si="0"/>
        <v>26</v>
      </c>
      <c r="B32" s="83" t="s">
        <v>119</v>
      </c>
      <c r="C32" s="84" t="s">
        <v>94</v>
      </c>
      <c r="D32" s="85">
        <v>1</v>
      </c>
      <c r="E32" s="86">
        <v>29935.03</v>
      </c>
    </row>
    <row r="33" spans="1:5" ht="16.149999999999999" customHeight="1" outlineLevel="4" x14ac:dyDescent="0.2">
      <c r="A33" s="82">
        <f t="shared" si="0"/>
        <v>27</v>
      </c>
      <c r="B33" s="83" t="s">
        <v>120</v>
      </c>
      <c r="C33" s="84" t="s">
        <v>94</v>
      </c>
      <c r="D33" s="85">
        <v>1</v>
      </c>
      <c r="E33" s="86">
        <v>3000</v>
      </c>
    </row>
    <row r="34" spans="1:5" ht="16.149999999999999" customHeight="1" outlineLevel="4" x14ac:dyDescent="0.2">
      <c r="A34" s="82">
        <f t="shared" si="0"/>
        <v>28</v>
      </c>
      <c r="B34" s="83" t="s">
        <v>121</v>
      </c>
      <c r="C34" s="84" t="s">
        <v>94</v>
      </c>
      <c r="D34" s="85">
        <v>4</v>
      </c>
      <c r="E34" s="86">
        <v>28900</v>
      </c>
    </row>
    <row r="35" spans="1:5" ht="16.149999999999999" customHeight="1" outlineLevel="4" x14ac:dyDescent="0.2">
      <c r="A35" s="82">
        <f t="shared" si="0"/>
        <v>29</v>
      </c>
      <c r="B35" s="83" t="s">
        <v>122</v>
      </c>
      <c r="C35" s="84" t="s">
        <v>94</v>
      </c>
      <c r="D35" s="85">
        <v>1</v>
      </c>
      <c r="E35" s="86">
        <v>3900</v>
      </c>
    </row>
    <row r="36" spans="1:5" ht="16.149999999999999" customHeight="1" outlineLevel="4" x14ac:dyDescent="0.2">
      <c r="A36" s="82">
        <f t="shared" si="0"/>
        <v>30</v>
      </c>
      <c r="B36" s="83" t="s">
        <v>123</v>
      </c>
      <c r="C36" s="84" t="s">
        <v>94</v>
      </c>
      <c r="D36" s="85">
        <v>5</v>
      </c>
      <c r="E36" s="87">
        <v>825</v>
      </c>
    </row>
    <row r="37" spans="1:5" ht="16.149999999999999" customHeight="1" outlineLevel="4" x14ac:dyDescent="0.2">
      <c r="A37" s="82">
        <f t="shared" si="0"/>
        <v>31</v>
      </c>
      <c r="B37" s="83" t="s">
        <v>124</v>
      </c>
      <c r="C37" s="84" t="s">
        <v>94</v>
      </c>
      <c r="D37" s="85">
        <v>1</v>
      </c>
      <c r="E37" s="86">
        <v>7248</v>
      </c>
    </row>
    <row r="38" spans="1:5" ht="16.149999999999999" customHeight="1" outlineLevel="4" x14ac:dyDescent="0.2">
      <c r="A38" s="82">
        <f t="shared" si="0"/>
        <v>32</v>
      </c>
      <c r="B38" s="83" t="s">
        <v>125</v>
      </c>
      <c r="C38" s="84" t="s">
        <v>94</v>
      </c>
      <c r="D38" s="85">
        <v>2</v>
      </c>
      <c r="E38" s="86">
        <v>7240</v>
      </c>
    </row>
    <row r="39" spans="1:5" ht="16.149999999999999" customHeight="1" outlineLevel="4" x14ac:dyDescent="0.2">
      <c r="A39" s="82">
        <f t="shared" si="0"/>
        <v>33</v>
      </c>
      <c r="B39" s="83" t="s">
        <v>126</v>
      </c>
      <c r="C39" s="84" t="s">
        <v>94</v>
      </c>
      <c r="D39" s="85">
        <v>1</v>
      </c>
      <c r="E39" s="86">
        <v>9500</v>
      </c>
    </row>
    <row r="40" spans="1:5" ht="16.149999999999999" customHeight="1" outlineLevel="4" x14ac:dyDescent="0.2">
      <c r="A40" s="82">
        <f t="shared" si="0"/>
        <v>34</v>
      </c>
      <c r="B40" s="83" t="s">
        <v>127</v>
      </c>
      <c r="C40" s="84" t="s">
        <v>94</v>
      </c>
      <c r="D40" s="85">
        <v>1</v>
      </c>
      <c r="E40" s="86">
        <v>7289.21</v>
      </c>
    </row>
    <row r="41" spans="1:5" ht="16.149999999999999" customHeight="1" outlineLevel="4" x14ac:dyDescent="0.2">
      <c r="A41" s="82">
        <f t="shared" si="0"/>
        <v>35</v>
      </c>
      <c r="B41" s="83" t="s">
        <v>128</v>
      </c>
      <c r="C41" s="84" t="s">
        <v>94</v>
      </c>
      <c r="D41" s="85">
        <v>1</v>
      </c>
      <c r="E41" s="87">
        <v>828</v>
      </c>
    </row>
    <row r="42" spans="1:5" ht="16.149999999999999" customHeight="1" outlineLevel="4" x14ac:dyDescent="0.2">
      <c r="A42" s="82">
        <f t="shared" si="0"/>
        <v>36</v>
      </c>
      <c r="B42" s="83" t="s">
        <v>129</v>
      </c>
      <c r="C42" s="84" t="s">
        <v>94</v>
      </c>
      <c r="D42" s="85">
        <v>1</v>
      </c>
      <c r="E42" s="86">
        <v>16690</v>
      </c>
    </row>
    <row r="43" spans="1:5" ht="16.149999999999999" customHeight="1" outlineLevel="4" x14ac:dyDescent="0.2">
      <c r="A43" s="82">
        <f t="shared" si="0"/>
        <v>37</v>
      </c>
      <c r="B43" s="83" t="s">
        <v>129</v>
      </c>
      <c r="C43" s="84" t="s">
        <v>94</v>
      </c>
      <c r="D43" s="85">
        <v>1</v>
      </c>
      <c r="E43" s="86">
        <v>16690</v>
      </c>
    </row>
    <row r="44" spans="1:5" ht="16.149999999999999" customHeight="1" outlineLevel="4" x14ac:dyDescent="0.2">
      <c r="A44" s="82">
        <f t="shared" si="0"/>
        <v>38</v>
      </c>
      <c r="B44" s="83" t="s">
        <v>130</v>
      </c>
      <c r="C44" s="84" t="s">
        <v>94</v>
      </c>
      <c r="D44" s="85">
        <v>16</v>
      </c>
      <c r="E44" s="86">
        <v>57873.919999999998</v>
      </c>
    </row>
    <row r="45" spans="1:5" ht="16.149999999999999" customHeight="1" outlineLevel="4" x14ac:dyDescent="0.2">
      <c r="A45" s="82">
        <f t="shared" si="0"/>
        <v>39</v>
      </c>
      <c r="B45" s="83" t="s">
        <v>131</v>
      </c>
      <c r="C45" s="84" t="s">
        <v>94</v>
      </c>
      <c r="D45" s="85">
        <v>32</v>
      </c>
      <c r="E45" s="86">
        <v>38878.080000000002</v>
      </c>
    </row>
    <row r="46" spans="1:5" ht="16.149999999999999" customHeight="1" outlineLevel="4" x14ac:dyDescent="0.2">
      <c r="A46" s="82">
        <f t="shared" si="0"/>
        <v>40</v>
      </c>
      <c r="B46" s="83" t="s">
        <v>132</v>
      </c>
      <c r="C46" s="84" t="s">
        <v>94</v>
      </c>
      <c r="D46" s="85">
        <v>1</v>
      </c>
      <c r="E46" s="87">
        <v>550</v>
      </c>
    </row>
    <row r="47" spans="1:5" ht="16.149999999999999" customHeight="1" outlineLevel="4" x14ac:dyDescent="0.2">
      <c r="A47" s="82">
        <f t="shared" si="0"/>
        <v>41</v>
      </c>
      <c r="B47" s="83" t="s">
        <v>133</v>
      </c>
      <c r="C47" s="84" t="s">
        <v>94</v>
      </c>
      <c r="D47" s="85">
        <v>1</v>
      </c>
      <c r="E47" s="86">
        <v>13700.64</v>
      </c>
    </row>
    <row r="48" spans="1:5" ht="16.149999999999999" customHeight="1" outlineLevel="4" x14ac:dyDescent="0.2">
      <c r="A48" s="82">
        <f t="shared" si="0"/>
        <v>42</v>
      </c>
      <c r="B48" s="83" t="s">
        <v>134</v>
      </c>
      <c r="C48" s="84" t="s">
        <v>94</v>
      </c>
      <c r="D48" s="85">
        <v>10</v>
      </c>
      <c r="E48" s="86">
        <v>11540</v>
      </c>
    </row>
    <row r="49" spans="1:5" ht="16.149999999999999" customHeight="1" outlineLevel="4" x14ac:dyDescent="0.2">
      <c r="A49" s="82">
        <f t="shared" si="0"/>
        <v>43</v>
      </c>
      <c r="B49" s="83" t="s">
        <v>135</v>
      </c>
      <c r="C49" s="84" t="s">
        <v>94</v>
      </c>
      <c r="D49" s="85">
        <v>10</v>
      </c>
      <c r="E49" s="86">
        <v>4340</v>
      </c>
    </row>
    <row r="50" spans="1:5" ht="16.149999999999999" customHeight="1" outlineLevel="4" x14ac:dyDescent="0.2">
      <c r="A50" s="82">
        <f t="shared" si="0"/>
        <v>44</v>
      </c>
      <c r="B50" s="83" t="s">
        <v>136</v>
      </c>
      <c r="C50" s="84" t="s">
        <v>94</v>
      </c>
      <c r="D50" s="85">
        <v>12</v>
      </c>
      <c r="E50" s="86">
        <v>5736</v>
      </c>
    </row>
    <row r="51" spans="1:5" ht="21" customHeight="1" x14ac:dyDescent="0.25">
      <c r="A51" s="112" t="s">
        <v>137</v>
      </c>
      <c r="B51" s="112"/>
      <c r="C51" s="112"/>
      <c r="D51" s="104">
        <f>SUM(D7:D50)</f>
        <v>193</v>
      </c>
      <c r="E51" s="105">
        <f>SUM(E7:E50)</f>
        <v>476626.84</v>
      </c>
    </row>
  </sheetData>
  <mergeCells count="7">
    <mergeCell ref="A51:C51"/>
    <mergeCell ref="A2:E2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4"/>
  <sheetViews>
    <sheetView workbookViewId="0">
      <selection activeCell="C363" sqref="C363"/>
    </sheetView>
  </sheetViews>
  <sheetFormatPr defaultColWidth="8" defaultRowHeight="12.75" outlineLevelRow="4" x14ac:dyDescent="0.2"/>
  <cols>
    <col min="1" max="1" width="4.42578125" style="90" customWidth="1"/>
    <col min="2" max="2" width="15.28515625" style="90" customWidth="1"/>
    <col min="3" max="3" width="26.140625" style="90" customWidth="1"/>
    <col min="4" max="4" width="8.42578125" style="90" customWidth="1"/>
    <col min="5" max="5" width="9.85546875" style="90" customWidth="1"/>
    <col min="6" max="6" width="12.28515625" style="90" customWidth="1"/>
    <col min="7" max="7" width="9" style="91" bestFit="1" customWidth="1"/>
    <col min="8" max="256" width="8" style="91"/>
    <col min="257" max="257" width="3.5703125" style="91" customWidth="1"/>
    <col min="258" max="258" width="15.28515625" style="91" customWidth="1"/>
    <col min="259" max="259" width="26.140625" style="91" customWidth="1"/>
    <col min="260" max="260" width="8.42578125" style="91" customWidth="1"/>
    <col min="261" max="261" width="9.42578125" style="91" customWidth="1"/>
    <col min="262" max="262" width="11.7109375" style="91" customWidth="1"/>
    <col min="263" max="263" width="9" style="91" bestFit="1" customWidth="1"/>
    <col min="264" max="512" width="8" style="91"/>
    <col min="513" max="513" width="3.5703125" style="91" customWidth="1"/>
    <col min="514" max="514" width="15.28515625" style="91" customWidth="1"/>
    <col min="515" max="515" width="26.140625" style="91" customWidth="1"/>
    <col min="516" max="516" width="8.42578125" style="91" customWidth="1"/>
    <col min="517" max="517" width="9.42578125" style="91" customWidth="1"/>
    <col min="518" max="518" width="11.7109375" style="91" customWidth="1"/>
    <col min="519" max="519" width="9" style="91" bestFit="1" customWidth="1"/>
    <col min="520" max="768" width="8" style="91"/>
    <col min="769" max="769" width="3.5703125" style="91" customWidth="1"/>
    <col min="770" max="770" width="15.28515625" style="91" customWidth="1"/>
    <col min="771" max="771" width="26.140625" style="91" customWidth="1"/>
    <col min="772" max="772" width="8.42578125" style="91" customWidth="1"/>
    <col min="773" max="773" width="9.42578125" style="91" customWidth="1"/>
    <col min="774" max="774" width="11.7109375" style="91" customWidth="1"/>
    <col min="775" max="775" width="9" style="91" bestFit="1" customWidth="1"/>
    <col min="776" max="1024" width="8" style="91"/>
    <col min="1025" max="1025" width="3.5703125" style="91" customWidth="1"/>
    <col min="1026" max="1026" width="15.28515625" style="91" customWidth="1"/>
    <col min="1027" max="1027" width="26.140625" style="91" customWidth="1"/>
    <col min="1028" max="1028" width="8.42578125" style="91" customWidth="1"/>
    <col min="1029" max="1029" width="9.42578125" style="91" customWidth="1"/>
    <col min="1030" max="1030" width="11.7109375" style="91" customWidth="1"/>
    <col min="1031" max="1031" width="9" style="91" bestFit="1" customWidth="1"/>
    <col min="1032" max="1280" width="8" style="91"/>
    <col min="1281" max="1281" width="3.5703125" style="91" customWidth="1"/>
    <col min="1282" max="1282" width="15.28515625" style="91" customWidth="1"/>
    <col min="1283" max="1283" width="26.140625" style="91" customWidth="1"/>
    <col min="1284" max="1284" width="8.42578125" style="91" customWidth="1"/>
    <col min="1285" max="1285" width="9.42578125" style="91" customWidth="1"/>
    <col min="1286" max="1286" width="11.7109375" style="91" customWidth="1"/>
    <col min="1287" max="1287" width="9" style="91" bestFit="1" customWidth="1"/>
    <col min="1288" max="1536" width="8" style="91"/>
    <col min="1537" max="1537" width="3.5703125" style="91" customWidth="1"/>
    <col min="1538" max="1538" width="15.28515625" style="91" customWidth="1"/>
    <col min="1539" max="1539" width="26.140625" style="91" customWidth="1"/>
    <col min="1540" max="1540" width="8.42578125" style="91" customWidth="1"/>
    <col min="1541" max="1541" width="9.42578125" style="91" customWidth="1"/>
    <col min="1542" max="1542" width="11.7109375" style="91" customWidth="1"/>
    <col min="1543" max="1543" width="9" style="91" bestFit="1" customWidth="1"/>
    <col min="1544" max="1792" width="8" style="91"/>
    <col min="1793" max="1793" width="3.5703125" style="91" customWidth="1"/>
    <col min="1794" max="1794" width="15.28515625" style="91" customWidth="1"/>
    <col min="1795" max="1795" width="26.140625" style="91" customWidth="1"/>
    <col min="1796" max="1796" width="8.42578125" style="91" customWidth="1"/>
    <col min="1797" max="1797" width="9.42578125" style="91" customWidth="1"/>
    <col min="1798" max="1798" width="11.7109375" style="91" customWidth="1"/>
    <col min="1799" max="1799" width="9" style="91" bestFit="1" customWidth="1"/>
    <col min="1800" max="2048" width="8" style="91"/>
    <col min="2049" max="2049" width="3.5703125" style="91" customWidth="1"/>
    <col min="2050" max="2050" width="15.28515625" style="91" customWidth="1"/>
    <col min="2051" max="2051" width="26.140625" style="91" customWidth="1"/>
    <col min="2052" max="2052" width="8.42578125" style="91" customWidth="1"/>
    <col min="2053" max="2053" width="9.42578125" style="91" customWidth="1"/>
    <col min="2054" max="2054" width="11.7109375" style="91" customWidth="1"/>
    <col min="2055" max="2055" width="9" style="91" bestFit="1" customWidth="1"/>
    <col min="2056" max="2304" width="8" style="91"/>
    <col min="2305" max="2305" width="3.5703125" style="91" customWidth="1"/>
    <col min="2306" max="2306" width="15.28515625" style="91" customWidth="1"/>
    <col min="2307" max="2307" width="26.140625" style="91" customWidth="1"/>
    <col min="2308" max="2308" width="8.42578125" style="91" customWidth="1"/>
    <col min="2309" max="2309" width="9.42578125" style="91" customWidth="1"/>
    <col min="2310" max="2310" width="11.7109375" style="91" customWidth="1"/>
    <col min="2311" max="2311" width="9" style="91" bestFit="1" customWidth="1"/>
    <col min="2312" max="2560" width="8" style="91"/>
    <col min="2561" max="2561" width="3.5703125" style="91" customWidth="1"/>
    <col min="2562" max="2562" width="15.28515625" style="91" customWidth="1"/>
    <col min="2563" max="2563" width="26.140625" style="91" customWidth="1"/>
    <col min="2564" max="2564" width="8.42578125" style="91" customWidth="1"/>
    <col min="2565" max="2565" width="9.42578125" style="91" customWidth="1"/>
    <col min="2566" max="2566" width="11.7109375" style="91" customWidth="1"/>
    <col min="2567" max="2567" width="9" style="91" bestFit="1" customWidth="1"/>
    <col min="2568" max="2816" width="8" style="91"/>
    <col min="2817" max="2817" width="3.5703125" style="91" customWidth="1"/>
    <col min="2818" max="2818" width="15.28515625" style="91" customWidth="1"/>
    <col min="2819" max="2819" width="26.140625" style="91" customWidth="1"/>
    <col min="2820" max="2820" width="8.42578125" style="91" customWidth="1"/>
    <col min="2821" max="2821" width="9.42578125" style="91" customWidth="1"/>
    <col min="2822" max="2822" width="11.7109375" style="91" customWidth="1"/>
    <col min="2823" max="2823" width="9" style="91" bestFit="1" customWidth="1"/>
    <col min="2824" max="3072" width="8" style="91"/>
    <col min="3073" max="3073" width="3.5703125" style="91" customWidth="1"/>
    <col min="3074" max="3074" width="15.28515625" style="91" customWidth="1"/>
    <col min="3075" max="3075" width="26.140625" style="91" customWidth="1"/>
    <col min="3076" max="3076" width="8.42578125" style="91" customWidth="1"/>
    <col min="3077" max="3077" width="9.42578125" style="91" customWidth="1"/>
    <col min="3078" max="3078" width="11.7109375" style="91" customWidth="1"/>
    <col min="3079" max="3079" width="9" style="91" bestFit="1" customWidth="1"/>
    <col min="3080" max="3328" width="8" style="91"/>
    <col min="3329" max="3329" width="3.5703125" style="91" customWidth="1"/>
    <col min="3330" max="3330" width="15.28515625" style="91" customWidth="1"/>
    <col min="3331" max="3331" width="26.140625" style="91" customWidth="1"/>
    <col min="3332" max="3332" width="8.42578125" style="91" customWidth="1"/>
    <col min="3333" max="3333" width="9.42578125" style="91" customWidth="1"/>
    <col min="3334" max="3334" width="11.7109375" style="91" customWidth="1"/>
    <col min="3335" max="3335" width="9" style="91" bestFit="1" customWidth="1"/>
    <col min="3336" max="3584" width="8" style="91"/>
    <col min="3585" max="3585" width="3.5703125" style="91" customWidth="1"/>
    <col min="3586" max="3586" width="15.28515625" style="91" customWidth="1"/>
    <col min="3587" max="3587" width="26.140625" style="91" customWidth="1"/>
    <col min="3588" max="3588" width="8.42578125" style="91" customWidth="1"/>
    <col min="3589" max="3589" width="9.42578125" style="91" customWidth="1"/>
    <col min="3590" max="3590" width="11.7109375" style="91" customWidth="1"/>
    <col min="3591" max="3591" width="9" style="91" bestFit="1" customWidth="1"/>
    <col min="3592" max="3840" width="8" style="91"/>
    <col min="3841" max="3841" width="3.5703125" style="91" customWidth="1"/>
    <col min="3842" max="3842" width="15.28515625" style="91" customWidth="1"/>
    <col min="3843" max="3843" width="26.140625" style="91" customWidth="1"/>
    <col min="3844" max="3844" width="8.42578125" style="91" customWidth="1"/>
    <col min="3845" max="3845" width="9.42578125" style="91" customWidth="1"/>
    <col min="3846" max="3846" width="11.7109375" style="91" customWidth="1"/>
    <col min="3847" max="3847" width="9" style="91" bestFit="1" customWidth="1"/>
    <col min="3848" max="4096" width="8" style="91"/>
    <col min="4097" max="4097" width="3.5703125" style="91" customWidth="1"/>
    <col min="4098" max="4098" width="15.28515625" style="91" customWidth="1"/>
    <col min="4099" max="4099" width="26.140625" style="91" customWidth="1"/>
    <col min="4100" max="4100" width="8.42578125" style="91" customWidth="1"/>
    <col min="4101" max="4101" width="9.42578125" style="91" customWidth="1"/>
    <col min="4102" max="4102" width="11.7109375" style="91" customWidth="1"/>
    <col min="4103" max="4103" width="9" style="91" bestFit="1" customWidth="1"/>
    <col min="4104" max="4352" width="8" style="91"/>
    <col min="4353" max="4353" width="3.5703125" style="91" customWidth="1"/>
    <col min="4354" max="4354" width="15.28515625" style="91" customWidth="1"/>
    <col min="4355" max="4355" width="26.140625" style="91" customWidth="1"/>
    <col min="4356" max="4356" width="8.42578125" style="91" customWidth="1"/>
    <col min="4357" max="4357" width="9.42578125" style="91" customWidth="1"/>
    <col min="4358" max="4358" width="11.7109375" style="91" customWidth="1"/>
    <col min="4359" max="4359" width="9" style="91" bestFit="1" customWidth="1"/>
    <col min="4360" max="4608" width="8" style="91"/>
    <col min="4609" max="4609" width="3.5703125" style="91" customWidth="1"/>
    <col min="4610" max="4610" width="15.28515625" style="91" customWidth="1"/>
    <col min="4611" max="4611" width="26.140625" style="91" customWidth="1"/>
    <col min="4612" max="4612" width="8.42578125" style="91" customWidth="1"/>
    <col min="4613" max="4613" width="9.42578125" style="91" customWidth="1"/>
    <col min="4614" max="4614" width="11.7109375" style="91" customWidth="1"/>
    <col min="4615" max="4615" width="9" style="91" bestFit="1" customWidth="1"/>
    <col min="4616" max="4864" width="8" style="91"/>
    <col min="4865" max="4865" width="3.5703125" style="91" customWidth="1"/>
    <col min="4866" max="4866" width="15.28515625" style="91" customWidth="1"/>
    <col min="4867" max="4867" width="26.140625" style="91" customWidth="1"/>
    <col min="4868" max="4868" width="8.42578125" style="91" customWidth="1"/>
    <col min="4869" max="4869" width="9.42578125" style="91" customWidth="1"/>
    <col min="4870" max="4870" width="11.7109375" style="91" customWidth="1"/>
    <col min="4871" max="4871" width="9" style="91" bestFit="1" customWidth="1"/>
    <col min="4872" max="5120" width="8" style="91"/>
    <col min="5121" max="5121" width="3.5703125" style="91" customWidth="1"/>
    <col min="5122" max="5122" width="15.28515625" style="91" customWidth="1"/>
    <col min="5123" max="5123" width="26.140625" style="91" customWidth="1"/>
    <col min="5124" max="5124" width="8.42578125" style="91" customWidth="1"/>
    <col min="5125" max="5125" width="9.42578125" style="91" customWidth="1"/>
    <col min="5126" max="5126" width="11.7109375" style="91" customWidth="1"/>
    <col min="5127" max="5127" width="9" style="91" bestFit="1" customWidth="1"/>
    <col min="5128" max="5376" width="8" style="91"/>
    <col min="5377" max="5377" width="3.5703125" style="91" customWidth="1"/>
    <col min="5378" max="5378" width="15.28515625" style="91" customWidth="1"/>
    <col min="5379" max="5379" width="26.140625" style="91" customWidth="1"/>
    <col min="5380" max="5380" width="8.42578125" style="91" customWidth="1"/>
    <col min="5381" max="5381" width="9.42578125" style="91" customWidth="1"/>
    <col min="5382" max="5382" width="11.7109375" style="91" customWidth="1"/>
    <col min="5383" max="5383" width="9" style="91" bestFit="1" customWidth="1"/>
    <col min="5384" max="5632" width="8" style="91"/>
    <col min="5633" max="5633" width="3.5703125" style="91" customWidth="1"/>
    <col min="5634" max="5634" width="15.28515625" style="91" customWidth="1"/>
    <col min="5635" max="5635" width="26.140625" style="91" customWidth="1"/>
    <col min="5636" max="5636" width="8.42578125" style="91" customWidth="1"/>
    <col min="5637" max="5637" width="9.42578125" style="91" customWidth="1"/>
    <col min="5638" max="5638" width="11.7109375" style="91" customWidth="1"/>
    <col min="5639" max="5639" width="9" style="91" bestFit="1" customWidth="1"/>
    <col min="5640" max="5888" width="8" style="91"/>
    <col min="5889" max="5889" width="3.5703125" style="91" customWidth="1"/>
    <col min="5890" max="5890" width="15.28515625" style="91" customWidth="1"/>
    <col min="5891" max="5891" width="26.140625" style="91" customWidth="1"/>
    <col min="5892" max="5892" width="8.42578125" style="91" customWidth="1"/>
    <col min="5893" max="5893" width="9.42578125" style="91" customWidth="1"/>
    <col min="5894" max="5894" width="11.7109375" style="91" customWidth="1"/>
    <col min="5895" max="5895" width="9" style="91" bestFit="1" customWidth="1"/>
    <col min="5896" max="6144" width="8" style="91"/>
    <col min="6145" max="6145" width="3.5703125" style="91" customWidth="1"/>
    <col min="6146" max="6146" width="15.28515625" style="91" customWidth="1"/>
    <col min="6147" max="6147" width="26.140625" style="91" customWidth="1"/>
    <col min="6148" max="6148" width="8.42578125" style="91" customWidth="1"/>
    <col min="6149" max="6149" width="9.42578125" style="91" customWidth="1"/>
    <col min="6150" max="6150" width="11.7109375" style="91" customWidth="1"/>
    <col min="6151" max="6151" width="9" style="91" bestFit="1" customWidth="1"/>
    <col min="6152" max="6400" width="8" style="91"/>
    <col min="6401" max="6401" width="3.5703125" style="91" customWidth="1"/>
    <col min="6402" max="6402" width="15.28515625" style="91" customWidth="1"/>
    <col min="6403" max="6403" width="26.140625" style="91" customWidth="1"/>
    <col min="6404" max="6404" width="8.42578125" style="91" customWidth="1"/>
    <col min="6405" max="6405" width="9.42578125" style="91" customWidth="1"/>
    <col min="6406" max="6406" width="11.7109375" style="91" customWidth="1"/>
    <col min="6407" max="6407" width="9" style="91" bestFit="1" customWidth="1"/>
    <col min="6408" max="6656" width="8" style="91"/>
    <col min="6657" max="6657" width="3.5703125" style="91" customWidth="1"/>
    <col min="6658" max="6658" width="15.28515625" style="91" customWidth="1"/>
    <col min="6659" max="6659" width="26.140625" style="91" customWidth="1"/>
    <col min="6660" max="6660" width="8.42578125" style="91" customWidth="1"/>
    <col min="6661" max="6661" width="9.42578125" style="91" customWidth="1"/>
    <col min="6662" max="6662" width="11.7109375" style="91" customWidth="1"/>
    <col min="6663" max="6663" width="9" style="91" bestFit="1" customWidth="1"/>
    <col min="6664" max="6912" width="8" style="91"/>
    <col min="6913" max="6913" width="3.5703125" style="91" customWidth="1"/>
    <col min="6914" max="6914" width="15.28515625" style="91" customWidth="1"/>
    <col min="6915" max="6915" width="26.140625" style="91" customWidth="1"/>
    <col min="6916" max="6916" width="8.42578125" style="91" customWidth="1"/>
    <col min="6917" max="6917" width="9.42578125" style="91" customWidth="1"/>
    <col min="6918" max="6918" width="11.7109375" style="91" customWidth="1"/>
    <col min="6919" max="6919" width="9" style="91" bestFit="1" customWidth="1"/>
    <col min="6920" max="7168" width="8" style="91"/>
    <col min="7169" max="7169" width="3.5703125" style="91" customWidth="1"/>
    <col min="7170" max="7170" width="15.28515625" style="91" customWidth="1"/>
    <col min="7171" max="7171" width="26.140625" style="91" customWidth="1"/>
    <col min="7172" max="7172" width="8.42578125" style="91" customWidth="1"/>
    <col min="7173" max="7173" width="9.42578125" style="91" customWidth="1"/>
    <col min="7174" max="7174" width="11.7109375" style="91" customWidth="1"/>
    <col min="7175" max="7175" width="9" style="91" bestFit="1" customWidth="1"/>
    <col min="7176" max="7424" width="8" style="91"/>
    <col min="7425" max="7425" width="3.5703125" style="91" customWidth="1"/>
    <col min="7426" max="7426" width="15.28515625" style="91" customWidth="1"/>
    <col min="7427" max="7427" width="26.140625" style="91" customWidth="1"/>
    <col min="7428" max="7428" width="8.42578125" style="91" customWidth="1"/>
    <col min="7429" max="7429" width="9.42578125" style="91" customWidth="1"/>
    <col min="7430" max="7430" width="11.7109375" style="91" customWidth="1"/>
    <col min="7431" max="7431" width="9" style="91" bestFit="1" customWidth="1"/>
    <col min="7432" max="7680" width="8" style="91"/>
    <col min="7681" max="7681" width="3.5703125" style="91" customWidth="1"/>
    <col min="7682" max="7682" width="15.28515625" style="91" customWidth="1"/>
    <col min="7683" max="7683" width="26.140625" style="91" customWidth="1"/>
    <col min="7684" max="7684" width="8.42578125" style="91" customWidth="1"/>
    <col min="7685" max="7685" width="9.42578125" style="91" customWidth="1"/>
    <col min="7686" max="7686" width="11.7109375" style="91" customWidth="1"/>
    <col min="7687" max="7687" width="9" style="91" bestFit="1" customWidth="1"/>
    <col min="7688" max="7936" width="8" style="91"/>
    <col min="7937" max="7937" width="3.5703125" style="91" customWidth="1"/>
    <col min="7938" max="7938" width="15.28515625" style="91" customWidth="1"/>
    <col min="7939" max="7939" width="26.140625" style="91" customWidth="1"/>
    <col min="7940" max="7940" width="8.42578125" style="91" customWidth="1"/>
    <col min="7941" max="7941" width="9.42578125" style="91" customWidth="1"/>
    <col min="7942" max="7942" width="11.7109375" style="91" customWidth="1"/>
    <col min="7943" max="7943" width="9" style="91" bestFit="1" customWidth="1"/>
    <col min="7944" max="8192" width="8" style="91"/>
    <col min="8193" max="8193" width="3.5703125" style="91" customWidth="1"/>
    <col min="8194" max="8194" width="15.28515625" style="91" customWidth="1"/>
    <col min="8195" max="8195" width="26.140625" style="91" customWidth="1"/>
    <col min="8196" max="8196" width="8.42578125" style="91" customWidth="1"/>
    <col min="8197" max="8197" width="9.42578125" style="91" customWidth="1"/>
    <col min="8198" max="8198" width="11.7109375" style="91" customWidth="1"/>
    <col min="8199" max="8199" width="9" style="91" bestFit="1" customWidth="1"/>
    <col min="8200" max="8448" width="8" style="91"/>
    <col min="8449" max="8449" width="3.5703125" style="91" customWidth="1"/>
    <col min="8450" max="8450" width="15.28515625" style="91" customWidth="1"/>
    <col min="8451" max="8451" width="26.140625" style="91" customWidth="1"/>
    <col min="8452" max="8452" width="8.42578125" style="91" customWidth="1"/>
    <col min="8453" max="8453" width="9.42578125" style="91" customWidth="1"/>
    <col min="8454" max="8454" width="11.7109375" style="91" customWidth="1"/>
    <col min="8455" max="8455" width="9" style="91" bestFit="1" customWidth="1"/>
    <col min="8456" max="8704" width="8" style="91"/>
    <col min="8705" max="8705" width="3.5703125" style="91" customWidth="1"/>
    <col min="8706" max="8706" width="15.28515625" style="91" customWidth="1"/>
    <col min="8707" max="8707" width="26.140625" style="91" customWidth="1"/>
    <col min="8708" max="8708" width="8.42578125" style="91" customWidth="1"/>
    <col min="8709" max="8709" width="9.42578125" style="91" customWidth="1"/>
    <col min="8710" max="8710" width="11.7109375" style="91" customWidth="1"/>
    <col min="8711" max="8711" width="9" style="91" bestFit="1" customWidth="1"/>
    <col min="8712" max="8960" width="8" style="91"/>
    <col min="8961" max="8961" width="3.5703125" style="91" customWidth="1"/>
    <col min="8962" max="8962" width="15.28515625" style="91" customWidth="1"/>
    <col min="8963" max="8963" width="26.140625" style="91" customWidth="1"/>
    <col min="8964" max="8964" width="8.42578125" style="91" customWidth="1"/>
    <col min="8965" max="8965" width="9.42578125" style="91" customWidth="1"/>
    <col min="8966" max="8966" width="11.7109375" style="91" customWidth="1"/>
    <col min="8967" max="8967" width="9" style="91" bestFit="1" customWidth="1"/>
    <col min="8968" max="9216" width="8" style="91"/>
    <col min="9217" max="9217" width="3.5703125" style="91" customWidth="1"/>
    <col min="9218" max="9218" width="15.28515625" style="91" customWidth="1"/>
    <col min="9219" max="9219" width="26.140625" style="91" customWidth="1"/>
    <col min="9220" max="9220" width="8.42578125" style="91" customWidth="1"/>
    <col min="9221" max="9221" width="9.42578125" style="91" customWidth="1"/>
    <col min="9222" max="9222" width="11.7109375" style="91" customWidth="1"/>
    <col min="9223" max="9223" width="9" style="91" bestFit="1" customWidth="1"/>
    <col min="9224" max="9472" width="8" style="91"/>
    <col min="9473" max="9473" width="3.5703125" style="91" customWidth="1"/>
    <col min="9474" max="9474" width="15.28515625" style="91" customWidth="1"/>
    <col min="9475" max="9475" width="26.140625" style="91" customWidth="1"/>
    <col min="9476" max="9476" width="8.42578125" style="91" customWidth="1"/>
    <col min="9477" max="9477" width="9.42578125" style="91" customWidth="1"/>
    <col min="9478" max="9478" width="11.7109375" style="91" customWidth="1"/>
    <col min="9479" max="9479" width="9" style="91" bestFit="1" customWidth="1"/>
    <col min="9480" max="9728" width="8" style="91"/>
    <col min="9729" max="9729" width="3.5703125" style="91" customWidth="1"/>
    <col min="9730" max="9730" width="15.28515625" style="91" customWidth="1"/>
    <col min="9731" max="9731" width="26.140625" style="91" customWidth="1"/>
    <col min="9732" max="9732" width="8.42578125" style="91" customWidth="1"/>
    <col min="9733" max="9733" width="9.42578125" style="91" customWidth="1"/>
    <col min="9734" max="9734" width="11.7109375" style="91" customWidth="1"/>
    <col min="9735" max="9735" width="9" style="91" bestFit="1" customWidth="1"/>
    <col min="9736" max="9984" width="8" style="91"/>
    <col min="9985" max="9985" width="3.5703125" style="91" customWidth="1"/>
    <col min="9986" max="9986" width="15.28515625" style="91" customWidth="1"/>
    <col min="9987" max="9987" width="26.140625" style="91" customWidth="1"/>
    <col min="9988" max="9988" width="8.42578125" style="91" customWidth="1"/>
    <col min="9989" max="9989" width="9.42578125" style="91" customWidth="1"/>
    <col min="9990" max="9990" width="11.7109375" style="91" customWidth="1"/>
    <col min="9991" max="9991" width="9" style="91" bestFit="1" customWidth="1"/>
    <col min="9992" max="10240" width="8" style="91"/>
    <col min="10241" max="10241" width="3.5703125" style="91" customWidth="1"/>
    <col min="10242" max="10242" width="15.28515625" style="91" customWidth="1"/>
    <col min="10243" max="10243" width="26.140625" style="91" customWidth="1"/>
    <col min="10244" max="10244" width="8.42578125" style="91" customWidth="1"/>
    <col min="10245" max="10245" width="9.42578125" style="91" customWidth="1"/>
    <col min="10246" max="10246" width="11.7109375" style="91" customWidth="1"/>
    <col min="10247" max="10247" width="9" style="91" bestFit="1" customWidth="1"/>
    <col min="10248" max="10496" width="8" style="91"/>
    <col min="10497" max="10497" width="3.5703125" style="91" customWidth="1"/>
    <col min="10498" max="10498" width="15.28515625" style="91" customWidth="1"/>
    <col min="10499" max="10499" width="26.140625" style="91" customWidth="1"/>
    <col min="10500" max="10500" width="8.42578125" style="91" customWidth="1"/>
    <col min="10501" max="10501" width="9.42578125" style="91" customWidth="1"/>
    <col min="10502" max="10502" width="11.7109375" style="91" customWidth="1"/>
    <col min="10503" max="10503" width="9" style="91" bestFit="1" customWidth="1"/>
    <col min="10504" max="10752" width="8" style="91"/>
    <col min="10753" max="10753" width="3.5703125" style="91" customWidth="1"/>
    <col min="10754" max="10754" width="15.28515625" style="91" customWidth="1"/>
    <col min="10755" max="10755" width="26.140625" style="91" customWidth="1"/>
    <col min="10756" max="10756" width="8.42578125" style="91" customWidth="1"/>
    <col min="10757" max="10757" width="9.42578125" style="91" customWidth="1"/>
    <col min="10758" max="10758" width="11.7109375" style="91" customWidth="1"/>
    <col min="10759" max="10759" width="9" style="91" bestFit="1" customWidth="1"/>
    <col min="10760" max="11008" width="8" style="91"/>
    <col min="11009" max="11009" width="3.5703125" style="91" customWidth="1"/>
    <col min="11010" max="11010" width="15.28515625" style="91" customWidth="1"/>
    <col min="11011" max="11011" width="26.140625" style="91" customWidth="1"/>
    <col min="11012" max="11012" width="8.42578125" style="91" customWidth="1"/>
    <col min="11013" max="11013" width="9.42578125" style="91" customWidth="1"/>
    <col min="11014" max="11014" width="11.7109375" style="91" customWidth="1"/>
    <col min="11015" max="11015" width="9" style="91" bestFit="1" customWidth="1"/>
    <col min="11016" max="11264" width="8" style="91"/>
    <col min="11265" max="11265" width="3.5703125" style="91" customWidth="1"/>
    <col min="11266" max="11266" width="15.28515625" style="91" customWidth="1"/>
    <col min="11267" max="11267" width="26.140625" style="91" customWidth="1"/>
    <col min="11268" max="11268" width="8.42578125" style="91" customWidth="1"/>
    <col min="11269" max="11269" width="9.42578125" style="91" customWidth="1"/>
    <col min="11270" max="11270" width="11.7109375" style="91" customWidth="1"/>
    <col min="11271" max="11271" width="9" style="91" bestFit="1" customWidth="1"/>
    <col min="11272" max="11520" width="8" style="91"/>
    <col min="11521" max="11521" width="3.5703125" style="91" customWidth="1"/>
    <col min="11522" max="11522" width="15.28515625" style="91" customWidth="1"/>
    <col min="11523" max="11523" width="26.140625" style="91" customWidth="1"/>
    <col min="11524" max="11524" width="8.42578125" style="91" customWidth="1"/>
    <col min="11525" max="11525" width="9.42578125" style="91" customWidth="1"/>
    <col min="11526" max="11526" width="11.7109375" style="91" customWidth="1"/>
    <col min="11527" max="11527" width="9" style="91" bestFit="1" customWidth="1"/>
    <col min="11528" max="11776" width="8" style="91"/>
    <col min="11777" max="11777" width="3.5703125" style="91" customWidth="1"/>
    <col min="11778" max="11778" width="15.28515625" style="91" customWidth="1"/>
    <col min="11779" max="11779" width="26.140625" style="91" customWidth="1"/>
    <col min="11780" max="11780" width="8.42578125" style="91" customWidth="1"/>
    <col min="11781" max="11781" width="9.42578125" style="91" customWidth="1"/>
    <col min="11782" max="11782" width="11.7109375" style="91" customWidth="1"/>
    <col min="11783" max="11783" width="9" style="91" bestFit="1" customWidth="1"/>
    <col min="11784" max="12032" width="8" style="91"/>
    <col min="12033" max="12033" width="3.5703125" style="91" customWidth="1"/>
    <col min="12034" max="12034" width="15.28515625" style="91" customWidth="1"/>
    <col min="12035" max="12035" width="26.140625" style="91" customWidth="1"/>
    <col min="12036" max="12036" width="8.42578125" style="91" customWidth="1"/>
    <col min="12037" max="12037" width="9.42578125" style="91" customWidth="1"/>
    <col min="12038" max="12038" width="11.7109375" style="91" customWidth="1"/>
    <col min="12039" max="12039" width="9" style="91" bestFit="1" customWidth="1"/>
    <col min="12040" max="12288" width="8" style="91"/>
    <col min="12289" max="12289" width="3.5703125" style="91" customWidth="1"/>
    <col min="12290" max="12290" width="15.28515625" style="91" customWidth="1"/>
    <col min="12291" max="12291" width="26.140625" style="91" customWidth="1"/>
    <col min="12292" max="12292" width="8.42578125" style="91" customWidth="1"/>
    <col min="12293" max="12293" width="9.42578125" style="91" customWidth="1"/>
    <col min="12294" max="12294" width="11.7109375" style="91" customWidth="1"/>
    <col min="12295" max="12295" width="9" style="91" bestFit="1" customWidth="1"/>
    <col min="12296" max="12544" width="8" style="91"/>
    <col min="12545" max="12545" width="3.5703125" style="91" customWidth="1"/>
    <col min="12546" max="12546" width="15.28515625" style="91" customWidth="1"/>
    <col min="12547" max="12547" width="26.140625" style="91" customWidth="1"/>
    <col min="12548" max="12548" width="8.42578125" style="91" customWidth="1"/>
    <col min="12549" max="12549" width="9.42578125" style="91" customWidth="1"/>
    <col min="12550" max="12550" width="11.7109375" style="91" customWidth="1"/>
    <col min="12551" max="12551" width="9" style="91" bestFit="1" customWidth="1"/>
    <col min="12552" max="12800" width="8" style="91"/>
    <col min="12801" max="12801" width="3.5703125" style="91" customWidth="1"/>
    <col min="12802" max="12802" width="15.28515625" style="91" customWidth="1"/>
    <col min="12803" max="12803" width="26.140625" style="91" customWidth="1"/>
    <col min="12804" max="12804" width="8.42578125" style="91" customWidth="1"/>
    <col min="12805" max="12805" width="9.42578125" style="91" customWidth="1"/>
    <col min="12806" max="12806" width="11.7109375" style="91" customWidth="1"/>
    <col min="12807" max="12807" width="9" style="91" bestFit="1" customWidth="1"/>
    <col min="12808" max="13056" width="8" style="91"/>
    <col min="13057" max="13057" width="3.5703125" style="91" customWidth="1"/>
    <col min="13058" max="13058" width="15.28515625" style="91" customWidth="1"/>
    <col min="13059" max="13059" width="26.140625" style="91" customWidth="1"/>
    <col min="13060" max="13060" width="8.42578125" style="91" customWidth="1"/>
    <col min="13061" max="13061" width="9.42578125" style="91" customWidth="1"/>
    <col min="13062" max="13062" width="11.7109375" style="91" customWidth="1"/>
    <col min="13063" max="13063" width="9" style="91" bestFit="1" customWidth="1"/>
    <col min="13064" max="13312" width="8" style="91"/>
    <col min="13313" max="13313" width="3.5703125" style="91" customWidth="1"/>
    <col min="13314" max="13314" width="15.28515625" style="91" customWidth="1"/>
    <col min="13315" max="13315" width="26.140625" style="91" customWidth="1"/>
    <col min="13316" max="13316" width="8.42578125" style="91" customWidth="1"/>
    <col min="13317" max="13317" width="9.42578125" style="91" customWidth="1"/>
    <col min="13318" max="13318" width="11.7109375" style="91" customWidth="1"/>
    <col min="13319" max="13319" width="9" style="91" bestFit="1" customWidth="1"/>
    <col min="13320" max="13568" width="8" style="91"/>
    <col min="13569" max="13569" width="3.5703125" style="91" customWidth="1"/>
    <col min="13570" max="13570" width="15.28515625" style="91" customWidth="1"/>
    <col min="13571" max="13571" width="26.140625" style="91" customWidth="1"/>
    <col min="13572" max="13572" width="8.42578125" style="91" customWidth="1"/>
    <col min="13573" max="13573" width="9.42578125" style="91" customWidth="1"/>
    <col min="13574" max="13574" width="11.7109375" style="91" customWidth="1"/>
    <col min="13575" max="13575" width="9" style="91" bestFit="1" customWidth="1"/>
    <col min="13576" max="13824" width="8" style="91"/>
    <col min="13825" max="13825" width="3.5703125" style="91" customWidth="1"/>
    <col min="13826" max="13826" width="15.28515625" style="91" customWidth="1"/>
    <col min="13827" max="13827" width="26.140625" style="91" customWidth="1"/>
    <col min="13828" max="13828" width="8.42578125" style="91" customWidth="1"/>
    <col min="13829" max="13829" width="9.42578125" style="91" customWidth="1"/>
    <col min="13830" max="13830" width="11.7109375" style="91" customWidth="1"/>
    <col min="13831" max="13831" width="9" style="91" bestFit="1" customWidth="1"/>
    <col min="13832" max="14080" width="8" style="91"/>
    <col min="14081" max="14081" width="3.5703125" style="91" customWidth="1"/>
    <col min="14082" max="14082" width="15.28515625" style="91" customWidth="1"/>
    <col min="14083" max="14083" width="26.140625" style="91" customWidth="1"/>
    <col min="14084" max="14084" width="8.42578125" style="91" customWidth="1"/>
    <col min="14085" max="14085" width="9.42578125" style="91" customWidth="1"/>
    <col min="14086" max="14086" width="11.7109375" style="91" customWidth="1"/>
    <col min="14087" max="14087" width="9" style="91" bestFit="1" customWidth="1"/>
    <col min="14088" max="14336" width="8" style="91"/>
    <col min="14337" max="14337" width="3.5703125" style="91" customWidth="1"/>
    <col min="14338" max="14338" width="15.28515625" style="91" customWidth="1"/>
    <col min="14339" max="14339" width="26.140625" style="91" customWidth="1"/>
    <col min="14340" max="14340" width="8.42578125" style="91" customWidth="1"/>
    <col min="14341" max="14341" width="9.42578125" style="91" customWidth="1"/>
    <col min="14342" max="14342" width="11.7109375" style="91" customWidth="1"/>
    <col min="14343" max="14343" width="9" style="91" bestFit="1" customWidth="1"/>
    <col min="14344" max="14592" width="8" style="91"/>
    <col min="14593" max="14593" width="3.5703125" style="91" customWidth="1"/>
    <col min="14594" max="14594" width="15.28515625" style="91" customWidth="1"/>
    <col min="14595" max="14595" width="26.140625" style="91" customWidth="1"/>
    <col min="14596" max="14596" width="8.42578125" style="91" customWidth="1"/>
    <col min="14597" max="14597" width="9.42578125" style="91" customWidth="1"/>
    <col min="14598" max="14598" width="11.7109375" style="91" customWidth="1"/>
    <col min="14599" max="14599" width="9" style="91" bestFit="1" customWidth="1"/>
    <col min="14600" max="14848" width="8" style="91"/>
    <col min="14849" max="14849" width="3.5703125" style="91" customWidth="1"/>
    <col min="14850" max="14850" width="15.28515625" style="91" customWidth="1"/>
    <col min="14851" max="14851" width="26.140625" style="91" customWidth="1"/>
    <col min="14852" max="14852" width="8.42578125" style="91" customWidth="1"/>
    <col min="14853" max="14853" width="9.42578125" style="91" customWidth="1"/>
    <col min="14854" max="14854" width="11.7109375" style="91" customWidth="1"/>
    <col min="14855" max="14855" width="9" style="91" bestFit="1" customWidth="1"/>
    <col min="14856" max="15104" width="8" style="91"/>
    <col min="15105" max="15105" width="3.5703125" style="91" customWidth="1"/>
    <col min="15106" max="15106" width="15.28515625" style="91" customWidth="1"/>
    <col min="15107" max="15107" width="26.140625" style="91" customWidth="1"/>
    <col min="15108" max="15108" width="8.42578125" style="91" customWidth="1"/>
    <col min="15109" max="15109" width="9.42578125" style="91" customWidth="1"/>
    <col min="15110" max="15110" width="11.7109375" style="91" customWidth="1"/>
    <col min="15111" max="15111" width="9" style="91" bestFit="1" customWidth="1"/>
    <col min="15112" max="15360" width="8" style="91"/>
    <col min="15361" max="15361" width="3.5703125" style="91" customWidth="1"/>
    <col min="15362" max="15362" width="15.28515625" style="91" customWidth="1"/>
    <col min="15363" max="15363" width="26.140625" style="91" customWidth="1"/>
    <col min="15364" max="15364" width="8.42578125" style="91" customWidth="1"/>
    <col min="15365" max="15365" width="9.42578125" style="91" customWidth="1"/>
    <col min="15366" max="15366" width="11.7109375" style="91" customWidth="1"/>
    <col min="15367" max="15367" width="9" style="91" bestFit="1" customWidth="1"/>
    <col min="15368" max="15616" width="8" style="91"/>
    <col min="15617" max="15617" width="3.5703125" style="91" customWidth="1"/>
    <col min="15618" max="15618" width="15.28515625" style="91" customWidth="1"/>
    <col min="15619" max="15619" width="26.140625" style="91" customWidth="1"/>
    <col min="15620" max="15620" width="8.42578125" style="91" customWidth="1"/>
    <col min="15621" max="15621" width="9.42578125" style="91" customWidth="1"/>
    <col min="15622" max="15622" width="11.7109375" style="91" customWidth="1"/>
    <col min="15623" max="15623" width="9" style="91" bestFit="1" customWidth="1"/>
    <col min="15624" max="15872" width="8" style="91"/>
    <col min="15873" max="15873" width="3.5703125" style="91" customWidth="1"/>
    <col min="15874" max="15874" width="15.28515625" style="91" customWidth="1"/>
    <col min="15875" max="15875" width="26.140625" style="91" customWidth="1"/>
    <col min="15876" max="15876" width="8.42578125" style="91" customWidth="1"/>
    <col min="15877" max="15877" width="9.42578125" style="91" customWidth="1"/>
    <col min="15878" max="15878" width="11.7109375" style="91" customWidth="1"/>
    <col min="15879" max="15879" width="9" style="91" bestFit="1" customWidth="1"/>
    <col min="15880" max="16128" width="8" style="91"/>
    <col min="16129" max="16129" width="3.5703125" style="91" customWidth="1"/>
    <col min="16130" max="16130" width="15.28515625" style="91" customWidth="1"/>
    <col min="16131" max="16131" width="26.140625" style="91" customWidth="1"/>
    <col min="16132" max="16132" width="8.42578125" style="91" customWidth="1"/>
    <col min="16133" max="16133" width="9.42578125" style="91" customWidth="1"/>
    <col min="16134" max="16134" width="11.7109375" style="91" customWidth="1"/>
    <col min="16135" max="16135" width="9" style="91" bestFit="1" customWidth="1"/>
    <col min="16136" max="16384" width="8" style="91"/>
  </cols>
  <sheetData>
    <row r="1" spans="1:6" s="90" customFormat="1" ht="10.15" customHeight="1" x14ac:dyDescent="0.25">
      <c r="A1" s="89"/>
      <c r="B1" s="89"/>
      <c r="C1" s="89"/>
      <c r="D1" s="89"/>
      <c r="E1" s="89"/>
      <c r="F1" s="89"/>
    </row>
    <row r="2" spans="1:6" ht="33" customHeight="1" outlineLevel="1" x14ac:dyDescent="0.2">
      <c r="A2" s="113" t="s">
        <v>138</v>
      </c>
      <c r="B2" s="113"/>
      <c r="C2" s="113"/>
      <c r="D2" s="113"/>
      <c r="E2" s="113"/>
      <c r="F2" s="113"/>
    </row>
    <row r="3" spans="1:6" s="90" customFormat="1" ht="10.15" customHeight="1" x14ac:dyDescent="0.25">
      <c r="A3" s="89"/>
      <c r="B3" s="89"/>
      <c r="C3" s="89"/>
      <c r="D3" s="89"/>
      <c r="E3" s="89"/>
      <c r="F3" s="89"/>
    </row>
    <row r="4" spans="1:6" ht="24.75" customHeight="1" x14ac:dyDescent="0.2">
      <c r="A4" s="114" t="s">
        <v>89</v>
      </c>
      <c r="B4" s="114" t="s">
        <v>90</v>
      </c>
      <c r="C4" s="114"/>
      <c r="D4" s="114" t="s">
        <v>91</v>
      </c>
      <c r="E4" s="114" t="s">
        <v>92</v>
      </c>
      <c r="F4" s="114" t="s">
        <v>55</v>
      </c>
    </row>
    <row r="5" spans="1:6" ht="12.75" customHeight="1" x14ac:dyDescent="0.2">
      <c r="A5" s="114"/>
      <c r="B5" s="114"/>
      <c r="C5" s="114"/>
      <c r="D5" s="114"/>
      <c r="E5" s="114"/>
      <c r="F5" s="114"/>
    </row>
    <row r="6" spans="1:6" ht="12.75" customHeight="1" x14ac:dyDescent="0.2">
      <c r="A6" s="114"/>
      <c r="B6" s="114"/>
      <c r="C6" s="114"/>
      <c r="D6" s="114"/>
      <c r="E6" s="114"/>
      <c r="F6" s="114"/>
    </row>
    <row r="7" spans="1:6" ht="14.45" customHeight="1" x14ac:dyDescent="0.25">
      <c r="A7" s="94">
        <v>1</v>
      </c>
      <c r="B7" s="125" t="s">
        <v>139</v>
      </c>
      <c r="C7" s="126"/>
      <c r="D7" s="84"/>
      <c r="E7" s="95">
        <v>237</v>
      </c>
      <c r="F7" s="95">
        <v>4314.45</v>
      </c>
    </row>
    <row r="8" spans="1:6" ht="14.45" customHeight="1" x14ac:dyDescent="0.25">
      <c r="A8" s="94">
        <v>2</v>
      </c>
      <c r="B8" s="125" t="s">
        <v>140</v>
      </c>
      <c r="C8" s="126"/>
      <c r="D8" s="84"/>
      <c r="E8" s="95">
        <v>18362.95</v>
      </c>
      <c r="F8" s="95">
        <v>1347516.07</v>
      </c>
    </row>
    <row r="9" spans="1:6" ht="14.45" customHeight="1" x14ac:dyDescent="0.25">
      <c r="A9" s="94">
        <v>3</v>
      </c>
      <c r="B9" s="125" t="s">
        <v>141</v>
      </c>
      <c r="C9" s="126"/>
      <c r="D9" s="84"/>
      <c r="E9" s="95">
        <v>4</v>
      </c>
      <c r="F9" s="95">
        <v>4899.92</v>
      </c>
    </row>
    <row r="10" spans="1:6" ht="14.45" customHeight="1" x14ac:dyDescent="0.25">
      <c r="A10" s="94">
        <v>4</v>
      </c>
      <c r="B10" s="125" t="s">
        <v>142</v>
      </c>
      <c r="C10" s="126"/>
      <c r="D10" s="84"/>
      <c r="E10" s="95">
        <v>2907</v>
      </c>
      <c r="F10" s="95">
        <v>321369.7</v>
      </c>
    </row>
    <row r="11" spans="1:6" ht="14.45" customHeight="1" x14ac:dyDescent="0.25">
      <c r="A11" s="127" t="s">
        <v>143</v>
      </c>
      <c r="B11" s="128"/>
      <c r="C11" s="128"/>
      <c r="D11" s="129"/>
      <c r="E11" s="96">
        <f>E7+E8+E9+E10</f>
        <v>21510.95</v>
      </c>
      <c r="F11" s="96">
        <f>F7+F8+F9+F10</f>
        <v>1678100.14</v>
      </c>
    </row>
    <row r="12" spans="1:6" ht="12.75" customHeight="1" x14ac:dyDescent="0.2">
      <c r="A12" s="130" t="s">
        <v>144</v>
      </c>
      <c r="B12" s="131"/>
      <c r="C12" s="131"/>
      <c r="D12" s="131"/>
      <c r="E12" s="131"/>
      <c r="F12" s="132"/>
    </row>
    <row r="13" spans="1:6" ht="18" customHeight="1" x14ac:dyDescent="0.2">
      <c r="A13" s="120" t="s">
        <v>145</v>
      </c>
      <c r="B13" s="120"/>
      <c r="C13" s="120"/>
      <c r="D13" s="120"/>
      <c r="E13" s="120"/>
      <c r="F13" s="120"/>
    </row>
    <row r="14" spans="1:6" ht="14.45" customHeight="1" outlineLevel="4" x14ac:dyDescent="0.25">
      <c r="A14" s="97">
        <v>1</v>
      </c>
      <c r="B14" s="115" t="s">
        <v>146</v>
      </c>
      <c r="C14" s="115"/>
      <c r="D14" s="84" t="s">
        <v>147</v>
      </c>
      <c r="E14" s="85">
        <v>10</v>
      </c>
      <c r="F14" s="87">
        <v>79</v>
      </c>
    </row>
    <row r="15" spans="1:6" ht="14.45" customHeight="1" outlineLevel="4" x14ac:dyDescent="0.25">
      <c r="A15" s="97">
        <f>A14+1</f>
        <v>2</v>
      </c>
      <c r="B15" s="115" t="s">
        <v>148</v>
      </c>
      <c r="C15" s="115"/>
      <c r="D15" s="84" t="s">
        <v>147</v>
      </c>
      <c r="E15" s="85">
        <v>10</v>
      </c>
      <c r="F15" s="87">
        <v>78.5</v>
      </c>
    </row>
    <row r="16" spans="1:6" ht="14.45" customHeight="1" outlineLevel="4" x14ac:dyDescent="0.25">
      <c r="A16" s="97">
        <f t="shared" ref="A16:A45" si="0">A15+1</f>
        <v>3</v>
      </c>
      <c r="B16" s="115" t="s">
        <v>149</v>
      </c>
      <c r="C16" s="115"/>
      <c r="D16" s="84" t="s">
        <v>94</v>
      </c>
      <c r="E16" s="85">
        <v>5</v>
      </c>
      <c r="F16" s="87">
        <v>869.32</v>
      </c>
    </row>
    <row r="17" spans="1:6" ht="14.45" customHeight="1" outlineLevel="4" x14ac:dyDescent="0.25">
      <c r="A17" s="97">
        <f t="shared" si="0"/>
        <v>4</v>
      </c>
      <c r="B17" s="115" t="s">
        <v>150</v>
      </c>
      <c r="C17" s="115"/>
      <c r="D17" s="84" t="s">
        <v>151</v>
      </c>
      <c r="E17" s="85">
        <v>10</v>
      </c>
      <c r="F17" s="87">
        <v>212</v>
      </c>
    </row>
    <row r="18" spans="1:6" ht="14.45" customHeight="1" outlineLevel="4" x14ac:dyDescent="0.25">
      <c r="A18" s="97">
        <f t="shared" si="0"/>
        <v>5</v>
      </c>
      <c r="B18" s="115" t="s">
        <v>152</v>
      </c>
      <c r="C18" s="115"/>
      <c r="D18" s="84" t="s">
        <v>147</v>
      </c>
      <c r="E18" s="85">
        <v>10</v>
      </c>
      <c r="F18" s="87">
        <v>249</v>
      </c>
    </row>
    <row r="19" spans="1:6" ht="14.45" customHeight="1" outlineLevel="4" x14ac:dyDescent="0.25">
      <c r="A19" s="97">
        <f t="shared" si="0"/>
        <v>6</v>
      </c>
      <c r="B19" s="115" t="s">
        <v>153</v>
      </c>
      <c r="C19" s="115"/>
      <c r="D19" s="84" t="s">
        <v>94</v>
      </c>
      <c r="E19" s="85">
        <v>10</v>
      </c>
      <c r="F19" s="87">
        <v>106.5</v>
      </c>
    </row>
    <row r="20" spans="1:6" ht="14.45" customHeight="1" outlineLevel="4" x14ac:dyDescent="0.25">
      <c r="A20" s="97">
        <f t="shared" si="0"/>
        <v>7</v>
      </c>
      <c r="B20" s="115" t="s">
        <v>154</v>
      </c>
      <c r="C20" s="115"/>
      <c r="D20" s="84" t="s">
        <v>94</v>
      </c>
      <c r="E20" s="85">
        <v>20</v>
      </c>
      <c r="F20" s="87">
        <v>276</v>
      </c>
    </row>
    <row r="21" spans="1:6" ht="14.45" customHeight="1" outlineLevel="4" x14ac:dyDescent="0.25">
      <c r="A21" s="97">
        <f t="shared" si="0"/>
        <v>8</v>
      </c>
      <c r="B21" s="115" t="s">
        <v>155</v>
      </c>
      <c r="C21" s="115"/>
      <c r="D21" s="84" t="s">
        <v>147</v>
      </c>
      <c r="E21" s="85">
        <v>10</v>
      </c>
      <c r="F21" s="87">
        <v>55.5</v>
      </c>
    </row>
    <row r="22" spans="1:6" ht="14.45" customHeight="1" outlineLevel="4" x14ac:dyDescent="0.25">
      <c r="A22" s="97">
        <f t="shared" si="0"/>
        <v>9</v>
      </c>
      <c r="B22" s="115" t="s">
        <v>156</v>
      </c>
      <c r="C22" s="115"/>
      <c r="D22" s="84" t="s">
        <v>147</v>
      </c>
      <c r="E22" s="85">
        <v>1</v>
      </c>
      <c r="F22" s="87">
        <v>28.4</v>
      </c>
    </row>
    <row r="23" spans="1:6" ht="14.45" customHeight="1" outlineLevel="4" x14ac:dyDescent="0.25">
      <c r="A23" s="97">
        <f t="shared" si="0"/>
        <v>10</v>
      </c>
      <c r="B23" s="115" t="s">
        <v>157</v>
      </c>
      <c r="C23" s="115"/>
      <c r="D23" s="84" t="s">
        <v>147</v>
      </c>
      <c r="E23" s="85">
        <v>5</v>
      </c>
      <c r="F23" s="87">
        <v>357.5</v>
      </c>
    </row>
    <row r="24" spans="1:6" ht="14.45" customHeight="1" outlineLevel="4" x14ac:dyDescent="0.25">
      <c r="A24" s="97">
        <f t="shared" si="0"/>
        <v>11</v>
      </c>
      <c r="B24" s="115" t="s">
        <v>158</v>
      </c>
      <c r="C24" s="115"/>
      <c r="D24" s="84" t="s">
        <v>147</v>
      </c>
      <c r="E24" s="85">
        <v>2</v>
      </c>
      <c r="F24" s="87">
        <v>50.5</v>
      </c>
    </row>
    <row r="25" spans="1:6" ht="14.45" customHeight="1" outlineLevel="4" x14ac:dyDescent="0.25">
      <c r="A25" s="97">
        <f t="shared" si="0"/>
        <v>12</v>
      </c>
      <c r="B25" s="115" t="s">
        <v>159</v>
      </c>
      <c r="C25" s="115"/>
      <c r="D25" s="84" t="s">
        <v>147</v>
      </c>
      <c r="E25" s="85">
        <v>1</v>
      </c>
      <c r="F25" s="87">
        <v>151.34</v>
      </c>
    </row>
    <row r="26" spans="1:6" ht="14.45" customHeight="1" outlineLevel="4" x14ac:dyDescent="0.25">
      <c r="A26" s="97">
        <f t="shared" si="0"/>
        <v>13</v>
      </c>
      <c r="B26" s="115" t="s">
        <v>160</v>
      </c>
      <c r="C26" s="115"/>
      <c r="D26" s="84" t="s">
        <v>151</v>
      </c>
      <c r="E26" s="85">
        <v>5</v>
      </c>
      <c r="F26" s="87">
        <v>53.25</v>
      </c>
    </row>
    <row r="27" spans="1:6" ht="14.45" customHeight="1" outlineLevel="4" x14ac:dyDescent="0.25">
      <c r="A27" s="97">
        <f t="shared" si="0"/>
        <v>14</v>
      </c>
      <c r="B27" s="115" t="s">
        <v>161</v>
      </c>
      <c r="C27" s="115"/>
      <c r="D27" s="84" t="s">
        <v>94</v>
      </c>
      <c r="E27" s="85">
        <v>4</v>
      </c>
      <c r="F27" s="87">
        <v>105</v>
      </c>
    </row>
    <row r="28" spans="1:6" ht="14.45" customHeight="1" outlineLevel="4" x14ac:dyDescent="0.25">
      <c r="A28" s="97">
        <f t="shared" si="0"/>
        <v>15</v>
      </c>
      <c r="B28" s="115" t="s">
        <v>162</v>
      </c>
      <c r="C28" s="115"/>
      <c r="D28" s="84" t="s">
        <v>94</v>
      </c>
      <c r="E28" s="85">
        <v>20</v>
      </c>
      <c r="F28" s="87">
        <v>43</v>
      </c>
    </row>
    <row r="29" spans="1:6" ht="14.45" customHeight="1" outlineLevel="4" x14ac:dyDescent="0.25">
      <c r="A29" s="97">
        <f t="shared" si="0"/>
        <v>16</v>
      </c>
      <c r="B29" s="115" t="s">
        <v>163</v>
      </c>
      <c r="C29" s="115"/>
      <c r="D29" s="84" t="s">
        <v>94</v>
      </c>
      <c r="E29" s="85">
        <v>20</v>
      </c>
      <c r="F29" s="87">
        <v>38</v>
      </c>
    </row>
    <row r="30" spans="1:6" ht="14.45" customHeight="1" outlineLevel="4" x14ac:dyDescent="0.25">
      <c r="A30" s="97">
        <f t="shared" si="0"/>
        <v>17</v>
      </c>
      <c r="B30" s="115" t="s">
        <v>164</v>
      </c>
      <c r="C30" s="115"/>
      <c r="D30" s="84" t="s">
        <v>147</v>
      </c>
      <c r="E30" s="85">
        <v>4</v>
      </c>
      <c r="F30" s="87">
        <v>36</v>
      </c>
    </row>
    <row r="31" spans="1:6" ht="14.45" customHeight="1" outlineLevel="4" x14ac:dyDescent="0.25">
      <c r="A31" s="97">
        <f t="shared" si="0"/>
        <v>18</v>
      </c>
      <c r="B31" s="115" t="s">
        <v>165</v>
      </c>
      <c r="C31" s="115"/>
      <c r="D31" s="84" t="s">
        <v>147</v>
      </c>
      <c r="E31" s="85">
        <v>1</v>
      </c>
      <c r="F31" s="87">
        <v>39.299999999999997</v>
      </c>
    </row>
    <row r="32" spans="1:6" ht="14.45" customHeight="1" outlineLevel="4" x14ac:dyDescent="0.25">
      <c r="A32" s="97">
        <f t="shared" si="0"/>
        <v>19</v>
      </c>
      <c r="B32" s="115" t="s">
        <v>166</v>
      </c>
      <c r="C32" s="115"/>
      <c r="D32" s="84" t="s">
        <v>147</v>
      </c>
      <c r="E32" s="85">
        <v>3</v>
      </c>
      <c r="F32" s="87">
        <v>74.25</v>
      </c>
    </row>
    <row r="33" spans="1:6" ht="14.45" customHeight="1" outlineLevel="4" x14ac:dyDescent="0.25">
      <c r="A33" s="97">
        <f t="shared" si="0"/>
        <v>20</v>
      </c>
      <c r="B33" s="115" t="s">
        <v>167</v>
      </c>
      <c r="C33" s="115"/>
      <c r="D33" s="84" t="s">
        <v>147</v>
      </c>
      <c r="E33" s="85">
        <v>20</v>
      </c>
      <c r="F33" s="87">
        <v>77</v>
      </c>
    </row>
    <row r="34" spans="1:6" ht="14.45" customHeight="1" outlineLevel="4" x14ac:dyDescent="0.25">
      <c r="A34" s="97">
        <f t="shared" si="0"/>
        <v>21</v>
      </c>
      <c r="B34" s="115" t="s">
        <v>168</v>
      </c>
      <c r="C34" s="115"/>
      <c r="D34" s="84" t="s">
        <v>151</v>
      </c>
      <c r="E34" s="85">
        <v>10</v>
      </c>
      <c r="F34" s="87">
        <v>60</v>
      </c>
    </row>
    <row r="35" spans="1:6" ht="14.45" customHeight="1" outlineLevel="4" x14ac:dyDescent="0.25">
      <c r="A35" s="97">
        <f t="shared" si="0"/>
        <v>22</v>
      </c>
      <c r="B35" s="115" t="s">
        <v>169</v>
      </c>
      <c r="C35" s="115"/>
      <c r="D35" s="84" t="s">
        <v>147</v>
      </c>
      <c r="E35" s="85">
        <v>5</v>
      </c>
      <c r="F35" s="87">
        <v>102.5</v>
      </c>
    </row>
    <row r="36" spans="1:6" ht="14.45" customHeight="1" outlineLevel="4" x14ac:dyDescent="0.25">
      <c r="A36" s="97">
        <f t="shared" si="0"/>
        <v>23</v>
      </c>
      <c r="B36" s="115" t="s">
        <v>170</v>
      </c>
      <c r="C36" s="115"/>
      <c r="D36" s="84" t="s">
        <v>147</v>
      </c>
      <c r="E36" s="85">
        <v>2</v>
      </c>
      <c r="F36" s="87">
        <v>208.9</v>
      </c>
    </row>
    <row r="37" spans="1:6" ht="14.45" customHeight="1" outlineLevel="4" x14ac:dyDescent="0.25">
      <c r="A37" s="97">
        <f t="shared" si="0"/>
        <v>24</v>
      </c>
      <c r="B37" s="115" t="s">
        <v>171</v>
      </c>
      <c r="C37" s="115"/>
      <c r="D37" s="84" t="s">
        <v>151</v>
      </c>
      <c r="E37" s="85">
        <v>5</v>
      </c>
      <c r="F37" s="87">
        <v>68</v>
      </c>
    </row>
    <row r="38" spans="1:6" ht="14.45" customHeight="1" outlineLevel="4" x14ac:dyDescent="0.25">
      <c r="A38" s="97">
        <f t="shared" si="0"/>
        <v>25</v>
      </c>
      <c r="B38" s="115" t="s">
        <v>172</v>
      </c>
      <c r="C38" s="115"/>
      <c r="D38" s="84" t="s">
        <v>147</v>
      </c>
      <c r="E38" s="85">
        <v>1</v>
      </c>
      <c r="F38" s="87">
        <v>130</v>
      </c>
    </row>
    <row r="39" spans="1:6" ht="14.45" customHeight="1" outlineLevel="4" x14ac:dyDescent="0.25">
      <c r="A39" s="97">
        <f t="shared" si="0"/>
        <v>26</v>
      </c>
      <c r="B39" s="115" t="s">
        <v>173</v>
      </c>
      <c r="C39" s="115"/>
      <c r="D39" s="84" t="s">
        <v>147</v>
      </c>
      <c r="E39" s="85">
        <v>2</v>
      </c>
      <c r="F39" s="87">
        <v>291</v>
      </c>
    </row>
    <row r="40" spans="1:6" ht="14.45" customHeight="1" outlineLevel="4" x14ac:dyDescent="0.25">
      <c r="A40" s="97">
        <f t="shared" si="0"/>
        <v>27</v>
      </c>
      <c r="B40" s="115" t="s">
        <v>174</v>
      </c>
      <c r="C40" s="115"/>
      <c r="D40" s="84" t="s">
        <v>147</v>
      </c>
      <c r="E40" s="85">
        <v>3</v>
      </c>
      <c r="F40" s="87">
        <v>128.25</v>
      </c>
    </row>
    <row r="41" spans="1:6" ht="14.45" customHeight="1" outlineLevel="4" x14ac:dyDescent="0.25">
      <c r="A41" s="97">
        <f t="shared" si="0"/>
        <v>28</v>
      </c>
      <c r="B41" s="115" t="s">
        <v>175</v>
      </c>
      <c r="C41" s="115"/>
      <c r="D41" s="84" t="s">
        <v>147</v>
      </c>
      <c r="E41" s="85">
        <v>1</v>
      </c>
      <c r="F41" s="87">
        <v>85.88</v>
      </c>
    </row>
    <row r="42" spans="1:6" ht="14.45" customHeight="1" outlineLevel="4" x14ac:dyDescent="0.25">
      <c r="A42" s="97">
        <f t="shared" si="0"/>
        <v>29</v>
      </c>
      <c r="B42" s="115" t="s">
        <v>176</v>
      </c>
      <c r="C42" s="115"/>
      <c r="D42" s="84" t="s">
        <v>147</v>
      </c>
      <c r="E42" s="85">
        <v>1</v>
      </c>
      <c r="F42" s="87">
        <v>87.31</v>
      </c>
    </row>
    <row r="43" spans="1:6" ht="14.45" customHeight="1" outlineLevel="4" x14ac:dyDescent="0.25">
      <c r="A43" s="97">
        <f t="shared" si="0"/>
        <v>30</v>
      </c>
      <c r="B43" s="115" t="s">
        <v>177</v>
      </c>
      <c r="C43" s="115"/>
      <c r="D43" s="84" t="s">
        <v>147</v>
      </c>
      <c r="E43" s="85">
        <v>20</v>
      </c>
      <c r="F43" s="87">
        <v>53.2</v>
      </c>
    </row>
    <row r="44" spans="1:6" ht="14.45" customHeight="1" outlineLevel="4" x14ac:dyDescent="0.25">
      <c r="A44" s="97">
        <f t="shared" si="0"/>
        <v>31</v>
      </c>
      <c r="B44" s="115" t="s">
        <v>178</v>
      </c>
      <c r="C44" s="115"/>
      <c r="D44" s="84" t="s">
        <v>147</v>
      </c>
      <c r="E44" s="85">
        <v>1</v>
      </c>
      <c r="F44" s="87">
        <v>52.3</v>
      </c>
    </row>
    <row r="45" spans="1:6" ht="14.45" customHeight="1" outlineLevel="4" x14ac:dyDescent="0.25">
      <c r="A45" s="97">
        <f t="shared" si="0"/>
        <v>32</v>
      </c>
      <c r="B45" s="115" t="s">
        <v>179</v>
      </c>
      <c r="C45" s="115"/>
      <c r="D45" s="84" t="s">
        <v>94</v>
      </c>
      <c r="E45" s="85">
        <v>15</v>
      </c>
      <c r="F45" s="87">
        <v>67.75</v>
      </c>
    </row>
    <row r="46" spans="1:6" ht="14.45" customHeight="1" outlineLevel="3" x14ac:dyDescent="0.2">
      <c r="A46" s="124"/>
      <c r="B46" s="124"/>
      <c r="C46" s="124"/>
      <c r="D46" s="124"/>
      <c r="E46" s="98">
        <f>SUM(E14:E45)</f>
        <v>237</v>
      </c>
      <c r="F46" s="98">
        <f>SUM(F14:F45)</f>
        <v>4314.4500000000007</v>
      </c>
    </row>
    <row r="47" spans="1:6" ht="18" customHeight="1" outlineLevel="3" x14ac:dyDescent="0.2">
      <c r="A47" s="120" t="s">
        <v>180</v>
      </c>
      <c r="B47" s="120"/>
      <c r="C47" s="120"/>
      <c r="D47" s="120"/>
      <c r="E47" s="120"/>
      <c r="F47" s="120"/>
    </row>
    <row r="48" spans="1:6" ht="14.45" customHeight="1" outlineLevel="4" x14ac:dyDescent="0.25">
      <c r="A48" s="99">
        <v>1</v>
      </c>
      <c r="B48" s="115" t="s">
        <v>181</v>
      </c>
      <c r="C48" s="115"/>
      <c r="D48" s="84" t="s">
        <v>94</v>
      </c>
      <c r="E48" s="85">
        <v>1</v>
      </c>
      <c r="F48" s="87">
        <v>630</v>
      </c>
    </row>
    <row r="49" spans="1:6" ht="14.45" customHeight="1" outlineLevel="4" x14ac:dyDescent="0.25">
      <c r="A49" s="99">
        <f>A48+1</f>
        <v>2</v>
      </c>
      <c r="B49" s="115" t="s">
        <v>182</v>
      </c>
      <c r="C49" s="115"/>
      <c r="D49" s="84" t="s">
        <v>94</v>
      </c>
      <c r="E49" s="88">
        <v>2200</v>
      </c>
      <c r="F49" s="86">
        <v>17246</v>
      </c>
    </row>
    <row r="50" spans="1:6" ht="14.45" customHeight="1" outlineLevel="4" x14ac:dyDescent="0.25">
      <c r="A50" s="99">
        <f t="shared" ref="A50:A113" si="1">A49+1</f>
        <v>3</v>
      </c>
      <c r="B50" s="115" t="s">
        <v>183</v>
      </c>
      <c r="C50" s="115"/>
      <c r="D50" s="84" t="s">
        <v>94</v>
      </c>
      <c r="E50" s="85">
        <v>2</v>
      </c>
      <c r="F50" s="87">
        <v>100</v>
      </c>
    </row>
    <row r="51" spans="1:6" ht="14.45" customHeight="1" outlineLevel="4" x14ac:dyDescent="0.25">
      <c r="A51" s="99">
        <f t="shared" si="1"/>
        <v>4</v>
      </c>
      <c r="B51" s="115" t="s">
        <v>184</v>
      </c>
      <c r="C51" s="115"/>
      <c r="D51" s="84" t="s">
        <v>94</v>
      </c>
      <c r="E51" s="85">
        <v>4</v>
      </c>
      <c r="F51" s="87">
        <v>180</v>
      </c>
    </row>
    <row r="52" spans="1:6" ht="14.45" customHeight="1" outlineLevel="4" x14ac:dyDescent="0.25">
      <c r="A52" s="99">
        <f t="shared" si="1"/>
        <v>5</v>
      </c>
      <c r="B52" s="115" t="s">
        <v>185</v>
      </c>
      <c r="C52" s="115"/>
      <c r="D52" s="84" t="s">
        <v>94</v>
      </c>
      <c r="E52" s="85">
        <v>1</v>
      </c>
      <c r="F52" s="87">
        <v>375</v>
      </c>
    </row>
    <row r="53" spans="1:6" ht="14.45" customHeight="1" outlineLevel="4" x14ac:dyDescent="0.25">
      <c r="A53" s="99">
        <f t="shared" si="1"/>
        <v>6</v>
      </c>
      <c r="B53" s="115" t="s">
        <v>186</v>
      </c>
      <c r="C53" s="115"/>
      <c r="D53" s="84" t="s">
        <v>94</v>
      </c>
      <c r="E53" s="85">
        <v>1</v>
      </c>
      <c r="F53" s="87">
        <v>40</v>
      </c>
    </row>
    <row r="54" spans="1:6" ht="14.45" customHeight="1" outlineLevel="4" x14ac:dyDescent="0.25">
      <c r="A54" s="99">
        <f t="shared" si="1"/>
        <v>7</v>
      </c>
      <c r="B54" s="115" t="s">
        <v>187</v>
      </c>
      <c r="C54" s="115"/>
      <c r="D54" s="84" t="s">
        <v>94</v>
      </c>
      <c r="E54" s="85">
        <v>5</v>
      </c>
      <c r="F54" s="87">
        <v>280</v>
      </c>
    </row>
    <row r="55" spans="1:6" ht="14.45" customHeight="1" outlineLevel="4" x14ac:dyDescent="0.25">
      <c r="A55" s="99">
        <f t="shared" si="1"/>
        <v>8</v>
      </c>
      <c r="B55" s="115" t="s">
        <v>188</v>
      </c>
      <c r="C55" s="115"/>
      <c r="D55" s="84" t="s">
        <v>94</v>
      </c>
      <c r="E55" s="85">
        <v>5</v>
      </c>
      <c r="F55" s="87">
        <v>396.84</v>
      </c>
    </row>
    <row r="56" spans="1:6" ht="14.45" customHeight="1" outlineLevel="4" x14ac:dyDescent="0.25">
      <c r="A56" s="99">
        <f t="shared" si="1"/>
        <v>9</v>
      </c>
      <c r="B56" s="115" t="s">
        <v>189</v>
      </c>
      <c r="C56" s="115"/>
      <c r="D56" s="84" t="s">
        <v>94</v>
      </c>
      <c r="E56" s="85">
        <v>2</v>
      </c>
      <c r="F56" s="87">
        <v>136</v>
      </c>
    </row>
    <row r="57" spans="1:6" ht="14.45" customHeight="1" outlineLevel="4" x14ac:dyDescent="0.25">
      <c r="A57" s="99">
        <f t="shared" si="1"/>
        <v>10</v>
      </c>
      <c r="B57" s="115" t="s">
        <v>190</v>
      </c>
      <c r="C57" s="115"/>
      <c r="D57" s="84" t="s">
        <v>94</v>
      </c>
      <c r="E57" s="85">
        <v>3</v>
      </c>
      <c r="F57" s="87">
        <v>232</v>
      </c>
    </row>
    <row r="58" spans="1:6" ht="14.45" customHeight="1" outlineLevel="4" x14ac:dyDescent="0.25">
      <c r="A58" s="99">
        <f t="shared" si="1"/>
        <v>11</v>
      </c>
      <c r="B58" s="115" t="s">
        <v>191</v>
      </c>
      <c r="C58" s="115"/>
      <c r="D58" s="84" t="s">
        <v>94</v>
      </c>
      <c r="E58" s="85">
        <v>2</v>
      </c>
      <c r="F58" s="87">
        <v>488</v>
      </c>
    </row>
    <row r="59" spans="1:6" ht="14.45" customHeight="1" outlineLevel="4" x14ac:dyDescent="0.25">
      <c r="A59" s="99">
        <f t="shared" si="1"/>
        <v>12</v>
      </c>
      <c r="B59" s="115" t="s">
        <v>192</v>
      </c>
      <c r="C59" s="115"/>
      <c r="D59" s="84" t="s">
        <v>94</v>
      </c>
      <c r="E59" s="85">
        <v>2</v>
      </c>
      <c r="F59" s="87">
        <v>190</v>
      </c>
    </row>
    <row r="60" spans="1:6" ht="14.45" customHeight="1" outlineLevel="4" x14ac:dyDescent="0.25">
      <c r="A60" s="99">
        <f t="shared" si="1"/>
        <v>13</v>
      </c>
      <c r="B60" s="115" t="s">
        <v>193</v>
      </c>
      <c r="C60" s="115"/>
      <c r="D60" s="84" t="s">
        <v>94</v>
      </c>
      <c r="E60" s="85">
        <v>3</v>
      </c>
      <c r="F60" s="87">
        <v>560.01</v>
      </c>
    </row>
    <row r="61" spans="1:6" ht="14.45" customHeight="1" outlineLevel="4" x14ac:dyDescent="0.25">
      <c r="A61" s="99">
        <f t="shared" si="1"/>
        <v>14</v>
      </c>
      <c r="B61" s="115" t="s">
        <v>194</v>
      </c>
      <c r="C61" s="115"/>
      <c r="D61" s="84" t="s">
        <v>195</v>
      </c>
      <c r="E61" s="85">
        <v>4.5</v>
      </c>
      <c r="F61" s="87">
        <v>379</v>
      </c>
    </row>
    <row r="62" spans="1:6" ht="14.45" customHeight="1" outlineLevel="4" x14ac:dyDescent="0.25">
      <c r="A62" s="99">
        <f t="shared" si="1"/>
        <v>15</v>
      </c>
      <c r="B62" s="115" t="s">
        <v>196</v>
      </c>
      <c r="C62" s="115"/>
      <c r="D62" s="84" t="s">
        <v>197</v>
      </c>
      <c r="E62" s="85">
        <v>30</v>
      </c>
      <c r="F62" s="86">
        <v>1140</v>
      </c>
    </row>
    <row r="63" spans="1:6" ht="14.45" customHeight="1" outlineLevel="4" x14ac:dyDescent="0.25">
      <c r="A63" s="99">
        <f t="shared" si="1"/>
        <v>16</v>
      </c>
      <c r="B63" s="115" t="s">
        <v>198</v>
      </c>
      <c r="C63" s="115"/>
      <c r="D63" s="84" t="s">
        <v>94</v>
      </c>
      <c r="E63" s="85">
        <v>6</v>
      </c>
      <c r="F63" s="86">
        <v>1500</v>
      </c>
    </row>
    <row r="64" spans="1:6" ht="14.45" customHeight="1" outlineLevel="4" x14ac:dyDescent="0.25">
      <c r="A64" s="99">
        <f t="shared" si="1"/>
        <v>17</v>
      </c>
      <c r="B64" s="115" t="s">
        <v>199</v>
      </c>
      <c r="C64" s="115"/>
      <c r="D64" s="84" t="s">
        <v>94</v>
      </c>
      <c r="E64" s="85">
        <v>4</v>
      </c>
      <c r="F64" s="87">
        <v>156</v>
      </c>
    </row>
    <row r="65" spans="1:6" ht="14.45" customHeight="1" outlineLevel="4" x14ac:dyDescent="0.25">
      <c r="A65" s="99">
        <f t="shared" si="1"/>
        <v>18</v>
      </c>
      <c r="B65" s="115" t="s">
        <v>200</v>
      </c>
      <c r="C65" s="115"/>
      <c r="D65" s="84" t="s">
        <v>94</v>
      </c>
      <c r="E65" s="88">
        <v>2950</v>
      </c>
      <c r="F65" s="86">
        <v>3979</v>
      </c>
    </row>
    <row r="66" spans="1:6" ht="14.45" customHeight="1" outlineLevel="4" x14ac:dyDescent="0.25">
      <c r="A66" s="99">
        <f t="shared" si="1"/>
        <v>19</v>
      </c>
      <c r="B66" s="115" t="s">
        <v>201</v>
      </c>
      <c r="C66" s="115"/>
      <c r="D66" s="84" t="s">
        <v>94</v>
      </c>
      <c r="E66" s="85">
        <v>12</v>
      </c>
      <c r="F66" s="87">
        <v>58</v>
      </c>
    </row>
    <row r="67" spans="1:6" ht="14.45" customHeight="1" outlineLevel="4" x14ac:dyDescent="0.25">
      <c r="A67" s="99">
        <f t="shared" si="1"/>
        <v>20</v>
      </c>
      <c r="B67" s="115" t="s">
        <v>202</v>
      </c>
      <c r="C67" s="115"/>
      <c r="D67" s="84" t="s">
        <v>94</v>
      </c>
      <c r="E67" s="85">
        <v>6</v>
      </c>
      <c r="F67" s="86">
        <v>1520</v>
      </c>
    </row>
    <row r="68" spans="1:6" ht="14.45" customHeight="1" outlineLevel="4" x14ac:dyDescent="0.25">
      <c r="A68" s="99">
        <f t="shared" si="1"/>
        <v>21</v>
      </c>
      <c r="B68" s="115" t="s">
        <v>203</v>
      </c>
      <c r="C68" s="115"/>
      <c r="D68" s="84" t="s">
        <v>195</v>
      </c>
      <c r="E68" s="85">
        <v>6</v>
      </c>
      <c r="F68" s="87">
        <v>593</v>
      </c>
    </row>
    <row r="69" spans="1:6" ht="14.45" customHeight="1" outlineLevel="4" x14ac:dyDescent="0.25">
      <c r="A69" s="99">
        <f t="shared" si="1"/>
        <v>22</v>
      </c>
      <c r="B69" s="115" t="s">
        <v>204</v>
      </c>
      <c r="C69" s="115"/>
      <c r="D69" s="84" t="s">
        <v>94</v>
      </c>
      <c r="E69" s="85">
        <v>2</v>
      </c>
      <c r="F69" s="87">
        <v>186</v>
      </c>
    </row>
    <row r="70" spans="1:6" ht="14.45" customHeight="1" outlineLevel="4" x14ac:dyDescent="0.25">
      <c r="A70" s="99">
        <f t="shared" si="1"/>
        <v>23</v>
      </c>
      <c r="B70" s="115" t="s">
        <v>205</v>
      </c>
      <c r="C70" s="115"/>
      <c r="D70" s="84" t="s">
        <v>206</v>
      </c>
      <c r="E70" s="85">
        <v>105</v>
      </c>
      <c r="F70" s="86">
        <v>2251.5</v>
      </c>
    </row>
    <row r="71" spans="1:6" ht="14.45" customHeight="1" outlineLevel="4" x14ac:dyDescent="0.25">
      <c r="A71" s="99">
        <f t="shared" si="1"/>
        <v>24</v>
      </c>
      <c r="B71" s="115" t="s">
        <v>207</v>
      </c>
      <c r="C71" s="115"/>
      <c r="D71" s="84" t="s">
        <v>206</v>
      </c>
      <c r="E71" s="85">
        <v>1.5</v>
      </c>
      <c r="F71" s="87">
        <v>78</v>
      </c>
    </row>
    <row r="72" spans="1:6" ht="14.45" customHeight="1" outlineLevel="4" x14ac:dyDescent="0.25">
      <c r="A72" s="99">
        <f t="shared" si="1"/>
        <v>25</v>
      </c>
      <c r="B72" s="115" t="s">
        <v>208</v>
      </c>
      <c r="C72" s="115"/>
      <c r="D72" s="84" t="s">
        <v>206</v>
      </c>
      <c r="E72" s="85">
        <v>30</v>
      </c>
      <c r="F72" s="86">
        <v>18202.05</v>
      </c>
    </row>
    <row r="73" spans="1:6" ht="14.45" customHeight="1" outlineLevel="4" x14ac:dyDescent="0.25">
      <c r="A73" s="99">
        <f t="shared" si="1"/>
        <v>26</v>
      </c>
      <c r="B73" s="115" t="s">
        <v>209</v>
      </c>
      <c r="C73" s="115"/>
      <c r="D73" s="84" t="s">
        <v>206</v>
      </c>
      <c r="E73" s="85">
        <v>4</v>
      </c>
      <c r="F73" s="86">
        <v>2228</v>
      </c>
    </row>
    <row r="74" spans="1:6" ht="14.45" customHeight="1" outlineLevel="4" x14ac:dyDescent="0.25">
      <c r="A74" s="99">
        <f t="shared" si="1"/>
        <v>27</v>
      </c>
      <c r="B74" s="115" t="s">
        <v>210</v>
      </c>
      <c r="C74" s="115"/>
      <c r="D74" s="84" t="s">
        <v>211</v>
      </c>
      <c r="E74" s="85">
        <v>0.5</v>
      </c>
      <c r="F74" s="86">
        <v>1360</v>
      </c>
    </row>
    <row r="75" spans="1:6" ht="14.45" customHeight="1" outlineLevel="4" x14ac:dyDescent="0.25">
      <c r="A75" s="99">
        <f t="shared" si="1"/>
        <v>28</v>
      </c>
      <c r="B75" s="115" t="s">
        <v>212</v>
      </c>
      <c r="C75" s="115"/>
      <c r="D75" s="84" t="s">
        <v>94</v>
      </c>
      <c r="E75" s="85">
        <v>10</v>
      </c>
      <c r="F75" s="87">
        <v>260</v>
      </c>
    </row>
    <row r="76" spans="1:6" ht="14.45" customHeight="1" outlineLevel="4" x14ac:dyDescent="0.25">
      <c r="A76" s="99">
        <f t="shared" si="1"/>
        <v>29</v>
      </c>
      <c r="B76" s="115" t="s">
        <v>213</v>
      </c>
      <c r="C76" s="115"/>
      <c r="D76" s="84" t="s">
        <v>94</v>
      </c>
      <c r="E76" s="85">
        <v>1</v>
      </c>
      <c r="F76" s="87">
        <v>120</v>
      </c>
    </row>
    <row r="77" spans="1:6" ht="14.45" customHeight="1" outlineLevel="4" x14ac:dyDescent="0.25">
      <c r="A77" s="99">
        <f t="shared" si="1"/>
        <v>30</v>
      </c>
      <c r="B77" s="115" t="s">
        <v>214</v>
      </c>
      <c r="C77" s="115"/>
      <c r="D77" s="84" t="s">
        <v>94</v>
      </c>
      <c r="E77" s="85">
        <v>15</v>
      </c>
      <c r="F77" s="86">
        <v>3166.95</v>
      </c>
    </row>
    <row r="78" spans="1:6" ht="14.45" customHeight="1" outlineLevel="4" x14ac:dyDescent="0.25">
      <c r="A78" s="99">
        <f t="shared" si="1"/>
        <v>31</v>
      </c>
      <c r="B78" s="115" t="s">
        <v>215</v>
      </c>
      <c r="C78" s="115"/>
      <c r="D78" s="84" t="s">
        <v>195</v>
      </c>
      <c r="E78" s="85">
        <v>5</v>
      </c>
      <c r="F78" s="87">
        <v>158</v>
      </c>
    </row>
    <row r="79" spans="1:6" ht="14.45" customHeight="1" outlineLevel="4" x14ac:dyDescent="0.25">
      <c r="A79" s="99">
        <f t="shared" si="1"/>
        <v>32</v>
      </c>
      <c r="B79" s="115" t="s">
        <v>216</v>
      </c>
      <c r="C79" s="115"/>
      <c r="D79" s="84" t="s">
        <v>94</v>
      </c>
      <c r="E79" s="85">
        <v>17</v>
      </c>
      <c r="F79" s="86">
        <v>1018.66</v>
      </c>
    </row>
    <row r="80" spans="1:6" ht="14.45" customHeight="1" outlineLevel="4" x14ac:dyDescent="0.25">
      <c r="A80" s="99">
        <f t="shared" si="1"/>
        <v>33</v>
      </c>
      <c r="B80" s="115" t="s">
        <v>217</v>
      </c>
      <c r="C80" s="115"/>
      <c r="D80" s="84" t="s">
        <v>94</v>
      </c>
      <c r="E80" s="85">
        <v>23</v>
      </c>
      <c r="F80" s="86">
        <v>1229.2</v>
      </c>
    </row>
    <row r="81" spans="1:6" ht="14.45" customHeight="1" outlineLevel="4" x14ac:dyDescent="0.25">
      <c r="A81" s="99">
        <f t="shared" si="1"/>
        <v>34</v>
      </c>
      <c r="B81" s="115" t="s">
        <v>218</v>
      </c>
      <c r="C81" s="115"/>
      <c r="D81" s="84" t="s">
        <v>94</v>
      </c>
      <c r="E81" s="85">
        <v>36</v>
      </c>
      <c r="F81" s="87">
        <v>150</v>
      </c>
    </row>
    <row r="82" spans="1:6" ht="14.45" customHeight="1" outlineLevel="4" x14ac:dyDescent="0.25">
      <c r="A82" s="99">
        <f t="shared" si="1"/>
        <v>35</v>
      </c>
      <c r="B82" s="115" t="s">
        <v>219</v>
      </c>
      <c r="C82" s="115"/>
      <c r="D82" s="84" t="s">
        <v>94</v>
      </c>
      <c r="E82" s="85">
        <v>1</v>
      </c>
      <c r="F82" s="87">
        <v>144</v>
      </c>
    </row>
    <row r="83" spans="1:6" ht="14.45" customHeight="1" outlineLevel="4" x14ac:dyDescent="0.25">
      <c r="A83" s="99">
        <f t="shared" si="1"/>
        <v>36</v>
      </c>
      <c r="B83" s="115" t="s">
        <v>220</v>
      </c>
      <c r="C83" s="115"/>
      <c r="D83" s="84" t="s">
        <v>94</v>
      </c>
      <c r="E83" s="85">
        <v>61</v>
      </c>
      <c r="F83" s="86">
        <v>7198</v>
      </c>
    </row>
    <row r="84" spans="1:6" ht="14.45" customHeight="1" outlineLevel="4" x14ac:dyDescent="0.25">
      <c r="A84" s="99">
        <f t="shared" si="1"/>
        <v>37</v>
      </c>
      <c r="B84" s="115" t="s">
        <v>221</v>
      </c>
      <c r="C84" s="115"/>
      <c r="D84" s="84" t="s">
        <v>94</v>
      </c>
      <c r="E84" s="85">
        <v>60</v>
      </c>
      <c r="F84" s="86">
        <v>8700</v>
      </c>
    </row>
    <row r="85" spans="1:6" ht="14.45" customHeight="1" outlineLevel="4" x14ac:dyDescent="0.25">
      <c r="A85" s="99">
        <f t="shared" si="1"/>
        <v>38</v>
      </c>
      <c r="B85" s="115" t="s">
        <v>222</v>
      </c>
      <c r="C85" s="115"/>
      <c r="D85" s="84" t="s">
        <v>94</v>
      </c>
      <c r="E85" s="85">
        <v>1</v>
      </c>
      <c r="F85" s="87">
        <v>75</v>
      </c>
    </row>
    <row r="86" spans="1:6" ht="14.45" customHeight="1" outlineLevel="4" x14ac:dyDescent="0.25">
      <c r="A86" s="99">
        <f t="shared" si="1"/>
        <v>39</v>
      </c>
      <c r="B86" s="115" t="s">
        <v>223</v>
      </c>
      <c r="C86" s="115"/>
      <c r="D86" s="84" t="s">
        <v>94</v>
      </c>
      <c r="E86" s="85">
        <v>1</v>
      </c>
      <c r="F86" s="87">
        <v>45</v>
      </c>
    </row>
    <row r="87" spans="1:6" ht="14.45" customHeight="1" outlineLevel="4" x14ac:dyDescent="0.25">
      <c r="A87" s="99">
        <f t="shared" si="1"/>
        <v>40</v>
      </c>
      <c r="B87" s="115" t="s">
        <v>224</v>
      </c>
      <c r="C87" s="115"/>
      <c r="D87" s="84" t="s">
        <v>94</v>
      </c>
      <c r="E87" s="85">
        <v>1</v>
      </c>
      <c r="F87" s="87">
        <v>242.01</v>
      </c>
    </row>
    <row r="88" spans="1:6" ht="14.45" customHeight="1" outlineLevel="4" x14ac:dyDescent="0.25">
      <c r="A88" s="99">
        <f t="shared" si="1"/>
        <v>41</v>
      </c>
      <c r="B88" s="115" t="s">
        <v>225</v>
      </c>
      <c r="C88" s="115"/>
      <c r="D88" s="84" t="s">
        <v>94</v>
      </c>
      <c r="E88" s="85">
        <v>240</v>
      </c>
      <c r="F88" s="86">
        <v>66240</v>
      </c>
    </row>
    <row r="89" spans="1:6" ht="14.45" customHeight="1" outlineLevel="4" x14ac:dyDescent="0.25">
      <c r="A89" s="99">
        <f t="shared" si="1"/>
        <v>42</v>
      </c>
      <c r="B89" s="115" t="s">
        <v>226</v>
      </c>
      <c r="C89" s="115"/>
      <c r="D89" s="84" t="s">
        <v>94</v>
      </c>
      <c r="E89" s="85">
        <v>2</v>
      </c>
      <c r="F89" s="87">
        <v>398</v>
      </c>
    </row>
    <row r="90" spans="1:6" ht="14.45" customHeight="1" outlineLevel="4" x14ac:dyDescent="0.25">
      <c r="A90" s="99">
        <f t="shared" si="1"/>
        <v>43</v>
      </c>
      <c r="B90" s="115" t="s">
        <v>227</v>
      </c>
      <c r="C90" s="115"/>
      <c r="D90" s="84" t="s">
        <v>197</v>
      </c>
      <c r="E90" s="85">
        <v>2.5</v>
      </c>
      <c r="F90" s="87">
        <v>505</v>
      </c>
    </row>
    <row r="91" spans="1:6" ht="14.45" customHeight="1" outlineLevel="4" x14ac:dyDescent="0.25">
      <c r="A91" s="99">
        <f t="shared" si="1"/>
        <v>44</v>
      </c>
      <c r="B91" s="115" t="s">
        <v>228</v>
      </c>
      <c r="C91" s="115"/>
      <c r="D91" s="84" t="s">
        <v>195</v>
      </c>
      <c r="E91" s="85">
        <v>84</v>
      </c>
      <c r="F91" s="86">
        <v>6360</v>
      </c>
    </row>
    <row r="92" spans="1:6" ht="14.45" customHeight="1" outlineLevel="4" x14ac:dyDescent="0.25">
      <c r="A92" s="99">
        <f t="shared" si="1"/>
        <v>45</v>
      </c>
      <c r="B92" s="115" t="s">
        <v>229</v>
      </c>
      <c r="C92" s="115"/>
      <c r="D92" s="84" t="s">
        <v>94</v>
      </c>
      <c r="E92" s="85">
        <v>360</v>
      </c>
      <c r="F92" s="86">
        <v>11520</v>
      </c>
    </row>
    <row r="93" spans="1:6" ht="14.45" customHeight="1" outlineLevel="4" x14ac:dyDescent="0.25">
      <c r="A93" s="99">
        <f t="shared" si="1"/>
        <v>46</v>
      </c>
      <c r="B93" s="115" t="s">
        <v>230</v>
      </c>
      <c r="C93" s="115"/>
      <c r="D93" s="84" t="s">
        <v>94</v>
      </c>
      <c r="E93" s="85">
        <v>3</v>
      </c>
      <c r="F93" s="87">
        <v>336.02</v>
      </c>
    </row>
    <row r="94" spans="1:6" ht="14.45" customHeight="1" outlineLevel="4" x14ac:dyDescent="0.25">
      <c r="A94" s="99">
        <f t="shared" si="1"/>
        <v>47</v>
      </c>
      <c r="B94" s="115" t="s">
        <v>231</v>
      </c>
      <c r="C94" s="115"/>
      <c r="D94" s="84" t="s">
        <v>94</v>
      </c>
      <c r="E94" s="85">
        <v>50</v>
      </c>
      <c r="F94" s="86">
        <v>3280</v>
      </c>
    </row>
    <row r="95" spans="1:6" ht="14.45" customHeight="1" outlineLevel="4" x14ac:dyDescent="0.25">
      <c r="A95" s="99">
        <f t="shared" si="1"/>
        <v>48</v>
      </c>
      <c r="B95" s="115" t="s">
        <v>232</v>
      </c>
      <c r="C95" s="115"/>
      <c r="D95" s="84" t="s">
        <v>94</v>
      </c>
      <c r="E95" s="85">
        <v>20</v>
      </c>
      <c r="F95" s="86">
        <v>1660</v>
      </c>
    </row>
    <row r="96" spans="1:6" ht="14.45" customHeight="1" outlineLevel="4" x14ac:dyDescent="0.25">
      <c r="A96" s="99">
        <f t="shared" si="1"/>
        <v>49</v>
      </c>
      <c r="B96" s="115" t="s">
        <v>233</v>
      </c>
      <c r="C96" s="115"/>
      <c r="D96" s="84" t="s">
        <v>94</v>
      </c>
      <c r="E96" s="85">
        <v>172</v>
      </c>
      <c r="F96" s="86">
        <v>118079.05</v>
      </c>
    </row>
    <row r="97" spans="1:6" ht="14.45" customHeight="1" outlineLevel="4" x14ac:dyDescent="0.25">
      <c r="A97" s="99">
        <f t="shared" si="1"/>
        <v>50</v>
      </c>
      <c r="B97" s="115" t="s">
        <v>234</v>
      </c>
      <c r="C97" s="115"/>
      <c r="D97" s="84" t="s">
        <v>94</v>
      </c>
      <c r="E97" s="85">
        <v>3</v>
      </c>
      <c r="F97" s="87">
        <v>755.46</v>
      </c>
    </row>
    <row r="98" spans="1:6" ht="14.45" customHeight="1" outlineLevel="4" x14ac:dyDescent="0.25">
      <c r="A98" s="99">
        <f t="shared" si="1"/>
        <v>51</v>
      </c>
      <c r="B98" s="115" t="s">
        <v>235</v>
      </c>
      <c r="C98" s="115"/>
      <c r="D98" s="84" t="s">
        <v>94</v>
      </c>
      <c r="E98" s="85">
        <v>2</v>
      </c>
      <c r="F98" s="86">
        <v>3466</v>
      </c>
    </row>
    <row r="99" spans="1:6" ht="14.45" customHeight="1" outlineLevel="4" x14ac:dyDescent="0.25">
      <c r="A99" s="99">
        <f t="shared" si="1"/>
        <v>52</v>
      </c>
      <c r="B99" s="115" t="s">
        <v>236</v>
      </c>
      <c r="C99" s="115"/>
      <c r="D99" s="84" t="s">
        <v>94</v>
      </c>
      <c r="E99" s="85">
        <v>2</v>
      </c>
      <c r="F99" s="87">
        <v>536.04</v>
      </c>
    </row>
    <row r="100" spans="1:6" ht="14.45" customHeight="1" outlineLevel="4" x14ac:dyDescent="0.25">
      <c r="A100" s="99">
        <f t="shared" si="1"/>
        <v>53</v>
      </c>
      <c r="B100" s="115" t="s">
        <v>237</v>
      </c>
      <c r="C100" s="115"/>
      <c r="D100" s="84" t="s">
        <v>94</v>
      </c>
      <c r="E100" s="85">
        <v>2</v>
      </c>
      <c r="F100" s="87">
        <v>292.8</v>
      </c>
    </row>
    <row r="101" spans="1:6" ht="14.45" customHeight="1" outlineLevel="4" x14ac:dyDescent="0.25">
      <c r="A101" s="99">
        <f t="shared" si="1"/>
        <v>54</v>
      </c>
      <c r="B101" s="115" t="s">
        <v>238</v>
      </c>
      <c r="C101" s="115"/>
      <c r="D101" s="84" t="s">
        <v>94</v>
      </c>
      <c r="E101" s="85">
        <v>10</v>
      </c>
      <c r="F101" s="87">
        <v>158</v>
      </c>
    </row>
    <row r="102" spans="1:6" ht="14.45" customHeight="1" outlineLevel="4" x14ac:dyDescent="0.25">
      <c r="A102" s="99">
        <f t="shared" si="1"/>
        <v>55</v>
      </c>
      <c r="B102" s="115" t="s">
        <v>239</v>
      </c>
      <c r="C102" s="115"/>
      <c r="D102" s="84" t="s">
        <v>94</v>
      </c>
      <c r="E102" s="85">
        <v>2</v>
      </c>
      <c r="F102" s="87">
        <v>238</v>
      </c>
    </row>
    <row r="103" spans="1:6" ht="14.45" customHeight="1" outlineLevel="4" x14ac:dyDescent="0.25">
      <c r="A103" s="99">
        <f t="shared" si="1"/>
        <v>56</v>
      </c>
      <c r="B103" s="115" t="s">
        <v>240</v>
      </c>
      <c r="C103" s="115"/>
      <c r="D103" s="84" t="s">
        <v>241</v>
      </c>
      <c r="E103" s="85">
        <v>8</v>
      </c>
      <c r="F103" s="87">
        <v>448.98</v>
      </c>
    </row>
    <row r="104" spans="1:6" ht="14.45" customHeight="1" outlineLevel="4" x14ac:dyDescent="0.25">
      <c r="A104" s="99">
        <f t="shared" si="1"/>
        <v>57</v>
      </c>
      <c r="B104" s="115" t="s">
        <v>242</v>
      </c>
      <c r="C104" s="115"/>
      <c r="D104" s="84" t="s">
        <v>94</v>
      </c>
      <c r="E104" s="85">
        <v>3</v>
      </c>
      <c r="F104" s="86">
        <v>1902.03</v>
      </c>
    </row>
    <row r="105" spans="1:6" ht="14.45" customHeight="1" outlineLevel="4" x14ac:dyDescent="0.25">
      <c r="A105" s="99">
        <f t="shared" si="1"/>
        <v>58</v>
      </c>
      <c r="B105" s="115" t="s">
        <v>243</v>
      </c>
      <c r="C105" s="115"/>
      <c r="D105" s="84" t="s">
        <v>94</v>
      </c>
      <c r="E105" s="88">
        <v>3060</v>
      </c>
      <c r="F105" s="86">
        <v>350375.2</v>
      </c>
    </row>
    <row r="106" spans="1:6" ht="14.45" customHeight="1" outlineLevel="4" x14ac:dyDescent="0.25">
      <c r="A106" s="99">
        <f t="shared" si="1"/>
        <v>59</v>
      </c>
      <c r="B106" s="115" t="s">
        <v>244</v>
      </c>
      <c r="C106" s="115"/>
      <c r="D106" s="84" t="s">
        <v>245</v>
      </c>
      <c r="E106" s="85">
        <v>2.88</v>
      </c>
      <c r="F106" s="87">
        <v>832.32</v>
      </c>
    </row>
    <row r="107" spans="1:6" ht="14.45" customHeight="1" outlineLevel="4" x14ac:dyDescent="0.25">
      <c r="A107" s="99">
        <f t="shared" si="1"/>
        <v>60</v>
      </c>
      <c r="B107" s="115" t="s">
        <v>246</v>
      </c>
      <c r="C107" s="115"/>
      <c r="D107" s="84" t="s">
        <v>94</v>
      </c>
      <c r="E107" s="88">
        <v>2050</v>
      </c>
      <c r="F107" s="86">
        <v>17572</v>
      </c>
    </row>
    <row r="108" spans="1:6" ht="14.45" customHeight="1" outlineLevel="4" x14ac:dyDescent="0.25">
      <c r="A108" s="99">
        <f t="shared" si="1"/>
        <v>61</v>
      </c>
      <c r="B108" s="115" t="s">
        <v>247</v>
      </c>
      <c r="C108" s="115"/>
      <c r="D108" s="84" t="s">
        <v>94</v>
      </c>
      <c r="E108" s="85">
        <v>1</v>
      </c>
      <c r="F108" s="87">
        <v>141</v>
      </c>
    </row>
    <row r="109" spans="1:6" ht="14.45" customHeight="1" outlineLevel="4" x14ac:dyDescent="0.25">
      <c r="A109" s="99">
        <f t="shared" si="1"/>
        <v>62</v>
      </c>
      <c r="B109" s="115" t="s">
        <v>248</v>
      </c>
      <c r="C109" s="115"/>
      <c r="D109" s="84" t="s">
        <v>94</v>
      </c>
      <c r="E109" s="85">
        <v>44</v>
      </c>
      <c r="F109" s="86">
        <v>4369.8</v>
      </c>
    </row>
    <row r="110" spans="1:6" ht="14.45" customHeight="1" outlineLevel="4" x14ac:dyDescent="0.25">
      <c r="A110" s="99">
        <f t="shared" si="1"/>
        <v>63</v>
      </c>
      <c r="B110" s="115" t="s">
        <v>249</v>
      </c>
      <c r="C110" s="115"/>
      <c r="D110" s="84" t="s">
        <v>94</v>
      </c>
      <c r="E110" s="85">
        <v>50</v>
      </c>
      <c r="F110" s="86">
        <v>3800</v>
      </c>
    </row>
    <row r="111" spans="1:6" ht="14.45" customHeight="1" outlineLevel="4" x14ac:dyDescent="0.25">
      <c r="A111" s="99">
        <f t="shared" si="1"/>
        <v>64</v>
      </c>
      <c r="B111" s="115" t="s">
        <v>250</v>
      </c>
      <c r="C111" s="115"/>
      <c r="D111" s="84" t="s">
        <v>241</v>
      </c>
      <c r="E111" s="85">
        <v>310</v>
      </c>
      <c r="F111" s="86">
        <v>8006.1</v>
      </c>
    </row>
    <row r="112" spans="1:6" ht="14.45" customHeight="1" outlineLevel="4" x14ac:dyDescent="0.25">
      <c r="A112" s="99">
        <f t="shared" si="1"/>
        <v>65</v>
      </c>
      <c r="B112" s="115" t="s">
        <v>251</v>
      </c>
      <c r="C112" s="115"/>
      <c r="D112" s="84" t="s">
        <v>241</v>
      </c>
      <c r="E112" s="85">
        <v>370</v>
      </c>
      <c r="F112" s="86">
        <v>12404</v>
      </c>
    </row>
    <row r="113" spans="1:6" ht="14.45" customHeight="1" outlineLevel="4" x14ac:dyDescent="0.25">
      <c r="A113" s="99">
        <f t="shared" si="1"/>
        <v>66</v>
      </c>
      <c r="B113" s="115" t="s">
        <v>252</v>
      </c>
      <c r="C113" s="115"/>
      <c r="D113" s="84" t="s">
        <v>94</v>
      </c>
      <c r="E113" s="85">
        <v>87</v>
      </c>
      <c r="F113" s="86">
        <v>7835.79</v>
      </c>
    </row>
    <row r="114" spans="1:6" ht="14.45" customHeight="1" outlineLevel="4" x14ac:dyDescent="0.25">
      <c r="A114" s="99">
        <f t="shared" ref="A114:A164" si="2">A113+1</f>
        <v>67</v>
      </c>
      <c r="B114" s="115" t="s">
        <v>253</v>
      </c>
      <c r="C114" s="115"/>
      <c r="D114" s="84" t="s">
        <v>94</v>
      </c>
      <c r="E114" s="85">
        <v>32</v>
      </c>
      <c r="F114" s="86">
        <v>2868.8</v>
      </c>
    </row>
    <row r="115" spans="1:6" ht="14.45" customHeight="1" outlineLevel="4" x14ac:dyDescent="0.25">
      <c r="A115" s="99">
        <f t="shared" si="2"/>
        <v>68</v>
      </c>
      <c r="B115" s="115" t="s">
        <v>254</v>
      </c>
      <c r="C115" s="115"/>
      <c r="D115" s="84" t="s">
        <v>94</v>
      </c>
      <c r="E115" s="88">
        <v>1315</v>
      </c>
      <c r="F115" s="86">
        <v>40001.300000000003</v>
      </c>
    </row>
    <row r="116" spans="1:6" ht="14.45" customHeight="1" outlineLevel="4" x14ac:dyDescent="0.25">
      <c r="A116" s="99">
        <f t="shared" si="2"/>
        <v>69</v>
      </c>
      <c r="B116" s="115" t="s">
        <v>255</v>
      </c>
      <c r="C116" s="115"/>
      <c r="D116" s="84" t="s">
        <v>94</v>
      </c>
      <c r="E116" s="88">
        <v>1510</v>
      </c>
      <c r="F116" s="86">
        <v>23227.3</v>
      </c>
    </row>
    <row r="117" spans="1:6" ht="14.45" customHeight="1" outlineLevel="4" x14ac:dyDescent="0.25">
      <c r="A117" s="99">
        <f t="shared" si="2"/>
        <v>70</v>
      </c>
      <c r="B117" s="115" t="s">
        <v>256</v>
      </c>
      <c r="C117" s="115"/>
      <c r="D117" s="84" t="s">
        <v>94</v>
      </c>
      <c r="E117" s="85">
        <v>141</v>
      </c>
      <c r="F117" s="86">
        <v>12359.28</v>
      </c>
    </row>
    <row r="118" spans="1:6" ht="14.45" customHeight="1" outlineLevel="4" x14ac:dyDescent="0.25">
      <c r="A118" s="99">
        <f t="shared" si="2"/>
        <v>71</v>
      </c>
      <c r="B118" s="115" t="s">
        <v>257</v>
      </c>
      <c r="C118" s="115"/>
      <c r="D118" s="84" t="s">
        <v>94</v>
      </c>
      <c r="E118" s="85">
        <v>25</v>
      </c>
      <c r="F118" s="86">
        <v>1611.75</v>
      </c>
    </row>
    <row r="119" spans="1:6" ht="14.45" customHeight="1" outlineLevel="4" x14ac:dyDescent="0.25">
      <c r="A119" s="99">
        <f t="shared" si="2"/>
        <v>72</v>
      </c>
      <c r="B119" s="115" t="s">
        <v>258</v>
      </c>
      <c r="C119" s="115"/>
      <c r="D119" s="84" t="s">
        <v>94</v>
      </c>
      <c r="E119" s="85">
        <v>195</v>
      </c>
      <c r="F119" s="86">
        <v>10356.290000000001</v>
      </c>
    </row>
    <row r="120" spans="1:6" ht="14.45" customHeight="1" outlineLevel="4" x14ac:dyDescent="0.25">
      <c r="A120" s="99">
        <f t="shared" si="2"/>
        <v>73</v>
      </c>
      <c r="B120" s="115" t="s">
        <v>259</v>
      </c>
      <c r="C120" s="115"/>
      <c r="D120" s="84" t="s">
        <v>94</v>
      </c>
      <c r="E120" s="85">
        <v>3</v>
      </c>
      <c r="F120" s="87">
        <v>438</v>
      </c>
    </row>
    <row r="121" spans="1:6" ht="14.45" customHeight="1" outlineLevel="4" x14ac:dyDescent="0.25">
      <c r="A121" s="99">
        <f t="shared" si="2"/>
        <v>74</v>
      </c>
      <c r="B121" s="115" t="s">
        <v>260</v>
      </c>
      <c r="C121" s="115"/>
      <c r="D121" s="84" t="s">
        <v>206</v>
      </c>
      <c r="E121" s="85">
        <v>35</v>
      </c>
      <c r="F121" s="86">
        <v>1260</v>
      </c>
    </row>
    <row r="122" spans="1:6" ht="14.45" customHeight="1" outlineLevel="4" x14ac:dyDescent="0.25">
      <c r="A122" s="99">
        <f t="shared" si="2"/>
        <v>75</v>
      </c>
      <c r="B122" s="115" t="s">
        <v>261</v>
      </c>
      <c r="C122" s="115"/>
      <c r="D122" s="84" t="s">
        <v>94</v>
      </c>
      <c r="E122" s="85">
        <v>120</v>
      </c>
      <c r="F122" s="86">
        <v>478200</v>
      </c>
    </row>
    <row r="123" spans="1:6" ht="14.45" customHeight="1" outlineLevel="4" x14ac:dyDescent="0.25">
      <c r="A123" s="99">
        <f t="shared" si="2"/>
        <v>76</v>
      </c>
      <c r="B123" s="115" t="s">
        <v>262</v>
      </c>
      <c r="C123" s="115"/>
      <c r="D123" s="84" t="s">
        <v>94</v>
      </c>
      <c r="E123" s="85">
        <v>50</v>
      </c>
      <c r="F123" s="86">
        <v>3008</v>
      </c>
    </row>
    <row r="124" spans="1:6" ht="14.45" customHeight="1" outlineLevel="4" x14ac:dyDescent="0.25">
      <c r="A124" s="99">
        <f t="shared" si="2"/>
        <v>77</v>
      </c>
      <c r="B124" s="115" t="s">
        <v>263</v>
      </c>
      <c r="C124" s="115"/>
      <c r="D124" s="84" t="s">
        <v>94</v>
      </c>
      <c r="E124" s="85">
        <v>20</v>
      </c>
      <c r="F124" s="86">
        <v>1400</v>
      </c>
    </row>
    <row r="125" spans="1:6" ht="14.45" customHeight="1" outlineLevel="4" x14ac:dyDescent="0.25">
      <c r="A125" s="99">
        <f t="shared" si="2"/>
        <v>78</v>
      </c>
      <c r="B125" s="115" t="s">
        <v>264</v>
      </c>
      <c r="C125" s="115"/>
      <c r="D125" s="84" t="s">
        <v>94</v>
      </c>
      <c r="E125" s="85">
        <v>22</v>
      </c>
      <c r="F125" s="86">
        <v>9451.08</v>
      </c>
    </row>
    <row r="126" spans="1:6" ht="14.45" customHeight="1" outlineLevel="4" x14ac:dyDescent="0.25">
      <c r="A126" s="99">
        <f t="shared" si="2"/>
        <v>79</v>
      </c>
      <c r="B126" s="115" t="s">
        <v>265</v>
      </c>
      <c r="C126" s="115"/>
      <c r="D126" s="84" t="s">
        <v>94</v>
      </c>
      <c r="E126" s="85">
        <v>40</v>
      </c>
      <c r="F126" s="86">
        <v>11072</v>
      </c>
    </row>
    <row r="127" spans="1:6" ht="14.45" customHeight="1" outlineLevel="4" x14ac:dyDescent="0.25">
      <c r="A127" s="99">
        <f t="shared" si="2"/>
        <v>80</v>
      </c>
      <c r="B127" s="115" t="s">
        <v>266</v>
      </c>
      <c r="C127" s="115"/>
      <c r="D127" s="84" t="s">
        <v>94</v>
      </c>
      <c r="E127" s="85">
        <v>1</v>
      </c>
      <c r="F127" s="87">
        <v>80</v>
      </c>
    </row>
    <row r="128" spans="1:6" ht="14.45" customHeight="1" outlineLevel="4" x14ac:dyDescent="0.25">
      <c r="A128" s="99">
        <f t="shared" si="2"/>
        <v>81</v>
      </c>
      <c r="B128" s="115" t="s">
        <v>267</v>
      </c>
      <c r="C128" s="115"/>
      <c r="D128" s="84" t="s">
        <v>94</v>
      </c>
      <c r="E128" s="85">
        <v>2</v>
      </c>
      <c r="F128" s="87">
        <v>370</v>
      </c>
    </row>
    <row r="129" spans="1:6" ht="14.45" customHeight="1" outlineLevel="4" x14ac:dyDescent="0.25">
      <c r="A129" s="99">
        <f t="shared" si="2"/>
        <v>82</v>
      </c>
      <c r="B129" s="115" t="s">
        <v>268</v>
      </c>
      <c r="C129" s="115"/>
      <c r="D129" s="84" t="s">
        <v>94</v>
      </c>
      <c r="E129" s="85">
        <v>1</v>
      </c>
      <c r="F129" s="87">
        <v>54</v>
      </c>
    </row>
    <row r="130" spans="1:6" ht="14.45" customHeight="1" outlineLevel="4" x14ac:dyDescent="0.25">
      <c r="A130" s="99">
        <f t="shared" si="2"/>
        <v>83</v>
      </c>
      <c r="B130" s="115" t="s">
        <v>269</v>
      </c>
      <c r="C130" s="115"/>
      <c r="D130" s="84" t="s">
        <v>94</v>
      </c>
      <c r="E130" s="85">
        <v>300</v>
      </c>
      <c r="F130" s="87">
        <v>92.2</v>
      </c>
    </row>
    <row r="131" spans="1:6" ht="14.45" customHeight="1" outlineLevel="4" x14ac:dyDescent="0.25">
      <c r="A131" s="99">
        <f t="shared" si="2"/>
        <v>84</v>
      </c>
      <c r="B131" s="115" t="s">
        <v>269</v>
      </c>
      <c r="C131" s="115"/>
      <c r="D131" s="84" t="s">
        <v>195</v>
      </c>
      <c r="E131" s="85">
        <v>0.435</v>
      </c>
      <c r="F131" s="87">
        <v>112.67</v>
      </c>
    </row>
    <row r="132" spans="1:6" ht="14.45" customHeight="1" outlineLevel="4" x14ac:dyDescent="0.25">
      <c r="A132" s="99">
        <f t="shared" si="2"/>
        <v>85</v>
      </c>
      <c r="B132" s="115" t="s">
        <v>270</v>
      </c>
      <c r="C132" s="115"/>
      <c r="D132" s="84" t="s">
        <v>94</v>
      </c>
      <c r="E132" s="85">
        <v>400</v>
      </c>
      <c r="F132" s="87">
        <v>126</v>
      </c>
    </row>
    <row r="133" spans="1:6" ht="14.45" customHeight="1" outlineLevel="4" x14ac:dyDescent="0.25">
      <c r="A133" s="99">
        <f t="shared" si="2"/>
        <v>86</v>
      </c>
      <c r="B133" s="115" t="s">
        <v>271</v>
      </c>
      <c r="C133" s="115"/>
      <c r="D133" s="84" t="s">
        <v>94</v>
      </c>
      <c r="E133" s="85">
        <v>100</v>
      </c>
      <c r="F133" s="87">
        <v>62.2</v>
      </c>
    </row>
    <row r="134" spans="1:6" ht="14.45" customHeight="1" outlineLevel="4" x14ac:dyDescent="0.25">
      <c r="A134" s="99">
        <f t="shared" si="2"/>
        <v>87</v>
      </c>
      <c r="B134" s="115" t="s">
        <v>272</v>
      </c>
      <c r="C134" s="115"/>
      <c r="D134" s="84" t="s">
        <v>195</v>
      </c>
      <c r="E134" s="85">
        <v>0.435</v>
      </c>
      <c r="F134" s="87">
        <v>121.37</v>
      </c>
    </row>
    <row r="135" spans="1:6" ht="14.45" customHeight="1" outlineLevel="4" x14ac:dyDescent="0.25">
      <c r="A135" s="99">
        <f t="shared" si="2"/>
        <v>88</v>
      </c>
      <c r="B135" s="115" t="s">
        <v>273</v>
      </c>
      <c r="C135" s="115"/>
      <c r="D135" s="84" t="s">
        <v>94</v>
      </c>
      <c r="E135" s="85">
        <v>200</v>
      </c>
      <c r="F135" s="87">
        <v>319</v>
      </c>
    </row>
    <row r="136" spans="1:6" ht="14.45" customHeight="1" outlineLevel="4" x14ac:dyDescent="0.25">
      <c r="A136" s="99">
        <f t="shared" si="2"/>
        <v>89</v>
      </c>
      <c r="B136" s="115" t="s">
        <v>274</v>
      </c>
      <c r="C136" s="115"/>
      <c r="D136" s="84" t="s">
        <v>94</v>
      </c>
      <c r="E136" s="85">
        <v>90</v>
      </c>
      <c r="F136" s="87">
        <v>82.8</v>
      </c>
    </row>
    <row r="137" spans="1:6" ht="14.45" customHeight="1" outlineLevel="4" x14ac:dyDescent="0.25">
      <c r="A137" s="99">
        <f t="shared" si="2"/>
        <v>90</v>
      </c>
      <c r="B137" s="115" t="s">
        <v>275</v>
      </c>
      <c r="C137" s="115"/>
      <c r="D137" s="84" t="s">
        <v>94</v>
      </c>
      <c r="E137" s="85">
        <v>4</v>
      </c>
      <c r="F137" s="87">
        <v>420</v>
      </c>
    </row>
    <row r="138" spans="1:6" ht="14.45" customHeight="1" outlineLevel="4" x14ac:dyDescent="0.25">
      <c r="A138" s="99">
        <f t="shared" si="2"/>
        <v>91</v>
      </c>
      <c r="B138" s="115" t="s">
        <v>276</v>
      </c>
      <c r="C138" s="115"/>
      <c r="D138" s="84" t="s">
        <v>94</v>
      </c>
      <c r="E138" s="85">
        <v>1</v>
      </c>
      <c r="F138" s="87">
        <v>340</v>
      </c>
    </row>
    <row r="139" spans="1:6" ht="14.45" customHeight="1" outlineLevel="4" x14ac:dyDescent="0.25">
      <c r="A139" s="99">
        <f t="shared" si="2"/>
        <v>92</v>
      </c>
      <c r="B139" s="115" t="s">
        <v>277</v>
      </c>
      <c r="C139" s="115"/>
      <c r="D139" s="84" t="s">
        <v>94</v>
      </c>
      <c r="E139" s="85">
        <v>1</v>
      </c>
      <c r="F139" s="86">
        <v>1367</v>
      </c>
    </row>
    <row r="140" spans="1:6" ht="14.45" customHeight="1" outlineLevel="4" x14ac:dyDescent="0.25">
      <c r="A140" s="99">
        <f t="shared" si="2"/>
        <v>93</v>
      </c>
      <c r="B140" s="115" t="s">
        <v>278</v>
      </c>
      <c r="C140" s="115"/>
      <c r="D140" s="84" t="s">
        <v>94</v>
      </c>
      <c r="E140" s="85">
        <v>11</v>
      </c>
      <c r="F140" s="86">
        <v>4611.2</v>
      </c>
    </row>
    <row r="141" spans="1:6" ht="14.45" customHeight="1" outlineLevel="4" x14ac:dyDescent="0.25">
      <c r="A141" s="99">
        <f t="shared" si="2"/>
        <v>94</v>
      </c>
      <c r="B141" s="115" t="s">
        <v>279</v>
      </c>
      <c r="C141" s="115"/>
      <c r="D141" s="84" t="s">
        <v>94</v>
      </c>
      <c r="E141" s="85">
        <v>1</v>
      </c>
      <c r="F141" s="86">
        <v>1810</v>
      </c>
    </row>
    <row r="142" spans="1:6" ht="14.45" customHeight="1" outlineLevel="4" x14ac:dyDescent="0.25">
      <c r="A142" s="99">
        <f t="shared" si="2"/>
        <v>95</v>
      </c>
      <c r="B142" s="115" t="s">
        <v>280</v>
      </c>
      <c r="C142" s="115"/>
      <c r="D142" s="84" t="s">
        <v>94</v>
      </c>
      <c r="E142" s="85">
        <v>4</v>
      </c>
      <c r="F142" s="87">
        <v>200</v>
      </c>
    </row>
    <row r="143" spans="1:6" ht="14.45" customHeight="1" outlineLevel="4" x14ac:dyDescent="0.25">
      <c r="A143" s="99">
        <f t="shared" si="2"/>
        <v>96</v>
      </c>
      <c r="B143" s="115" t="s">
        <v>281</v>
      </c>
      <c r="C143" s="115"/>
      <c r="D143" s="84" t="s">
        <v>94</v>
      </c>
      <c r="E143" s="85">
        <v>4</v>
      </c>
      <c r="F143" s="87">
        <v>200</v>
      </c>
    </row>
    <row r="144" spans="1:6" ht="14.45" customHeight="1" outlineLevel="4" x14ac:dyDescent="0.25">
      <c r="A144" s="99">
        <f t="shared" si="2"/>
        <v>97</v>
      </c>
      <c r="B144" s="115" t="s">
        <v>282</v>
      </c>
      <c r="C144" s="115"/>
      <c r="D144" s="84" t="s">
        <v>94</v>
      </c>
      <c r="E144" s="85">
        <v>1</v>
      </c>
      <c r="F144" s="87">
        <v>280</v>
      </c>
    </row>
    <row r="145" spans="1:6" ht="14.45" customHeight="1" outlineLevel="4" x14ac:dyDescent="0.25">
      <c r="A145" s="99">
        <f t="shared" si="2"/>
        <v>98</v>
      </c>
      <c r="B145" s="115" t="s">
        <v>283</v>
      </c>
      <c r="C145" s="115"/>
      <c r="D145" s="84" t="s">
        <v>94</v>
      </c>
      <c r="E145" s="85">
        <v>75</v>
      </c>
      <c r="F145" s="86">
        <v>2746</v>
      </c>
    </row>
    <row r="146" spans="1:6" ht="14.45" customHeight="1" outlineLevel="4" x14ac:dyDescent="0.25">
      <c r="A146" s="99">
        <f t="shared" si="2"/>
        <v>99</v>
      </c>
      <c r="B146" s="115" t="s">
        <v>284</v>
      </c>
      <c r="C146" s="115"/>
      <c r="D146" s="84" t="s">
        <v>94</v>
      </c>
      <c r="E146" s="85">
        <v>50</v>
      </c>
      <c r="F146" s="87">
        <v>655</v>
      </c>
    </row>
    <row r="147" spans="1:6" ht="14.45" customHeight="1" outlineLevel="4" x14ac:dyDescent="0.25">
      <c r="A147" s="99">
        <f t="shared" si="2"/>
        <v>100</v>
      </c>
      <c r="B147" s="115" t="s">
        <v>285</v>
      </c>
      <c r="C147" s="115"/>
      <c r="D147" s="84" t="s">
        <v>94</v>
      </c>
      <c r="E147" s="85">
        <v>50</v>
      </c>
      <c r="F147" s="86">
        <v>2937</v>
      </c>
    </row>
    <row r="148" spans="1:6" ht="14.45" customHeight="1" outlineLevel="4" x14ac:dyDescent="0.25">
      <c r="A148" s="99">
        <f t="shared" si="2"/>
        <v>101</v>
      </c>
      <c r="B148" s="115" t="s">
        <v>286</v>
      </c>
      <c r="C148" s="115"/>
      <c r="D148" s="84" t="s">
        <v>94</v>
      </c>
      <c r="E148" s="85">
        <v>2</v>
      </c>
      <c r="F148" s="87">
        <v>90</v>
      </c>
    </row>
    <row r="149" spans="1:6" ht="14.45" customHeight="1" outlineLevel="4" x14ac:dyDescent="0.25">
      <c r="A149" s="99">
        <f t="shared" si="2"/>
        <v>102</v>
      </c>
      <c r="B149" s="115" t="s">
        <v>287</v>
      </c>
      <c r="C149" s="115"/>
      <c r="D149" s="84" t="s">
        <v>206</v>
      </c>
      <c r="E149" s="85">
        <v>25</v>
      </c>
      <c r="F149" s="87">
        <v>118</v>
      </c>
    </row>
    <row r="150" spans="1:6" ht="14.45" customHeight="1" outlineLevel="4" x14ac:dyDescent="0.25">
      <c r="A150" s="99">
        <f t="shared" si="2"/>
        <v>103</v>
      </c>
      <c r="B150" s="115" t="s">
        <v>288</v>
      </c>
      <c r="C150" s="115"/>
      <c r="D150" s="84" t="s">
        <v>94</v>
      </c>
      <c r="E150" s="85">
        <v>200</v>
      </c>
      <c r="F150" s="87">
        <v>466</v>
      </c>
    </row>
    <row r="151" spans="1:6" ht="14.45" customHeight="1" outlineLevel="4" x14ac:dyDescent="0.25">
      <c r="A151" s="99">
        <f t="shared" si="2"/>
        <v>104</v>
      </c>
      <c r="B151" s="115" t="s">
        <v>289</v>
      </c>
      <c r="C151" s="115"/>
      <c r="D151" s="84" t="s">
        <v>94</v>
      </c>
      <c r="E151" s="85">
        <v>2</v>
      </c>
      <c r="F151" s="87">
        <v>50</v>
      </c>
    </row>
    <row r="152" spans="1:6" ht="14.45" customHeight="1" outlineLevel="4" x14ac:dyDescent="0.25">
      <c r="A152" s="99">
        <f t="shared" si="2"/>
        <v>105</v>
      </c>
      <c r="B152" s="115" t="s">
        <v>290</v>
      </c>
      <c r="C152" s="115"/>
      <c r="D152" s="84" t="s">
        <v>195</v>
      </c>
      <c r="E152" s="85">
        <v>450</v>
      </c>
      <c r="F152" s="86">
        <v>2710</v>
      </c>
    </row>
    <row r="153" spans="1:6" ht="14.45" customHeight="1" outlineLevel="4" x14ac:dyDescent="0.25">
      <c r="A153" s="99">
        <f t="shared" si="2"/>
        <v>106</v>
      </c>
      <c r="B153" s="115" t="s">
        <v>291</v>
      </c>
      <c r="C153" s="115"/>
      <c r="D153" s="84" t="s">
        <v>94</v>
      </c>
      <c r="E153" s="85">
        <v>5</v>
      </c>
      <c r="F153" s="87">
        <v>195</v>
      </c>
    </row>
    <row r="154" spans="1:6" ht="14.45" customHeight="1" outlineLevel="4" x14ac:dyDescent="0.25">
      <c r="A154" s="99">
        <f t="shared" si="2"/>
        <v>107</v>
      </c>
      <c r="B154" s="115" t="s">
        <v>292</v>
      </c>
      <c r="C154" s="115"/>
      <c r="D154" s="84" t="s">
        <v>94</v>
      </c>
      <c r="E154" s="85">
        <v>1</v>
      </c>
      <c r="F154" s="87">
        <v>59</v>
      </c>
    </row>
    <row r="155" spans="1:6" ht="14.45" customHeight="1" outlineLevel="4" x14ac:dyDescent="0.25">
      <c r="A155" s="99">
        <f t="shared" si="2"/>
        <v>108</v>
      </c>
      <c r="B155" s="115" t="s">
        <v>293</v>
      </c>
      <c r="C155" s="115"/>
      <c r="D155" s="84" t="s">
        <v>195</v>
      </c>
      <c r="E155" s="85">
        <v>60</v>
      </c>
      <c r="F155" s="86">
        <v>1425</v>
      </c>
    </row>
    <row r="156" spans="1:6" ht="14.45" customHeight="1" outlineLevel="4" x14ac:dyDescent="0.25">
      <c r="A156" s="99">
        <f t="shared" si="2"/>
        <v>109</v>
      </c>
      <c r="B156" s="115" t="s">
        <v>294</v>
      </c>
      <c r="C156" s="115"/>
      <c r="D156" s="84" t="s">
        <v>195</v>
      </c>
      <c r="E156" s="85">
        <v>100</v>
      </c>
      <c r="F156" s="86">
        <v>11800</v>
      </c>
    </row>
    <row r="157" spans="1:6" ht="14.45" customHeight="1" outlineLevel="4" x14ac:dyDescent="0.25">
      <c r="A157" s="99">
        <f t="shared" si="2"/>
        <v>110</v>
      </c>
      <c r="B157" s="115" t="s">
        <v>295</v>
      </c>
      <c r="C157" s="115"/>
      <c r="D157" s="84" t="s">
        <v>195</v>
      </c>
      <c r="E157" s="85">
        <v>33</v>
      </c>
      <c r="F157" s="86">
        <v>4524</v>
      </c>
    </row>
    <row r="158" spans="1:6" ht="14.45" customHeight="1" outlineLevel="4" x14ac:dyDescent="0.25">
      <c r="A158" s="99">
        <f t="shared" si="2"/>
        <v>111</v>
      </c>
      <c r="B158" s="115" t="s">
        <v>296</v>
      </c>
      <c r="C158" s="115"/>
      <c r="D158" s="84" t="s">
        <v>195</v>
      </c>
      <c r="E158" s="85">
        <v>21.6</v>
      </c>
      <c r="F158" s="86">
        <v>3264</v>
      </c>
    </row>
    <row r="159" spans="1:6" ht="14.45" customHeight="1" outlineLevel="4" x14ac:dyDescent="0.25">
      <c r="A159" s="99">
        <f t="shared" si="2"/>
        <v>112</v>
      </c>
      <c r="B159" s="115" t="s">
        <v>297</v>
      </c>
      <c r="C159" s="115"/>
      <c r="D159" s="84" t="s">
        <v>195</v>
      </c>
      <c r="E159" s="85">
        <v>21.6</v>
      </c>
      <c r="F159" s="86">
        <v>3240</v>
      </c>
    </row>
    <row r="160" spans="1:6" ht="14.45" customHeight="1" outlineLevel="4" x14ac:dyDescent="0.25">
      <c r="A160" s="99">
        <f t="shared" si="2"/>
        <v>113</v>
      </c>
      <c r="B160" s="115" t="s">
        <v>298</v>
      </c>
      <c r="C160" s="115"/>
      <c r="D160" s="84" t="s">
        <v>195</v>
      </c>
      <c r="E160" s="85">
        <v>18</v>
      </c>
      <c r="F160" s="87">
        <v>672.02</v>
      </c>
    </row>
    <row r="161" spans="1:6" ht="14.45" customHeight="1" outlineLevel="4" x14ac:dyDescent="0.25">
      <c r="A161" s="99">
        <f t="shared" si="2"/>
        <v>114</v>
      </c>
      <c r="B161" s="115" t="s">
        <v>298</v>
      </c>
      <c r="C161" s="115"/>
      <c r="D161" s="84" t="s">
        <v>195</v>
      </c>
      <c r="E161" s="85">
        <v>10.8</v>
      </c>
      <c r="F161" s="86">
        <v>1620</v>
      </c>
    </row>
    <row r="162" spans="1:6" ht="14.45" customHeight="1" outlineLevel="4" x14ac:dyDescent="0.25">
      <c r="A162" s="99">
        <f t="shared" si="2"/>
        <v>115</v>
      </c>
      <c r="B162" s="115" t="s">
        <v>299</v>
      </c>
      <c r="C162" s="115"/>
      <c r="D162" s="84" t="s">
        <v>195</v>
      </c>
      <c r="E162" s="85">
        <v>10.8</v>
      </c>
      <c r="F162" s="86">
        <v>1620</v>
      </c>
    </row>
    <row r="163" spans="1:6" ht="14.45" customHeight="1" outlineLevel="4" x14ac:dyDescent="0.25">
      <c r="A163" s="99">
        <f t="shared" si="2"/>
        <v>116</v>
      </c>
      <c r="B163" s="115" t="s">
        <v>300</v>
      </c>
      <c r="C163" s="115"/>
      <c r="D163" s="84" t="s">
        <v>195</v>
      </c>
      <c r="E163" s="85">
        <v>21.6</v>
      </c>
      <c r="F163" s="86">
        <v>3300</v>
      </c>
    </row>
    <row r="164" spans="1:6" ht="14.45" customHeight="1" outlineLevel="4" x14ac:dyDescent="0.25">
      <c r="A164" s="99">
        <f t="shared" si="2"/>
        <v>117</v>
      </c>
      <c r="B164" s="115" t="s">
        <v>301</v>
      </c>
      <c r="C164" s="115"/>
      <c r="D164" s="84" t="s">
        <v>195</v>
      </c>
      <c r="E164" s="85">
        <v>10.8</v>
      </c>
      <c r="F164" s="86">
        <v>1620</v>
      </c>
    </row>
    <row r="165" spans="1:6" ht="17.45" customHeight="1" outlineLevel="4" x14ac:dyDescent="0.2">
      <c r="A165" s="121"/>
      <c r="B165" s="122"/>
      <c r="C165" s="122"/>
      <c r="D165" s="123"/>
      <c r="E165" s="100">
        <f>SUM(E48:E164)</f>
        <v>18362.949999999993</v>
      </c>
      <c r="F165" s="101">
        <f>SUM(F48:F164)</f>
        <v>1347516.0700000003</v>
      </c>
    </row>
    <row r="166" spans="1:6" ht="19.149999999999999" customHeight="1" outlineLevel="4" x14ac:dyDescent="0.2">
      <c r="A166" s="120" t="s">
        <v>302</v>
      </c>
      <c r="B166" s="120"/>
      <c r="C166" s="120"/>
      <c r="D166" s="120"/>
      <c r="E166" s="120"/>
      <c r="F166" s="120"/>
    </row>
    <row r="167" spans="1:6" ht="13.9" customHeight="1" outlineLevel="4" x14ac:dyDescent="0.25">
      <c r="A167" s="99">
        <v>1</v>
      </c>
      <c r="B167" s="115" t="s">
        <v>303</v>
      </c>
      <c r="C167" s="115"/>
      <c r="D167" s="84" t="s">
        <v>94</v>
      </c>
      <c r="E167" s="85">
        <v>2</v>
      </c>
      <c r="F167" s="86">
        <v>1752.02</v>
      </c>
    </row>
    <row r="168" spans="1:6" ht="13.9" customHeight="1" outlineLevel="4" x14ac:dyDescent="0.25">
      <c r="A168" s="99">
        <v>2</v>
      </c>
      <c r="B168" s="115" t="s">
        <v>304</v>
      </c>
      <c r="C168" s="115"/>
      <c r="D168" s="84" t="s">
        <v>94</v>
      </c>
      <c r="E168" s="85">
        <v>2</v>
      </c>
      <c r="F168" s="86">
        <v>3147.9</v>
      </c>
    </row>
    <row r="169" spans="1:6" ht="13.9" customHeight="1" outlineLevel="4" x14ac:dyDescent="0.25">
      <c r="A169" s="117"/>
      <c r="B169" s="118"/>
      <c r="C169" s="118"/>
      <c r="D169" s="119"/>
      <c r="E169" s="100">
        <f>SUM(E167:E168)</f>
        <v>4</v>
      </c>
      <c r="F169" s="101">
        <f>SUM(F167:F168)</f>
        <v>4899.92</v>
      </c>
    </row>
    <row r="170" spans="1:6" ht="19.899999999999999" customHeight="1" outlineLevel="3" x14ac:dyDescent="0.2">
      <c r="A170" s="120" t="s">
        <v>305</v>
      </c>
      <c r="B170" s="120"/>
      <c r="C170" s="120"/>
      <c r="D170" s="120"/>
      <c r="E170" s="120"/>
      <c r="F170" s="120"/>
    </row>
    <row r="171" spans="1:6" ht="14.45" customHeight="1" outlineLevel="4" x14ac:dyDescent="0.25">
      <c r="A171" s="99">
        <v>1</v>
      </c>
      <c r="B171" s="115" t="s">
        <v>306</v>
      </c>
      <c r="C171" s="115"/>
      <c r="D171" s="84" t="s">
        <v>94</v>
      </c>
      <c r="E171" s="85">
        <v>1</v>
      </c>
      <c r="F171" s="87">
        <v>111</v>
      </c>
    </row>
    <row r="172" spans="1:6" ht="14.45" customHeight="1" outlineLevel="4" x14ac:dyDescent="0.25">
      <c r="A172" s="99">
        <f>A171+1</f>
        <v>2</v>
      </c>
      <c r="B172" s="115" t="s">
        <v>307</v>
      </c>
      <c r="C172" s="115"/>
      <c r="D172" s="84" t="s">
        <v>94</v>
      </c>
      <c r="E172" s="85">
        <v>1</v>
      </c>
      <c r="F172" s="86">
        <v>10920</v>
      </c>
    </row>
    <row r="173" spans="1:6" ht="14.45" customHeight="1" outlineLevel="4" x14ac:dyDescent="0.25">
      <c r="A173" s="99">
        <f t="shared" ref="A173:A236" si="3">A172+1</f>
        <v>3</v>
      </c>
      <c r="B173" s="115" t="s">
        <v>308</v>
      </c>
      <c r="C173" s="115"/>
      <c r="D173" s="84" t="s">
        <v>94</v>
      </c>
      <c r="E173" s="85">
        <v>1</v>
      </c>
      <c r="F173" s="86">
        <v>1405</v>
      </c>
    </row>
    <row r="174" spans="1:6" ht="14.45" customHeight="1" outlineLevel="4" x14ac:dyDescent="0.25">
      <c r="A174" s="99">
        <f t="shared" si="3"/>
        <v>4</v>
      </c>
      <c r="B174" s="115" t="s">
        <v>309</v>
      </c>
      <c r="C174" s="115"/>
      <c r="D174" s="84" t="s">
        <v>94</v>
      </c>
      <c r="E174" s="85">
        <v>1</v>
      </c>
      <c r="F174" s="87">
        <v>320</v>
      </c>
    </row>
    <row r="175" spans="1:6" ht="14.45" customHeight="1" outlineLevel="4" x14ac:dyDescent="0.25">
      <c r="A175" s="99">
        <f t="shared" si="3"/>
        <v>5</v>
      </c>
      <c r="B175" s="115" t="s">
        <v>310</v>
      </c>
      <c r="C175" s="115"/>
      <c r="D175" s="84" t="s">
        <v>147</v>
      </c>
      <c r="E175" s="85">
        <v>21</v>
      </c>
      <c r="F175" s="87">
        <v>195.09</v>
      </c>
    </row>
    <row r="176" spans="1:6" ht="14.45" customHeight="1" outlineLevel="4" x14ac:dyDescent="0.25">
      <c r="A176" s="99">
        <f t="shared" si="3"/>
        <v>6</v>
      </c>
      <c r="B176" s="115" t="s">
        <v>311</v>
      </c>
      <c r="C176" s="115"/>
      <c r="D176" s="84" t="s">
        <v>94</v>
      </c>
      <c r="E176" s="85">
        <v>1</v>
      </c>
      <c r="F176" s="87">
        <v>89.9</v>
      </c>
    </row>
    <row r="177" spans="1:6" ht="14.45" customHeight="1" outlineLevel="4" x14ac:dyDescent="0.25">
      <c r="A177" s="99">
        <f t="shared" si="3"/>
        <v>7</v>
      </c>
      <c r="B177" s="115" t="s">
        <v>312</v>
      </c>
      <c r="C177" s="115"/>
      <c r="D177" s="84" t="s">
        <v>94</v>
      </c>
      <c r="E177" s="85">
        <v>2</v>
      </c>
      <c r="F177" s="87">
        <v>169.99</v>
      </c>
    </row>
    <row r="178" spans="1:6" ht="14.45" customHeight="1" outlineLevel="4" x14ac:dyDescent="0.25">
      <c r="A178" s="99">
        <f t="shared" si="3"/>
        <v>8</v>
      </c>
      <c r="B178" s="115" t="s">
        <v>313</v>
      </c>
      <c r="C178" s="115"/>
      <c r="D178" s="84" t="s">
        <v>94</v>
      </c>
      <c r="E178" s="85">
        <v>10</v>
      </c>
      <c r="F178" s="87">
        <v>320</v>
      </c>
    </row>
    <row r="179" spans="1:6" ht="14.45" customHeight="1" outlineLevel="4" x14ac:dyDescent="0.25">
      <c r="A179" s="99">
        <f t="shared" si="3"/>
        <v>9</v>
      </c>
      <c r="B179" s="115" t="s">
        <v>314</v>
      </c>
      <c r="C179" s="115"/>
      <c r="D179" s="84" t="s">
        <v>94</v>
      </c>
      <c r="E179" s="85">
        <v>10</v>
      </c>
      <c r="F179" s="87">
        <v>320</v>
      </c>
    </row>
    <row r="180" spans="1:6" ht="14.45" customHeight="1" outlineLevel="4" x14ac:dyDescent="0.25">
      <c r="A180" s="99">
        <f t="shared" si="3"/>
        <v>10</v>
      </c>
      <c r="B180" s="115" t="s">
        <v>315</v>
      </c>
      <c r="C180" s="115"/>
      <c r="D180" s="84" t="s">
        <v>94</v>
      </c>
      <c r="E180" s="85">
        <v>140</v>
      </c>
      <c r="F180" s="86">
        <v>3399.6</v>
      </c>
    </row>
    <row r="181" spans="1:6" ht="14.45" customHeight="1" outlineLevel="4" x14ac:dyDescent="0.25">
      <c r="A181" s="99">
        <f t="shared" si="3"/>
        <v>11</v>
      </c>
      <c r="B181" s="115" t="s">
        <v>316</v>
      </c>
      <c r="C181" s="115"/>
      <c r="D181" s="84" t="s">
        <v>94</v>
      </c>
      <c r="E181" s="85">
        <v>20</v>
      </c>
      <c r="F181" s="87">
        <v>137.5</v>
      </c>
    </row>
    <row r="182" spans="1:6" ht="14.45" customHeight="1" outlineLevel="4" x14ac:dyDescent="0.25">
      <c r="A182" s="99">
        <f t="shared" si="3"/>
        <v>12</v>
      </c>
      <c r="B182" s="115" t="s">
        <v>317</v>
      </c>
      <c r="C182" s="115"/>
      <c r="D182" s="84" t="s">
        <v>94</v>
      </c>
      <c r="E182" s="85">
        <v>2</v>
      </c>
      <c r="F182" s="87">
        <v>150</v>
      </c>
    </row>
    <row r="183" spans="1:6" ht="14.45" customHeight="1" outlineLevel="4" x14ac:dyDescent="0.25">
      <c r="A183" s="99">
        <f t="shared" si="3"/>
        <v>13</v>
      </c>
      <c r="B183" s="115" t="s">
        <v>318</v>
      </c>
      <c r="C183" s="115"/>
      <c r="D183" s="84" t="s">
        <v>94</v>
      </c>
      <c r="E183" s="85">
        <v>1</v>
      </c>
      <c r="F183" s="87">
        <v>150</v>
      </c>
    </row>
    <row r="184" spans="1:6" ht="14.45" customHeight="1" outlineLevel="4" x14ac:dyDescent="0.25">
      <c r="A184" s="99">
        <f t="shared" si="3"/>
        <v>14</v>
      </c>
      <c r="B184" s="115" t="s">
        <v>319</v>
      </c>
      <c r="C184" s="115"/>
      <c r="D184" s="84" t="s">
        <v>94</v>
      </c>
      <c r="E184" s="85">
        <v>110</v>
      </c>
      <c r="F184" s="87">
        <v>825</v>
      </c>
    </row>
    <row r="185" spans="1:6" ht="14.45" customHeight="1" outlineLevel="4" x14ac:dyDescent="0.25">
      <c r="A185" s="99">
        <f t="shared" si="3"/>
        <v>15</v>
      </c>
      <c r="B185" s="115" t="s">
        <v>320</v>
      </c>
      <c r="C185" s="115"/>
      <c r="D185" s="84" t="s">
        <v>94</v>
      </c>
      <c r="E185" s="85">
        <v>3</v>
      </c>
      <c r="F185" s="86">
        <v>7170</v>
      </c>
    </row>
    <row r="186" spans="1:6" ht="14.45" customHeight="1" outlineLevel="4" x14ac:dyDescent="0.25">
      <c r="A186" s="99">
        <f t="shared" si="3"/>
        <v>16</v>
      </c>
      <c r="B186" s="115" t="s">
        <v>321</v>
      </c>
      <c r="C186" s="115"/>
      <c r="D186" s="84" t="s">
        <v>322</v>
      </c>
      <c r="E186" s="85">
        <v>1</v>
      </c>
      <c r="F186" s="87">
        <v>699</v>
      </c>
    </row>
    <row r="187" spans="1:6" ht="14.45" customHeight="1" outlineLevel="4" x14ac:dyDescent="0.25">
      <c r="A187" s="99">
        <f t="shared" si="3"/>
        <v>17</v>
      </c>
      <c r="B187" s="115" t="s">
        <v>323</v>
      </c>
      <c r="C187" s="115"/>
      <c r="D187" s="84" t="s">
        <v>322</v>
      </c>
      <c r="E187" s="85">
        <v>130</v>
      </c>
      <c r="F187" s="86">
        <v>29635</v>
      </c>
    </row>
    <row r="188" spans="1:6" ht="14.45" customHeight="1" outlineLevel="4" x14ac:dyDescent="0.25">
      <c r="A188" s="99">
        <f t="shared" si="3"/>
        <v>18</v>
      </c>
      <c r="B188" s="115" t="s">
        <v>324</v>
      </c>
      <c r="C188" s="115"/>
      <c r="D188" s="84" t="s">
        <v>325</v>
      </c>
      <c r="E188" s="85">
        <v>72</v>
      </c>
      <c r="F188" s="87">
        <v>641.79999999999995</v>
      </c>
    </row>
    <row r="189" spans="1:6" ht="14.45" customHeight="1" outlineLevel="4" x14ac:dyDescent="0.25">
      <c r="A189" s="99">
        <f t="shared" si="3"/>
        <v>19</v>
      </c>
      <c r="B189" s="115" t="s">
        <v>326</v>
      </c>
      <c r="C189" s="115"/>
      <c r="D189" s="84" t="s">
        <v>94</v>
      </c>
      <c r="E189" s="85">
        <v>20</v>
      </c>
      <c r="F189" s="87">
        <v>99.8</v>
      </c>
    </row>
    <row r="190" spans="1:6" ht="14.45" customHeight="1" outlineLevel="4" x14ac:dyDescent="0.25">
      <c r="A190" s="99">
        <f t="shared" si="3"/>
        <v>20</v>
      </c>
      <c r="B190" s="115" t="s">
        <v>327</v>
      </c>
      <c r="C190" s="115"/>
      <c r="D190" s="84" t="s">
        <v>322</v>
      </c>
      <c r="E190" s="85">
        <v>1</v>
      </c>
      <c r="F190" s="87">
        <v>233.1</v>
      </c>
    </row>
    <row r="191" spans="1:6" ht="14.45" customHeight="1" outlineLevel="4" x14ac:dyDescent="0.25">
      <c r="A191" s="99">
        <f t="shared" si="3"/>
        <v>21</v>
      </c>
      <c r="B191" s="115" t="s">
        <v>328</v>
      </c>
      <c r="C191" s="115"/>
      <c r="D191" s="84" t="s">
        <v>322</v>
      </c>
      <c r="E191" s="85">
        <v>1</v>
      </c>
      <c r="F191" s="87">
        <v>184.5</v>
      </c>
    </row>
    <row r="192" spans="1:6" ht="14.45" customHeight="1" outlineLevel="4" x14ac:dyDescent="0.25">
      <c r="A192" s="99">
        <f t="shared" si="3"/>
        <v>22</v>
      </c>
      <c r="B192" s="115" t="s">
        <v>329</v>
      </c>
      <c r="C192" s="115"/>
      <c r="D192" s="84" t="s">
        <v>322</v>
      </c>
      <c r="E192" s="85">
        <v>4</v>
      </c>
      <c r="F192" s="87">
        <v>733.6</v>
      </c>
    </row>
    <row r="193" spans="1:6" ht="14.45" customHeight="1" outlineLevel="4" x14ac:dyDescent="0.25">
      <c r="A193" s="99">
        <f t="shared" si="3"/>
        <v>23</v>
      </c>
      <c r="B193" s="115" t="s">
        <v>330</v>
      </c>
      <c r="C193" s="115"/>
      <c r="D193" s="84" t="s">
        <v>322</v>
      </c>
      <c r="E193" s="85">
        <v>1</v>
      </c>
      <c r="F193" s="87">
        <v>379.05</v>
      </c>
    </row>
    <row r="194" spans="1:6" ht="14.45" customHeight="1" outlineLevel="4" x14ac:dyDescent="0.25">
      <c r="A194" s="99">
        <f t="shared" si="3"/>
        <v>24</v>
      </c>
      <c r="B194" s="115" t="s">
        <v>331</v>
      </c>
      <c r="C194" s="115"/>
      <c r="D194" s="84" t="s">
        <v>322</v>
      </c>
      <c r="E194" s="85">
        <v>1</v>
      </c>
      <c r="F194" s="87">
        <v>252.08</v>
      </c>
    </row>
    <row r="195" spans="1:6" ht="14.45" customHeight="1" outlineLevel="4" x14ac:dyDescent="0.25">
      <c r="A195" s="99">
        <f t="shared" si="3"/>
        <v>25</v>
      </c>
      <c r="B195" s="115" t="s">
        <v>332</v>
      </c>
      <c r="C195" s="115"/>
      <c r="D195" s="84" t="s">
        <v>94</v>
      </c>
      <c r="E195" s="85">
        <v>2</v>
      </c>
      <c r="F195" s="87">
        <v>178</v>
      </c>
    </row>
    <row r="196" spans="1:6" ht="14.45" customHeight="1" outlineLevel="4" x14ac:dyDescent="0.25">
      <c r="A196" s="99">
        <f t="shared" si="3"/>
        <v>26</v>
      </c>
      <c r="B196" s="115" t="s">
        <v>333</v>
      </c>
      <c r="C196" s="115"/>
      <c r="D196" s="84" t="s">
        <v>94</v>
      </c>
      <c r="E196" s="85">
        <v>31</v>
      </c>
      <c r="F196" s="86">
        <v>2420.5100000000002</v>
      </c>
    </row>
    <row r="197" spans="1:6" ht="14.45" customHeight="1" outlineLevel="4" x14ac:dyDescent="0.25">
      <c r="A197" s="99">
        <f t="shared" si="3"/>
        <v>27</v>
      </c>
      <c r="B197" s="115" t="s">
        <v>334</v>
      </c>
      <c r="C197" s="115"/>
      <c r="D197" s="84" t="s">
        <v>94</v>
      </c>
      <c r="E197" s="85">
        <v>2</v>
      </c>
      <c r="F197" s="87">
        <v>131</v>
      </c>
    </row>
    <row r="198" spans="1:6" ht="14.45" customHeight="1" outlineLevel="4" x14ac:dyDescent="0.25">
      <c r="A198" s="99">
        <f t="shared" si="3"/>
        <v>28</v>
      </c>
      <c r="B198" s="115" t="s">
        <v>335</v>
      </c>
      <c r="C198" s="115"/>
      <c r="D198" s="84" t="s">
        <v>94</v>
      </c>
      <c r="E198" s="85">
        <v>15</v>
      </c>
      <c r="F198" s="86">
        <v>2145</v>
      </c>
    </row>
    <row r="199" spans="1:6" ht="14.45" customHeight="1" outlineLevel="4" x14ac:dyDescent="0.25">
      <c r="A199" s="99">
        <f t="shared" si="3"/>
        <v>29</v>
      </c>
      <c r="B199" s="115" t="s">
        <v>336</v>
      </c>
      <c r="C199" s="115"/>
      <c r="D199" s="84" t="s">
        <v>94</v>
      </c>
      <c r="E199" s="85">
        <v>5</v>
      </c>
      <c r="F199" s="87">
        <v>59</v>
      </c>
    </row>
    <row r="200" spans="1:6" ht="14.45" customHeight="1" outlineLevel="4" x14ac:dyDescent="0.25">
      <c r="A200" s="99">
        <f t="shared" si="3"/>
        <v>30</v>
      </c>
      <c r="B200" s="115" t="s">
        <v>337</v>
      </c>
      <c r="C200" s="115"/>
      <c r="D200" s="84" t="s">
        <v>94</v>
      </c>
      <c r="E200" s="85">
        <v>5</v>
      </c>
      <c r="F200" s="87">
        <v>480.6</v>
      </c>
    </row>
    <row r="201" spans="1:6" ht="14.45" customHeight="1" outlineLevel="4" x14ac:dyDescent="0.25">
      <c r="A201" s="99">
        <f t="shared" si="3"/>
        <v>31</v>
      </c>
      <c r="B201" s="115" t="s">
        <v>338</v>
      </c>
      <c r="C201" s="115"/>
      <c r="D201" s="84" t="s">
        <v>94</v>
      </c>
      <c r="E201" s="85">
        <v>2</v>
      </c>
      <c r="F201" s="87">
        <v>230</v>
      </c>
    </row>
    <row r="202" spans="1:6" ht="14.45" customHeight="1" outlineLevel="4" x14ac:dyDescent="0.25">
      <c r="A202" s="99">
        <f t="shared" si="3"/>
        <v>32</v>
      </c>
      <c r="B202" s="115" t="s">
        <v>339</v>
      </c>
      <c r="C202" s="115"/>
      <c r="D202" s="84" t="s">
        <v>94</v>
      </c>
      <c r="E202" s="85">
        <v>3</v>
      </c>
      <c r="F202" s="86">
        <v>1140</v>
      </c>
    </row>
    <row r="203" spans="1:6" ht="14.45" customHeight="1" outlineLevel="4" x14ac:dyDescent="0.25">
      <c r="A203" s="99">
        <f t="shared" si="3"/>
        <v>33</v>
      </c>
      <c r="B203" s="115" t="s">
        <v>340</v>
      </c>
      <c r="C203" s="115"/>
      <c r="D203" s="84" t="s">
        <v>94</v>
      </c>
      <c r="E203" s="85">
        <v>1</v>
      </c>
      <c r="F203" s="86">
        <v>5677.5</v>
      </c>
    </row>
    <row r="204" spans="1:6" ht="14.45" customHeight="1" outlineLevel="4" x14ac:dyDescent="0.25">
      <c r="A204" s="99">
        <f t="shared" si="3"/>
        <v>34</v>
      </c>
      <c r="B204" s="115" t="s">
        <v>341</v>
      </c>
      <c r="C204" s="115"/>
      <c r="D204" s="84" t="s">
        <v>94</v>
      </c>
      <c r="E204" s="85">
        <v>9</v>
      </c>
      <c r="F204" s="87">
        <v>116.91</v>
      </c>
    </row>
    <row r="205" spans="1:6" ht="14.45" customHeight="1" outlineLevel="4" x14ac:dyDescent="0.25">
      <c r="A205" s="99">
        <f t="shared" si="3"/>
        <v>35</v>
      </c>
      <c r="B205" s="115" t="s">
        <v>342</v>
      </c>
      <c r="C205" s="115"/>
      <c r="D205" s="84" t="s">
        <v>94</v>
      </c>
      <c r="E205" s="85">
        <v>9</v>
      </c>
      <c r="F205" s="87">
        <v>116.91</v>
      </c>
    </row>
    <row r="206" spans="1:6" ht="14.45" customHeight="1" outlineLevel="4" x14ac:dyDescent="0.25">
      <c r="A206" s="99">
        <f t="shared" si="3"/>
        <v>36</v>
      </c>
      <c r="B206" s="115" t="s">
        <v>343</v>
      </c>
      <c r="C206" s="115"/>
      <c r="D206" s="84" t="s">
        <v>94</v>
      </c>
      <c r="E206" s="85">
        <v>1</v>
      </c>
      <c r="F206" s="87">
        <v>54.99</v>
      </c>
    </row>
    <row r="207" spans="1:6" ht="14.45" customHeight="1" outlineLevel="4" x14ac:dyDescent="0.25">
      <c r="A207" s="99">
        <f t="shared" si="3"/>
        <v>37</v>
      </c>
      <c r="B207" s="115" t="s">
        <v>344</v>
      </c>
      <c r="C207" s="115"/>
      <c r="D207" s="84" t="s">
        <v>94</v>
      </c>
      <c r="E207" s="85">
        <v>1</v>
      </c>
      <c r="F207" s="87">
        <v>34</v>
      </c>
    </row>
    <row r="208" spans="1:6" ht="14.45" customHeight="1" outlineLevel="4" x14ac:dyDescent="0.25">
      <c r="A208" s="99">
        <f t="shared" si="3"/>
        <v>38</v>
      </c>
      <c r="B208" s="115" t="s">
        <v>345</v>
      </c>
      <c r="C208" s="115"/>
      <c r="D208" s="84" t="s">
        <v>94</v>
      </c>
      <c r="E208" s="85">
        <v>1</v>
      </c>
      <c r="F208" s="87">
        <v>34</v>
      </c>
    </row>
    <row r="209" spans="1:6" ht="14.45" customHeight="1" outlineLevel="4" x14ac:dyDescent="0.25">
      <c r="A209" s="99">
        <f t="shared" si="3"/>
        <v>39</v>
      </c>
      <c r="B209" s="115" t="s">
        <v>346</v>
      </c>
      <c r="C209" s="115"/>
      <c r="D209" s="84" t="s">
        <v>147</v>
      </c>
      <c r="E209" s="85">
        <v>15</v>
      </c>
      <c r="F209" s="87">
        <v>425.5</v>
      </c>
    </row>
    <row r="210" spans="1:6" ht="14.45" customHeight="1" outlineLevel="4" x14ac:dyDescent="0.25">
      <c r="A210" s="99">
        <f t="shared" si="3"/>
        <v>40</v>
      </c>
      <c r="B210" s="115" t="s">
        <v>347</v>
      </c>
      <c r="C210" s="115"/>
      <c r="D210" s="84" t="s">
        <v>147</v>
      </c>
      <c r="E210" s="85">
        <v>40</v>
      </c>
      <c r="F210" s="86">
        <v>1331.5</v>
      </c>
    </row>
    <row r="211" spans="1:6" ht="14.45" customHeight="1" outlineLevel="4" x14ac:dyDescent="0.25">
      <c r="A211" s="99">
        <f t="shared" si="3"/>
        <v>41</v>
      </c>
      <c r="B211" s="115" t="s">
        <v>348</v>
      </c>
      <c r="C211" s="115"/>
      <c r="D211" s="84" t="s">
        <v>94</v>
      </c>
      <c r="E211" s="85">
        <v>2</v>
      </c>
      <c r="F211" s="87">
        <v>58</v>
      </c>
    </row>
    <row r="212" spans="1:6" ht="14.45" customHeight="1" outlineLevel="4" x14ac:dyDescent="0.25">
      <c r="A212" s="99">
        <f t="shared" si="3"/>
        <v>42</v>
      </c>
      <c r="B212" s="115" t="s">
        <v>349</v>
      </c>
      <c r="C212" s="115"/>
      <c r="D212" s="84" t="s">
        <v>94</v>
      </c>
      <c r="E212" s="85">
        <v>1</v>
      </c>
      <c r="F212" s="87">
        <v>349</v>
      </c>
    </row>
    <row r="213" spans="1:6" ht="14.45" customHeight="1" outlineLevel="4" x14ac:dyDescent="0.25">
      <c r="A213" s="99">
        <f t="shared" si="3"/>
        <v>43</v>
      </c>
      <c r="B213" s="115" t="s">
        <v>350</v>
      </c>
      <c r="C213" s="115"/>
      <c r="D213" s="84" t="s">
        <v>94</v>
      </c>
      <c r="E213" s="85">
        <v>3</v>
      </c>
      <c r="F213" s="86">
        <v>3268.83</v>
      </c>
    </row>
    <row r="214" spans="1:6" ht="14.45" customHeight="1" outlineLevel="4" x14ac:dyDescent="0.25">
      <c r="A214" s="99">
        <f t="shared" si="3"/>
        <v>44</v>
      </c>
      <c r="B214" s="115" t="s">
        <v>351</v>
      </c>
      <c r="C214" s="115"/>
      <c r="D214" s="84" t="s">
        <v>94</v>
      </c>
      <c r="E214" s="85">
        <v>1</v>
      </c>
      <c r="F214" s="87">
        <v>310</v>
      </c>
    </row>
    <row r="215" spans="1:6" ht="14.45" customHeight="1" outlineLevel="4" x14ac:dyDescent="0.25">
      <c r="A215" s="99">
        <f t="shared" si="3"/>
        <v>45</v>
      </c>
      <c r="B215" s="115" t="s">
        <v>352</v>
      </c>
      <c r="C215" s="115"/>
      <c r="D215" s="84" t="s">
        <v>94</v>
      </c>
      <c r="E215" s="85">
        <v>5</v>
      </c>
      <c r="F215" s="86">
        <v>28000</v>
      </c>
    </row>
    <row r="216" spans="1:6" ht="14.45" customHeight="1" outlineLevel="4" x14ac:dyDescent="0.25">
      <c r="A216" s="99">
        <f t="shared" si="3"/>
        <v>46</v>
      </c>
      <c r="B216" s="115" t="s">
        <v>353</v>
      </c>
      <c r="C216" s="115"/>
      <c r="D216" s="84" t="s">
        <v>94</v>
      </c>
      <c r="E216" s="85">
        <v>1</v>
      </c>
      <c r="F216" s="86">
        <v>2370</v>
      </c>
    </row>
    <row r="217" spans="1:6" ht="14.45" customHeight="1" outlineLevel="4" x14ac:dyDescent="0.25">
      <c r="A217" s="99">
        <f t="shared" si="3"/>
        <v>47</v>
      </c>
      <c r="B217" s="115" t="s">
        <v>354</v>
      </c>
      <c r="C217" s="115"/>
      <c r="D217" s="84" t="s">
        <v>94</v>
      </c>
      <c r="E217" s="85">
        <v>3</v>
      </c>
      <c r="F217" s="86">
        <v>8790</v>
      </c>
    </row>
    <row r="218" spans="1:6" ht="14.45" customHeight="1" outlineLevel="4" x14ac:dyDescent="0.25">
      <c r="A218" s="99">
        <f t="shared" si="3"/>
        <v>48</v>
      </c>
      <c r="B218" s="115" t="s">
        <v>355</v>
      </c>
      <c r="C218" s="115"/>
      <c r="D218" s="84" t="s">
        <v>94</v>
      </c>
      <c r="E218" s="85">
        <v>8</v>
      </c>
      <c r="F218" s="86">
        <v>1283.06</v>
      </c>
    </row>
    <row r="219" spans="1:6" ht="14.45" customHeight="1" outlineLevel="4" x14ac:dyDescent="0.25">
      <c r="A219" s="99">
        <f t="shared" si="3"/>
        <v>49</v>
      </c>
      <c r="B219" s="115" t="s">
        <v>356</v>
      </c>
      <c r="C219" s="115"/>
      <c r="D219" s="84" t="s">
        <v>94</v>
      </c>
      <c r="E219" s="85">
        <v>3</v>
      </c>
      <c r="F219" s="87">
        <v>747</v>
      </c>
    </row>
    <row r="220" spans="1:6" ht="14.45" customHeight="1" outlineLevel="4" x14ac:dyDescent="0.25">
      <c r="A220" s="99">
        <f t="shared" si="3"/>
        <v>50</v>
      </c>
      <c r="B220" s="115" t="s">
        <v>357</v>
      </c>
      <c r="C220" s="115"/>
      <c r="D220" s="84" t="s">
        <v>94</v>
      </c>
      <c r="E220" s="85">
        <v>1</v>
      </c>
      <c r="F220" s="87">
        <v>32</v>
      </c>
    </row>
    <row r="221" spans="1:6" ht="14.45" customHeight="1" outlineLevel="4" x14ac:dyDescent="0.25">
      <c r="A221" s="99">
        <f t="shared" si="3"/>
        <v>51</v>
      </c>
      <c r="B221" s="115" t="s">
        <v>358</v>
      </c>
      <c r="C221" s="115"/>
      <c r="D221" s="84" t="s">
        <v>94</v>
      </c>
      <c r="E221" s="85">
        <v>2</v>
      </c>
      <c r="F221" s="87">
        <v>64</v>
      </c>
    </row>
    <row r="222" spans="1:6" ht="14.45" customHeight="1" outlineLevel="4" x14ac:dyDescent="0.25">
      <c r="A222" s="99">
        <f t="shared" si="3"/>
        <v>52</v>
      </c>
      <c r="B222" s="115" t="s">
        <v>359</v>
      </c>
      <c r="C222" s="115"/>
      <c r="D222" s="84" t="s">
        <v>94</v>
      </c>
      <c r="E222" s="85">
        <v>1</v>
      </c>
      <c r="F222" s="87">
        <v>40</v>
      </c>
    </row>
    <row r="223" spans="1:6" ht="14.45" customHeight="1" outlineLevel="4" x14ac:dyDescent="0.25">
      <c r="A223" s="99">
        <f t="shared" si="3"/>
        <v>53</v>
      </c>
      <c r="B223" s="115" t="s">
        <v>360</v>
      </c>
      <c r="C223" s="115"/>
      <c r="D223" s="84" t="s">
        <v>94</v>
      </c>
      <c r="E223" s="85">
        <v>1</v>
      </c>
      <c r="F223" s="87">
        <v>55</v>
      </c>
    </row>
    <row r="224" spans="1:6" ht="14.45" customHeight="1" outlineLevel="4" x14ac:dyDescent="0.25">
      <c r="A224" s="99">
        <f t="shared" si="3"/>
        <v>54</v>
      </c>
      <c r="B224" s="115" t="s">
        <v>361</v>
      </c>
      <c r="C224" s="115"/>
      <c r="D224" s="84" t="s">
        <v>94</v>
      </c>
      <c r="E224" s="85">
        <v>9</v>
      </c>
      <c r="F224" s="87">
        <v>514.02</v>
      </c>
    </row>
    <row r="225" spans="1:6" ht="14.45" customHeight="1" outlineLevel="4" x14ac:dyDescent="0.25">
      <c r="A225" s="99">
        <f t="shared" si="3"/>
        <v>55</v>
      </c>
      <c r="B225" s="115" t="s">
        <v>362</v>
      </c>
      <c r="C225" s="115"/>
      <c r="D225" s="84" t="s">
        <v>94</v>
      </c>
      <c r="E225" s="85">
        <v>1</v>
      </c>
      <c r="F225" s="86">
        <v>2713.14</v>
      </c>
    </row>
    <row r="226" spans="1:6" ht="14.45" customHeight="1" outlineLevel="4" x14ac:dyDescent="0.25">
      <c r="A226" s="99">
        <f t="shared" si="3"/>
        <v>56</v>
      </c>
      <c r="B226" s="115" t="s">
        <v>363</v>
      </c>
      <c r="C226" s="115"/>
      <c r="D226" s="84" t="s">
        <v>94</v>
      </c>
      <c r="E226" s="85">
        <v>20</v>
      </c>
      <c r="F226" s="87">
        <v>141.4</v>
      </c>
    </row>
    <row r="227" spans="1:6" ht="14.45" customHeight="1" outlineLevel="4" x14ac:dyDescent="0.25">
      <c r="A227" s="99">
        <f t="shared" si="3"/>
        <v>57</v>
      </c>
      <c r="B227" s="115" t="s">
        <v>364</v>
      </c>
      <c r="C227" s="115"/>
      <c r="D227" s="84" t="s">
        <v>94</v>
      </c>
      <c r="E227" s="85">
        <v>1</v>
      </c>
      <c r="F227" s="86">
        <v>1264.75</v>
      </c>
    </row>
    <row r="228" spans="1:6" ht="14.45" customHeight="1" outlineLevel="4" x14ac:dyDescent="0.25">
      <c r="A228" s="99">
        <f t="shared" si="3"/>
        <v>58</v>
      </c>
      <c r="B228" s="115" t="s">
        <v>365</v>
      </c>
      <c r="C228" s="115"/>
      <c r="D228" s="84" t="s">
        <v>94</v>
      </c>
      <c r="E228" s="85">
        <v>2</v>
      </c>
      <c r="F228" s="87">
        <v>786</v>
      </c>
    </row>
    <row r="229" spans="1:6" ht="14.45" customHeight="1" outlineLevel="4" x14ac:dyDescent="0.25">
      <c r="A229" s="99">
        <f t="shared" si="3"/>
        <v>59</v>
      </c>
      <c r="B229" s="115" t="s">
        <v>366</v>
      </c>
      <c r="C229" s="115"/>
      <c r="D229" s="84" t="s">
        <v>94</v>
      </c>
      <c r="E229" s="85">
        <v>5</v>
      </c>
      <c r="F229" s="86">
        <v>2190</v>
      </c>
    </row>
    <row r="230" spans="1:6" ht="14.45" customHeight="1" outlineLevel="4" x14ac:dyDescent="0.25">
      <c r="A230" s="99">
        <f t="shared" si="3"/>
        <v>60</v>
      </c>
      <c r="B230" s="115" t="s">
        <v>367</v>
      </c>
      <c r="C230" s="115"/>
      <c r="D230" s="84" t="s">
        <v>94</v>
      </c>
      <c r="E230" s="85">
        <v>100</v>
      </c>
      <c r="F230" s="86">
        <v>2600</v>
      </c>
    </row>
    <row r="231" spans="1:6" ht="14.45" customHeight="1" outlineLevel="4" x14ac:dyDescent="0.25">
      <c r="A231" s="99">
        <f t="shared" si="3"/>
        <v>61</v>
      </c>
      <c r="B231" s="115" t="s">
        <v>368</v>
      </c>
      <c r="C231" s="115"/>
      <c r="D231" s="84" t="s">
        <v>94</v>
      </c>
      <c r="E231" s="85">
        <v>3</v>
      </c>
      <c r="F231" s="87">
        <v>138</v>
      </c>
    </row>
    <row r="232" spans="1:6" ht="14.45" customHeight="1" outlineLevel="4" x14ac:dyDescent="0.25">
      <c r="A232" s="99">
        <f t="shared" si="3"/>
        <v>62</v>
      </c>
      <c r="B232" s="115" t="s">
        <v>369</v>
      </c>
      <c r="C232" s="115"/>
      <c r="D232" s="84" t="s">
        <v>94</v>
      </c>
      <c r="E232" s="85">
        <v>2</v>
      </c>
      <c r="F232" s="87">
        <v>100</v>
      </c>
    </row>
    <row r="233" spans="1:6" ht="14.45" customHeight="1" outlineLevel="4" x14ac:dyDescent="0.25">
      <c r="A233" s="99">
        <f t="shared" si="3"/>
        <v>63</v>
      </c>
      <c r="B233" s="115" t="s">
        <v>370</v>
      </c>
      <c r="C233" s="115"/>
      <c r="D233" s="84" t="s">
        <v>94</v>
      </c>
      <c r="E233" s="85">
        <v>1</v>
      </c>
      <c r="F233" s="87">
        <v>63</v>
      </c>
    </row>
    <row r="234" spans="1:6" ht="14.45" customHeight="1" outlineLevel="4" x14ac:dyDescent="0.25">
      <c r="A234" s="99">
        <f t="shared" si="3"/>
        <v>64</v>
      </c>
      <c r="B234" s="115" t="s">
        <v>371</v>
      </c>
      <c r="C234" s="115"/>
      <c r="D234" s="84" t="s">
        <v>94</v>
      </c>
      <c r="E234" s="85">
        <v>3</v>
      </c>
      <c r="F234" s="87">
        <v>117</v>
      </c>
    </row>
    <row r="235" spans="1:6" ht="14.45" customHeight="1" outlineLevel="4" x14ac:dyDescent="0.25">
      <c r="A235" s="99">
        <f t="shared" si="3"/>
        <v>65</v>
      </c>
      <c r="B235" s="115" t="s">
        <v>372</v>
      </c>
      <c r="C235" s="115"/>
      <c r="D235" s="84" t="s">
        <v>94</v>
      </c>
      <c r="E235" s="85">
        <v>1</v>
      </c>
      <c r="F235" s="87">
        <v>51</v>
      </c>
    </row>
    <row r="236" spans="1:6" ht="14.45" customHeight="1" outlineLevel="4" x14ac:dyDescent="0.25">
      <c r="A236" s="99">
        <f t="shared" si="3"/>
        <v>66</v>
      </c>
      <c r="B236" s="115" t="s">
        <v>373</v>
      </c>
      <c r="C236" s="115"/>
      <c r="D236" s="84" t="s">
        <v>94</v>
      </c>
      <c r="E236" s="85">
        <v>1</v>
      </c>
      <c r="F236" s="87">
        <v>795</v>
      </c>
    </row>
    <row r="237" spans="1:6" ht="14.45" customHeight="1" outlineLevel="4" x14ac:dyDescent="0.25">
      <c r="A237" s="99">
        <f t="shared" ref="A237:A300" si="4">A236+1</f>
        <v>67</v>
      </c>
      <c r="B237" s="115" t="s">
        <v>374</v>
      </c>
      <c r="C237" s="115"/>
      <c r="D237" s="84" t="s">
        <v>94</v>
      </c>
      <c r="E237" s="85">
        <v>20</v>
      </c>
      <c r="F237" s="87">
        <v>730.6</v>
      </c>
    </row>
    <row r="238" spans="1:6" ht="14.45" customHeight="1" outlineLevel="4" x14ac:dyDescent="0.25">
      <c r="A238" s="99">
        <f t="shared" si="4"/>
        <v>68</v>
      </c>
      <c r="B238" s="115" t="s">
        <v>375</v>
      </c>
      <c r="C238" s="115"/>
      <c r="D238" s="84" t="s">
        <v>94</v>
      </c>
      <c r="E238" s="85">
        <v>9</v>
      </c>
      <c r="F238" s="87">
        <v>371.16</v>
      </c>
    </row>
    <row r="239" spans="1:6" ht="14.45" customHeight="1" outlineLevel="4" x14ac:dyDescent="0.25">
      <c r="A239" s="99">
        <f t="shared" si="4"/>
        <v>69</v>
      </c>
      <c r="B239" s="115" t="s">
        <v>376</v>
      </c>
      <c r="C239" s="115"/>
      <c r="D239" s="84" t="s">
        <v>94</v>
      </c>
      <c r="E239" s="85">
        <v>20</v>
      </c>
      <c r="F239" s="87">
        <v>449.8</v>
      </c>
    </row>
    <row r="240" spans="1:6" ht="14.45" customHeight="1" outlineLevel="4" x14ac:dyDescent="0.25">
      <c r="A240" s="99">
        <f t="shared" si="4"/>
        <v>70</v>
      </c>
      <c r="B240" s="115" t="s">
        <v>377</v>
      </c>
      <c r="C240" s="115"/>
      <c r="D240" s="84" t="s">
        <v>94</v>
      </c>
      <c r="E240" s="85">
        <v>1</v>
      </c>
      <c r="F240" s="87">
        <v>107</v>
      </c>
    </row>
    <row r="241" spans="1:6" ht="14.45" customHeight="1" outlineLevel="4" x14ac:dyDescent="0.25">
      <c r="A241" s="99">
        <f t="shared" si="4"/>
        <v>71</v>
      </c>
      <c r="B241" s="115" t="s">
        <v>378</v>
      </c>
      <c r="C241" s="115"/>
      <c r="D241" s="84" t="s">
        <v>94</v>
      </c>
      <c r="E241" s="85">
        <v>10</v>
      </c>
      <c r="F241" s="87">
        <v>181.2</v>
      </c>
    </row>
    <row r="242" spans="1:6" ht="14.45" customHeight="1" outlineLevel="4" x14ac:dyDescent="0.25">
      <c r="A242" s="99">
        <f t="shared" si="4"/>
        <v>72</v>
      </c>
      <c r="B242" s="115" t="s">
        <v>379</v>
      </c>
      <c r="C242" s="115"/>
      <c r="D242" s="84" t="s">
        <v>94</v>
      </c>
      <c r="E242" s="85">
        <v>20</v>
      </c>
      <c r="F242" s="87">
        <v>658</v>
      </c>
    </row>
    <row r="243" spans="1:6" ht="14.45" customHeight="1" outlineLevel="4" x14ac:dyDescent="0.25">
      <c r="A243" s="99">
        <f t="shared" si="4"/>
        <v>73</v>
      </c>
      <c r="B243" s="115" t="s">
        <v>380</v>
      </c>
      <c r="C243" s="115"/>
      <c r="D243" s="84" t="s">
        <v>94</v>
      </c>
      <c r="E243" s="85">
        <v>20</v>
      </c>
      <c r="F243" s="86">
        <v>1059.5</v>
      </c>
    </row>
    <row r="244" spans="1:6" ht="14.45" customHeight="1" outlineLevel="4" x14ac:dyDescent="0.25">
      <c r="A244" s="99">
        <f t="shared" si="4"/>
        <v>74</v>
      </c>
      <c r="B244" s="115" t="s">
        <v>381</v>
      </c>
      <c r="C244" s="115"/>
      <c r="D244" s="84" t="s">
        <v>94</v>
      </c>
      <c r="E244" s="85">
        <v>5</v>
      </c>
      <c r="F244" s="87">
        <v>195</v>
      </c>
    </row>
    <row r="245" spans="1:6" ht="14.45" customHeight="1" outlineLevel="4" x14ac:dyDescent="0.25">
      <c r="A245" s="99">
        <f t="shared" si="4"/>
        <v>75</v>
      </c>
      <c r="B245" s="115" t="s">
        <v>382</v>
      </c>
      <c r="C245" s="115"/>
      <c r="D245" s="84" t="s">
        <v>94</v>
      </c>
      <c r="E245" s="85">
        <v>3</v>
      </c>
      <c r="F245" s="87">
        <v>129</v>
      </c>
    </row>
    <row r="246" spans="1:6" ht="14.45" customHeight="1" outlineLevel="4" x14ac:dyDescent="0.25">
      <c r="A246" s="99">
        <f t="shared" si="4"/>
        <v>76</v>
      </c>
      <c r="B246" s="115" t="s">
        <v>383</v>
      </c>
      <c r="C246" s="115"/>
      <c r="D246" s="84" t="s">
        <v>94</v>
      </c>
      <c r="E246" s="85">
        <v>10</v>
      </c>
      <c r="F246" s="87">
        <v>20</v>
      </c>
    </row>
    <row r="247" spans="1:6" ht="14.45" customHeight="1" outlineLevel="4" x14ac:dyDescent="0.25">
      <c r="A247" s="99">
        <f t="shared" si="4"/>
        <v>77</v>
      </c>
      <c r="B247" s="115" t="s">
        <v>384</v>
      </c>
      <c r="C247" s="115"/>
      <c r="D247" s="84" t="s">
        <v>94</v>
      </c>
      <c r="E247" s="85">
        <v>20</v>
      </c>
      <c r="F247" s="87">
        <v>120</v>
      </c>
    </row>
    <row r="248" spans="1:6" ht="14.45" customHeight="1" outlineLevel="4" x14ac:dyDescent="0.25">
      <c r="A248" s="99">
        <f t="shared" si="4"/>
        <v>78</v>
      </c>
      <c r="B248" s="115" t="s">
        <v>385</v>
      </c>
      <c r="C248" s="115"/>
      <c r="D248" s="84" t="s">
        <v>94</v>
      </c>
      <c r="E248" s="85">
        <v>10</v>
      </c>
      <c r="F248" s="87">
        <v>263.10000000000002</v>
      </c>
    </row>
    <row r="249" spans="1:6" ht="14.45" customHeight="1" outlineLevel="4" x14ac:dyDescent="0.25">
      <c r="A249" s="99">
        <f t="shared" si="4"/>
        <v>79</v>
      </c>
      <c r="B249" s="115" t="s">
        <v>386</v>
      </c>
      <c r="C249" s="115"/>
      <c r="D249" s="84" t="s">
        <v>94</v>
      </c>
      <c r="E249" s="85">
        <v>3</v>
      </c>
      <c r="F249" s="87">
        <v>222.97</v>
      </c>
    </row>
    <row r="250" spans="1:6" ht="14.45" customHeight="1" outlineLevel="4" x14ac:dyDescent="0.25">
      <c r="A250" s="99">
        <f t="shared" si="4"/>
        <v>80</v>
      </c>
      <c r="B250" s="115" t="s">
        <v>387</v>
      </c>
      <c r="C250" s="115"/>
      <c r="D250" s="84" t="s">
        <v>94</v>
      </c>
      <c r="E250" s="85">
        <v>3</v>
      </c>
      <c r="F250" s="87">
        <v>178.81</v>
      </c>
    </row>
    <row r="251" spans="1:6" ht="14.45" customHeight="1" outlineLevel="4" x14ac:dyDescent="0.25">
      <c r="A251" s="99">
        <f t="shared" si="4"/>
        <v>81</v>
      </c>
      <c r="B251" s="115" t="s">
        <v>388</v>
      </c>
      <c r="C251" s="115"/>
      <c r="D251" s="84" t="s">
        <v>94</v>
      </c>
      <c r="E251" s="85">
        <v>2</v>
      </c>
      <c r="F251" s="87">
        <v>124.75</v>
      </c>
    </row>
    <row r="252" spans="1:6" ht="14.45" customHeight="1" outlineLevel="4" x14ac:dyDescent="0.25">
      <c r="A252" s="99">
        <f t="shared" si="4"/>
        <v>82</v>
      </c>
      <c r="B252" s="115" t="s">
        <v>389</v>
      </c>
      <c r="C252" s="115"/>
      <c r="D252" s="84" t="s">
        <v>94</v>
      </c>
      <c r="E252" s="85">
        <v>100</v>
      </c>
      <c r="F252" s="87">
        <v>29</v>
      </c>
    </row>
    <row r="253" spans="1:6" ht="14.45" customHeight="1" outlineLevel="4" x14ac:dyDescent="0.25">
      <c r="A253" s="99">
        <f t="shared" si="4"/>
        <v>83</v>
      </c>
      <c r="B253" s="115" t="s">
        <v>390</v>
      </c>
      <c r="C253" s="115"/>
      <c r="D253" s="84" t="s">
        <v>94</v>
      </c>
      <c r="E253" s="85">
        <v>1</v>
      </c>
      <c r="F253" s="87">
        <v>894.33</v>
      </c>
    </row>
    <row r="254" spans="1:6" ht="14.45" customHeight="1" outlineLevel="4" x14ac:dyDescent="0.25">
      <c r="A254" s="99">
        <f t="shared" si="4"/>
        <v>84</v>
      </c>
      <c r="B254" s="115" t="s">
        <v>391</v>
      </c>
      <c r="C254" s="115"/>
      <c r="D254" s="84" t="s">
        <v>94</v>
      </c>
      <c r="E254" s="85">
        <v>15</v>
      </c>
      <c r="F254" s="87">
        <v>399.8</v>
      </c>
    </row>
    <row r="255" spans="1:6" ht="14.45" customHeight="1" outlineLevel="4" x14ac:dyDescent="0.25">
      <c r="A255" s="99">
        <f t="shared" si="4"/>
        <v>85</v>
      </c>
      <c r="B255" s="115" t="s">
        <v>392</v>
      </c>
      <c r="C255" s="115"/>
      <c r="D255" s="84" t="s">
        <v>94</v>
      </c>
      <c r="E255" s="85">
        <v>5</v>
      </c>
      <c r="F255" s="87">
        <v>199.5</v>
      </c>
    </row>
    <row r="256" spans="1:6" ht="14.45" customHeight="1" outlineLevel="4" x14ac:dyDescent="0.25">
      <c r="A256" s="99">
        <f t="shared" si="4"/>
        <v>86</v>
      </c>
      <c r="B256" s="115" t="s">
        <v>393</v>
      </c>
      <c r="C256" s="115"/>
      <c r="D256" s="84" t="s">
        <v>94</v>
      </c>
      <c r="E256" s="85">
        <v>3</v>
      </c>
      <c r="F256" s="86">
        <v>1230</v>
      </c>
    </row>
    <row r="257" spans="1:6" ht="14.45" customHeight="1" outlineLevel="4" x14ac:dyDescent="0.25">
      <c r="A257" s="99">
        <f t="shared" si="4"/>
        <v>87</v>
      </c>
      <c r="B257" s="115" t="s">
        <v>394</v>
      </c>
      <c r="C257" s="115"/>
      <c r="D257" s="84" t="s">
        <v>94</v>
      </c>
      <c r="E257" s="85">
        <v>20</v>
      </c>
      <c r="F257" s="86">
        <v>1400</v>
      </c>
    </row>
    <row r="258" spans="1:6" ht="14.45" customHeight="1" outlineLevel="4" x14ac:dyDescent="0.25">
      <c r="A258" s="99">
        <f t="shared" si="4"/>
        <v>88</v>
      </c>
      <c r="B258" s="115" t="s">
        <v>395</v>
      </c>
      <c r="C258" s="115"/>
      <c r="D258" s="84" t="s">
        <v>94</v>
      </c>
      <c r="E258" s="85">
        <v>150</v>
      </c>
      <c r="F258" s="86">
        <v>12148.5</v>
      </c>
    </row>
    <row r="259" spans="1:6" ht="14.45" customHeight="1" outlineLevel="4" x14ac:dyDescent="0.25">
      <c r="A259" s="99">
        <f t="shared" si="4"/>
        <v>89</v>
      </c>
      <c r="B259" s="115" t="s">
        <v>396</v>
      </c>
      <c r="C259" s="115"/>
      <c r="D259" s="84" t="s">
        <v>94</v>
      </c>
      <c r="E259" s="85">
        <v>20</v>
      </c>
      <c r="F259" s="86">
        <v>1484</v>
      </c>
    </row>
    <row r="260" spans="1:6" ht="14.45" customHeight="1" outlineLevel="4" x14ac:dyDescent="0.25">
      <c r="A260" s="99">
        <f t="shared" si="4"/>
        <v>90</v>
      </c>
      <c r="B260" s="115" t="s">
        <v>397</v>
      </c>
      <c r="C260" s="115"/>
      <c r="D260" s="84" t="s">
        <v>94</v>
      </c>
      <c r="E260" s="85">
        <v>20</v>
      </c>
      <c r="F260" s="87">
        <v>316</v>
      </c>
    </row>
    <row r="261" spans="1:6" ht="14.45" customHeight="1" outlineLevel="4" x14ac:dyDescent="0.25">
      <c r="A261" s="99">
        <f t="shared" si="4"/>
        <v>91</v>
      </c>
      <c r="B261" s="115" t="s">
        <v>398</v>
      </c>
      <c r="C261" s="115"/>
      <c r="D261" s="84" t="s">
        <v>94</v>
      </c>
      <c r="E261" s="85">
        <v>20</v>
      </c>
      <c r="F261" s="86">
        <v>2136</v>
      </c>
    </row>
    <row r="262" spans="1:6" ht="14.45" customHeight="1" outlineLevel="4" x14ac:dyDescent="0.25">
      <c r="A262" s="99">
        <f t="shared" si="4"/>
        <v>92</v>
      </c>
      <c r="B262" s="115" t="s">
        <v>399</v>
      </c>
      <c r="C262" s="115"/>
      <c r="D262" s="84" t="s">
        <v>94</v>
      </c>
      <c r="E262" s="85">
        <v>29</v>
      </c>
      <c r="F262" s="86">
        <v>2009</v>
      </c>
    </row>
    <row r="263" spans="1:6" ht="14.45" customHeight="1" outlineLevel="4" x14ac:dyDescent="0.25">
      <c r="A263" s="99">
        <f t="shared" si="4"/>
        <v>93</v>
      </c>
      <c r="B263" s="115" t="s">
        <v>400</v>
      </c>
      <c r="C263" s="115"/>
      <c r="D263" s="84" t="s">
        <v>94</v>
      </c>
      <c r="E263" s="85">
        <v>50</v>
      </c>
      <c r="F263" s="86">
        <v>8895.7999999999993</v>
      </c>
    </row>
    <row r="264" spans="1:6" ht="14.45" customHeight="1" outlineLevel="4" x14ac:dyDescent="0.25">
      <c r="A264" s="99">
        <f t="shared" si="4"/>
        <v>94</v>
      </c>
      <c r="B264" s="115" t="s">
        <v>401</v>
      </c>
      <c r="C264" s="115"/>
      <c r="D264" s="84" t="s">
        <v>94</v>
      </c>
      <c r="E264" s="85">
        <v>1</v>
      </c>
      <c r="F264" s="87">
        <v>84</v>
      </c>
    </row>
    <row r="265" spans="1:6" ht="14.45" customHeight="1" outlineLevel="4" x14ac:dyDescent="0.25">
      <c r="A265" s="99">
        <f t="shared" si="4"/>
        <v>95</v>
      </c>
      <c r="B265" s="115" t="s">
        <v>402</v>
      </c>
      <c r="C265" s="115"/>
      <c r="D265" s="84" t="s">
        <v>94</v>
      </c>
      <c r="E265" s="85">
        <v>30</v>
      </c>
      <c r="F265" s="86">
        <v>3900</v>
      </c>
    </row>
    <row r="266" spans="1:6" ht="14.45" customHeight="1" outlineLevel="4" x14ac:dyDescent="0.25">
      <c r="A266" s="99">
        <f t="shared" si="4"/>
        <v>96</v>
      </c>
      <c r="B266" s="115" t="s">
        <v>403</v>
      </c>
      <c r="C266" s="115"/>
      <c r="D266" s="84" t="s">
        <v>404</v>
      </c>
      <c r="E266" s="85">
        <v>4</v>
      </c>
      <c r="F266" s="87">
        <v>280</v>
      </c>
    </row>
    <row r="267" spans="1:6" ht="14.45" customHeight="1" outlineLevel="4" x14ac:dyDescent="0.25">
      <c r="A267" s="99">
        <f t="shared" si="4"/>
        <v>97</v>
      </c>
      <c r="B267" s="115" t="s">
        <v>405</v>
      </c>
      <c r="C267" s="115"/>
      <c r="D267" s="84" t="s">
        <v>404</v>
      </c>
      <c r="E267" s="85">
        <v>2</v>
      </c>
      <c r="F267" s="87">
        <v>300</v>
      </c>
    </row>
    <row r="268" spans="1:6" ht="14.45" customHeight="1" outlineLevel="4" x14ac:dyDescent="0.25">
      <c r="A268" s="99">
        <f t="shared" si="4"/>
        <v>98</v>
      </c>
      <c r="B268" s="115" t="s">
        <v>406</v>
      </c>
      <c r="C268" s="115"/>
      <c r="D268" s="84" t="s">
        <v>94</v>
      </c>
      <c r="E268" s="85">
        <v>1</v>
      </c>
      <c r="F268" s="87">
        <v>800</v>
      </c>
    </row>
    <row r="269" spans="1:6" ht="14.45" customHeight="1" outlineLevel="4" x14ac:dyDescent="0.25">
      <c r="A269" s="99">
        <f t="shared" si="4"/>
        <v>99</v>
      </c>
      <c r="B269" s="115" t="s">
        <v>407</v>
      </c>
      <c r="C269" s="115"/>
      <c r="D269" s="84" t="s">
        <v>94</v>
      </c>
      <c r="E269" s="85">
        <v>1</v>
      </c>
      <c r="F269" s="87">
        <v>296</v>
      </c>
    </row>
    <row r="270" spans="1:6" ht="14.45" customHeight="1" outlineLevel="4" x14ac:dyDescent="0.25">
      <c r="A270" s="99">
        <f t="shared" si="4"/>
        <v>100</v>
      </c>
      <c r="B270" s="115" t="s">
        <v>408</v>
      </c>
      <c r="C270" s="115"/>
      <c r="D270" s="84" t="s">
        <v>94</v>
      </c>
      <c r="E270" s="85">
        <v>1</v>
      </c>
      <c r="F270" s="87">
        <v>80</v>
      </c>
    </row>
    <row r="271" spans="1:6" ht="14.45" customHeight="1" outlineLevel="4" x14ac:dyDescent="0.25">
      <c r="A271" s="99">
        <f t="shared" si="4"/>
        <v>101</v>
      </c>
      <c r="B271" s="115" t="s">
        <v>409</v>
      </c>
      <c r="C271" s="115"/>
      <c r="D271" s="84" t="s">
        <v>94</v>
      </c>
      <c r="E271" s="85">
        <v>2</v>
      </c>
      <c r="F271" s="87">
        <v>127.34</v>
      </c>
    </row>
    <row r="272" spans="1:6" ht="14.45" customHeight="1" outlineLevel="4" x14ac:dyDescent="0.25">
      <c r="A272" s="99">
        <f t="shared" si="4"/>
        <v>102</v>
      </c>
      <c r="B272" s="115" t="s">
        <v>410</v>
      </c>
      <c r="C272" s="115"/>
      <c r="D272" s="84" t="s">
        <v>94</v>
      </c>
      <c r="E272" s="85">
        <v>1</v>
      </c>
      <c r="F272" s="87">
        <v>90</v>
      </c>
    </row>
    <row r="273" spans="1:6" ht="14.45" customHeight="1" outlineLevel="4" x14ac:dyDescent="0.25">
      <c r="A273" s="99">
        <f t="shared" si="4"/>
        <v>103</v>
      </c>
      <c r="B273" s="115" t="s">
        <v>411</v>
      </c>
      <c r="C273" s="115"/>
      <c r="D273" s="84" t="s">
        <v>94</v>
      </c>
      <c r="E273" s="85">
        <v>1</v>
      </c>
      <c r="F273" s="87">
        <v>490</v>
      </c>
    </row>
    <row r="274" spans="1:6" ht="14.45" customHeight="1" outlineLevel="4" x14ac:dyDescent="0.25">
      <c r="A274" s="99">
        <f t="shared" si="4"/>
        <v>104</v>
      </c>
      <c r="B274" s="115" t="s">
        <v>412</v>
      </c>
      <c r="C274" s="115"/>
      <c r="D274" s="84" t="s">
        <v>94</v>
      </c>
      <c r="E274" s="85">
        <v>1</v>
      </c>
      <c r="F274" s="87">
        <v>100</v>
      </c>
    </row>
    <row r="275" spans="1:6" ht="14.45" customHeight="1" outlineLevel="4" x14ac:dyDescent="0.25">
      <c r="A275" s="99">
        <f t="shared" si="4"/>
        <v>105</v>
      </c>
      <c r="B275" s="115" t="s">
        <v>413</v>
      </c>
      <c r="C275" s="115"/>
      <c r="D275" s="84" t="s">
        <v>94</v>
      </c>
      <c r="E275" s="85">
        <v>3</v>
      </c>
      <c r="F275" s="86">
        <v>13710</v>
      </c>
    </row>
    <row r="276" spans="1:6" ht="14.45" customHeight="1" outlineLevel="4" x14ac:dyDescent="0.25">
      <c r="A276" s="99">
        <f t="shared" si="4"/>
        <v>106</v>
      </c>
      <c r="B276" s="115" t="s">
        <v>414</v>
      </c>
      <c r="C276" s="115"/>
      <c r="D276" s="84" t="s">
        <v>325</v>
      </c>
      <c r="E276" s="85">
        <v>32</v>
      </c>
      <c r="F276" s="86">
        <v>3108.88</v>
      </c>
    </row>
    <row r="277" spans="1:6" ht="14.45" customHeight="1" outlineLevel="4" x14ac:dyDescent="0.25">
      <c r="A277" s="99">
        <f t="shared" si="4"/>
        <v>107</v>
      </c>
      <c r="B277" s="115" t="s">
        <v>415</v>
      </c>
      <c r="C277" s="115"/>
      <c r="D277" s="84" t="s">
        <v>325</v>
      </c>
      <c r="E277" s="85">
        <v>100</v>
      </c>
      <c r="F277" s="86">
        <v>2999</v>
      </c>
    </row>
    <row r="278" spans="1:6" ht="14.45" customHeight="1" outlineLevel="4" x14ac:dyDescent="0.25">
      <c r="A278" s="99">
        <f t="shared" si="4"/>
        <v>108</v>
      </c>
      <c r="B278" s="115" t="s">
        <v>416</v>
      </c>
      <c r="C278" s="115"/>
      <c r="D278" s="84" t="s">
        <v>325</v>
      </c>
      <c r="E278" s="85">
        <v>10</v>
      </c>
      <c r="F278" s="87">
        <v>325.3</v>
      </c>
    </row>
    <row r="279" spans="1:6" ht="14.45" customHeight="1" outlineLevel="4" x14ac:dyDescent="0.25">
      <c r="A279" s="99">
        <f t="shared" si="4"/>
        <v>109</v>
      </c>
      <c r="B279" s="115" t="s">
        <v>417</v>
      </c>
      <c r="C279" s="115"/>
      <c r="D279" s="84" t="s">
        <v>94</v>
      </c>
      <c r="E279" s="85">
        <v>1</v>
      </c>
      <c r="F279" s="86">
        <v>2730</v>
      </c>
    </row>
    <row r="280" spans="1:6" ht="14.45" customHeight="1" outlineLevel="4" x14ac:dyDescent="0.25">
      <c r="A280" s="99">
        <f t="shared" si="4"/>
        <v>110</v>
      </c>
      <c r="B280" s="115" t="s">
        <v>418</v>
      </c>
      <c r="C280" s="115"/>
      <c r="D280" s="84" t="s">
        <v>94</v>
      </c>
      <c r="E280" s="85">
        <v>3</v>
      </c>
      <c r="F280" s="86">
        <v>9900</v>
      </c>
    </row>
    <row r="281" spans="1:6" ht="14.45" customHeight="1" outlineLevel="4" x14ac:dyDescent="0.25">
      <c r="A281" s="99">
        <f t="shared" si="4"/>
        <v>111</v>
      </c>
      <c r="B281" s="115" t="s">
        <v>419</v>
      </c>
      <c r="C281" s="115"/>
      <c r="D281" s="84" t="s">
        <v>197</v>
      </c>
      <c r="E281" s="85">
        <v>20</v>
      </c>
      <c r="F281" s="86">
        <v>1375</v>
      </c>
    </row>
    <row r="282" spans="1:6" ht="14.45" customHeight="1" outlineLevel="4" x14ac:dyDescent="0.25">
      <c r="A282" s="99">
        <f t="shared" si="4"/>
        <v>112</v>
      </c>
      <c r="B282" s="115" t="s">
        <v>420</v>
      </c>
      <c r="C282" s="115"/>
      <c r="D282" s="84" t="s">
        <v>94</v>
      </c>
      <c r="E282" s="85">
        <v>50</v>
      </c>
      <c r="F282" s="87">
        <v>435</v>
      </c>
    </row>
    <row r="283" spans="1:6" ht="14.45" customHeight="1" outlineLevel="4" x14ac:dyDescent="0.25">
      <c r="A283" s="99">
        <f t="shared" si="4"/>
        <v>113</v>
      </c>
      <c r="B283" s="115" t="s">
        <v>421</v>
      </c>
      <c r="C283" s="115"/>
      <c r="D283" s="84" t="s">
        <v>94</v>
      </c>
      <c r="E283" s="85">
        <v>30</v>
      </c>
      <c r="F283" s="87">
        <v>327</v>
      </c>
    </row>
    <row r="284" spans="1:6" ht="14.45" customHeight="1" outlineLevel="4" x14ac:dyDescent="0.25">
      <c r="A284" s="99">
        <f t="shared" si="4"/>
        <v>114</v>
      </c>
      <c r="B284" s="115" t="s">
        <v>422</v>
      </c>
      <c r="C284" s="115"/>
      <c r="D284" s="84" t="s">
        <v>94</v>
      </c>
      <c r="E284" s="85">
        <v>75</v>
      </c>
      <c r="F284" s="86">
        <v>2152.35</v>
      </c>
    </row>
    <row r="285" spans="1:6" ht="14.45" customHeight="1" outlineLevel="4" x14ac:dyDescent="0.25">
      <c r="A285" s="99">
        <f t="shared" si="4"/>
        <v>115</v>
      </c>
      <c r="B285" s="115" t="s">
        <v>423</v>
      </c>
      <c r="C285" s="115"/>
      <c r="D285" s="84" t="s">
        <v>147</v>
      </c>
      <c r="E285" s="85">
        <v>3</v>
      </c>
      <c r="F285" s="86">
        <v>1950</v>
      </c>
    </row>
    <row r="286" spans="1:6" ht="14.45" customHeight="1" outlineLevel="4" x14ac:dyDescent="0.25">
      <c r="A286" s="99">
        <f t="shared" si="4"/>
        <v>116</v>
      </c>
      <c r="B286" s="115" t="s">
        <v>424</v>
      </c>
      <c r="C286" s="115"/>
      <c r="D286" s="84" t="s">
        <v>94</v>
      </c>
      <c r="E286" s="85">
        <v>2</v>
      </c>
      <c r="F286" s="87">
        <v>71.12</v>
      </c>
    </row>
    <row r="287" spans="1:6" ht="14.45" customHeight="1" outlineLevel="4" x14ac:dyDescent="0.25">
      <c r="A287" s="99">
        <f t="shared" si="4"/>
        <v>117</v>
      </c>
      <c r="B287" s="115" t="s">
        <v>425</v>
      </c>
      <c r="C287" s="115"/>
      <c r="D287" s="84" t="s">
        <v>94</v>
      </c>
      <c r="E287" s="85">
        <v>26</v>
      </c>
      <c r="F287" s="86">
        <v>15600</v>
      </c>
    </row>
    <row r="288" spans="1:6" ht="14.45" customHeight="1" outlineLevel="4" x14ac:dyDescent="0.25">
      <c r="A288" s="99">
        <f t="shared" si="4"/>
        <v>118</v>
      </c>
      <c r="B288" s="115" t="s">
        <v>426</v>
      </c>
      <c r="C288" s="115"/>
      <c r="D288" s="84" t="s">
        <v>94</v>
      </c>
      <c r="E288" s="85">
        <v>1</v>
      </c>
      <c r="F288" s="87">
        <v>150</v>
      </c>
    </row>
    <row r="289" spans="1:6" ht="14.45" customHeight="1" outlineLevel="4" x14ac:dyDescent="0.25">
      <c r="A289" s="99">
        <f t="shared" si="4"/>
        <v>119</v>
      </c>
      <c r="B289" s="115" t="s">
        <v>427</v>
      </c>
      <c r="C289" s="115"/>
      <c r="D289" s="84" t="s">
        <v>94</v>
      </c>
      <c r="E289" s="85">
        <v>1</v>
      </c>
      <c r="F289" s="87">
        <v>116.29</v>
      </c>
    </row>
    <row r="290" spans="1:6" ht="14.45" customHeight="1" outlineLevel="4" x14ac:dyDescent="0.25">
      <c r="A290" s="99">
        <f t="shared" si="4"/>
        <v>120</v>
      </c>
      <c r="B290" s="115" t="s">
        <v>428</v>
      </c>
      <c r="C290" s="115"/>
      <c r="D290" s="84" t="s">
        <v>94</v>
      </c>
      <c r="E290" s="85">
        <v>4</v>
      </c>
      <c r="F290" s="87">
        <v>22.69</v>
      </c>
    </row>
    <row r="291" spans="1:6" ht="14.45" customHeight="1" outlineLevel="4" x14ac:dyDescent="0.25">
      <c r="A291" s="99">
        <f t="shared" si="4"/>
        <v>121</v>
      </c>
      <c r="B291" s="115" t="s">
        <v>429</v>
      </c>
      <c r="C291" s="115"/>
      <c r="D291" s="84" t="s">
        <v>94</v>
      </c>
      <c r="E291" s="85">
        <v>60</v>
      </c>
      <c r="F291" s="86">
        <v>1803</v>
      </c>
    </row>
    <row r="292" spans="1:6" ht="14.45" customHeight="1" outlineLevel="4" x14ac:dyDescent="0.25">
      <c r="A292" s="99">
        <f t="shared" si="4"/>
        <v>122</v>
      </c>
      <c r="B292" s="115" t="s">
        <v>430</v>
      </c>
      <c r="C292" s="115"/>
      <c r="D292" s="84" t="s">
        <v>94</v>
      </c>
      <c r="E292" s="85">
        <v>2</v>
      </c>
      <c r="F292" s="87">
        <v>85.8</v>
      </c>
    </row>
    <row r="293" spans="1:6" ht="14.45" customHeight="1" outlineLevel="4" x14ac:dyDescent="0.25">
      <c r="A293" s="99">
        <f t="shared" si="4"/>
        <v>123</v>
      </c>
      <c r="B293" s="115" t="s">
        <v>431</v>
      </c>
      <c r="C293" s="115"/>
      <c r="D293" s="84" t="s">
        <v>94</v>
      </c>
      <c r="E293" s="85">
        <v>100</v>
      </c>
      <c r="F293" s="86">
        <v>2200</v>
      </c>
    </row>
    <row r="294" spans="1:6" ht="14.45" customHeight="1" outlineLevel="4" x14ac:dyDescent="0.25">
      <c r="A294" s="99">
        <f t="shared" si="4"/>
        <v>124</v>
      </c>
      <c r="B294" s="115" t="s">
        <v>432</v>
      </c>
      <c r="C294" s="115"/>
      <c r="D294" s="84" t="s">
        <v>147</v>
      </c>
      <c r="E294" s="85">
        <v>5</v>
      </c>
      <c r="F294" s="87">
        <v>525</v>
      </c>
    </row>
    <row r="295" spans="1:6" ht="14.45" customHeight="1" outlineLevel="4" x14ac:dyDescent="0.25">
      <c r="A295" s="99">
        <f t="shared" si="4"/>
        <v>125</v>
      </c>
      <c r="B295" s="115" t="s">
        <v>433</v>
      </c>
      <c r="C295" s="115"/>
      <c r="D295" s="84" t="s">
        <v>147</v>
      </c>
      <c r="E295" s="85">
        <v>5</v>
      </c>
      <c r="F295" s="87">
        <v>675</v>
      </c>
    </row>
    <row r="296" spans="1:6" ht="14.45" customHeight="1" outlineLevel="4" x14ac:dyDescent="0.25">
      <c r="A296" s="99">
        <f t="shared" si="4"/>
        <v>126</v>
      </c>
      <c r="B296" s="115" t="s">
        <v>434</v>
      </c>
      <c r="C296" s="115"/>
      <c r="D296" s="84" t="s">
        <v>147</v>
      </c>
      <c r="E296" s="85">
        <v>5</v>
      </c>
      <c r="F296" s="87">
        <v>520.04999999999995</v>
      </c>
    </row>
    <row r="297" spans="1:6" ht="14.45" customHeight="1" outlineLevel="4" x14ac:dyDescent="0.25">
      <c r="A297" s="99">
        <f t="shared" si="4"/>
        <v>127</v>
      </c>
      <c r="B297" s="115" t="s">
        <v>435</v>
      </c>
      <c r="C297" s="115"/>
      <c r="D297" s="84" t="s">
        <v>147</v>
      </c>
      <c r="E297" s="85">
        <v>8</v>
      </c>
      <c r="F297" s="87">
        <v>953.35</v>
      </c>
    </row>
    <row r="298" spans="1:6" ht="14.45" customHeight="1" outlineLevel="4" x14ac:dyDescent="0.25">
      <c r="A298" s="99">
        <f t="shared" si="4"/>
        <v>128</v>
      </c>
      <c r="B298" s="115" t="s">
        <v>436</v>
      </c>
      <c r="C298" s="115"/>
      <c r="D298" s="84" t="s">
        <v>437</v>
      </c>
      <c r="E298" s="85">
        <v>60</v>
      </c>
      <c r="F298" s="86">
        <v>5940</v>
      </c>
    </row>
    <row r="299" spans="1:6" ht="14.45" customHeight="1" outlineLevel="4" x14ac:dyDescent="0.25">
      <c r="A299" s="99">
        <f t="shared" si="4"/>
        <v>129</v>
      </c>
      <c r="B299" s="115" t="s">
        <v>438</v>
      </c>
      <c r="C299" s="115"/>
      <c r="D299" s="84" t="s">
        <v>437</v>
      </c>
      <c r="E299" s="85">
        <v>10</v>
      </c>
      <c r="F299" s="87">
        <v>141</v>
      </c>
    </row>
    <row r="300" spans="1:6" ht="14.45" customHeight="1" outlineLevel="4" x14ac:dyDescent="0.25">
      <c r="A300" s="99">
        <f t="shared" si="4"/>
        <v>130</v>
      </c>
      <c r="B300" s="115" t="s">
        <v>439</v>
      </c>
      <c r="C300" s="115"/>
      <c r="D300" s="84" t="s">
        <v>437</v>
      </c>
      <c r="E300" s="85">
        <v>5</v>
      </c>
      <c r="F300" s="87">
        <v>138</v>
      </c>
    </row>
    <row r="301" spans="1:6" ht="14.45" customHeight="1" outlineLevel="4" x14ac:dyDescent="0.25">
      <c r="A301" s="99">
        <f t="shared" ref="A301:A352" si="5">A300+1</f>
        <v>131</v>
      </c>
      <c r="B301" s="115" t="s">
        <v>440</v>
      </c>
      <c r="C301" s="115"/>
      <c r="D301" s="84" t="s">
        <v>437</v>
      </c>
      <c r="E301" s="85">
        <v>10</v>
      </c>
      <c r="F301" s="87">
        <v>181</v>
      </c>
    </row>
    <row r="302" spans="1:6" ht="14.45" customHeight="1" outlineLevel="4" x14ac:dyDescent="0.25">
      <c r="A302" s="99">
        <f t="shared" si="5"/>
        <v>132</v>
      </c>
      <c r="B302" s="115" t="s">
        <v>441</v>
      </c>
      <c r="C302" s="115"/>
      <c r="D302" s="84" t="s">
        <v>94</v>
      </c>
      <c r="E302" s="85">
        <v>5</v>
      </c>
      <c r="F302" s="87">
        <v>53.25</v>
      </c>
    </row>
    <row r="303" spans="1:6" ht="14.45" customHeight="1" outlineLevel="4" x14ac:dyDescent="0.25">
      <c r="A303" s="99">
        <f t="shared" si="5"/>
        <v>133</v>
      </c>
      <c r="B303" s="115" t="s">
        <v>442</v>
      </c>
      <c r="C303" s="115"/>
      <c r="D303" s="84" t="s">
        <v>241</v>
      </c>
      <c r="E303" s="85">
        <v>5</v>
      </c>
      <c r="F303" s="87">
        <v>405</v>
      </c>
    </row>
    <row r="304" spans="1:6" ht="14.45" customHeight="1" outlineLevel="4" x14ac:dyDescent="0.25">
      <c r="A304" s="99">
        <f t="shared" si="5"/>
        <v>134</v>
      </c>
      <c r="B304" s="115" t="s">
        <v>443</v>
      </c>
      <c r="C304" s="115"/>
      <c r="D304" s="84" t="s">
        <v>241</v>
      </c>
      <c r="E304" s="85">
        <v>20</v>
      </c>
      <c r="F304" s="87">
        <v>400</v>
      </c>
    </row>
    <row r="305" spans="1:6" ht="14.45" customHeight="1" outlineLevel="4" x14ac:dyDescent="0.25">
      <c r="A305" s="99">
        <f t="shared" si="5"/>
        <v>135</v>
      </c>
      <c r="B305" s="115" t="s">
        <v>444</v>
      </c>
      <c r="C305" s="115"/>
      <c r="D305" s="84" t="s">
        <v>322</v>
      </c>
      <c r="E305" s="85">
        <v>1</v>
      </c>
      <c r="F305" s="87">
        <v>109</v>
      </c>
    </row>
    <row r="306" spans="1:6" ht="14.45" customHeight="1" outlineLevel="4" x14ac:dyDescent="0.25">
      <c r="A306" s="99">
        <f t="shared" si="5"/>
        <v>136</v>
      </c>
      <c r="B306" s="115" t="s">
        <v>444</v>
      </c>
      <c r="C306" s="115"/>
      <c r="D306" s="84" t="s">
        <v>325</v>
      </c>
      <c r="E306" s="85">
        <v>12</v>
      </c>
      <c r="F306" s="87">
        <v>176</v>
      </c>
    </row>
    <row r="307" spans="1:6" ht="14.45" customHeight="1" outlineLevel="4" x14ac:dyDescent="0.25">
      <c r="A307" s="99">
        <f t="shared" si="5"/>
        <v>137</v>
      </c>
      <c r="B307" s="115" t="s">
        <v>445</v>
      </c>
      <c r="C307" s="115"/>
      <c r="D307" s="84" t="s">
        <v>206</v>
      </c>
      <c r="E307" s="85">
        <v>250</v>
      </c>
      <c r="F307" s="86">
        <v>10558.91</v>
      </c>
    </row>
    <row r="308" spans="1:6" ht="14.45" customHeight="1" outlineLevel="4" x14ac:dyDescent="0.25">
      <c r="A308" s="99">
        <f t="shared" si="5"/>
        <v>138</v>
      </c>
      <c r="B308" s="115" t="s">
        <v>446</v>
      </c>
      <c r="C308" s="115"/>
      <c r="D308" s="84" t="s">
        <v>94</v>
      </c>
      <c r="E308" s="85">
        <v>13</v>
      </c>
      <c r="F308" s="86">
        <v>5850</v>
      </c>
    </row>
    <row r="309" spans="1:6" ht="14.45" customHeight="1" outlineLevel="4" x14ac:dyDescent="0.25">
      <c r="A309" s="99">
        <f t="shared" si="5"/>
        <v>139</v>
      </c>
      <c r="B309" s="115" t="s">
        <v>447</v>
      </c>
      <c r="C309" s="115"/>
      <c r="D309" s="84" t="s">
        <v>94</v>
      </c>
      <c r="E309" s="85">
        <v>1</v>
      </c>
      <c r="F309" s="86">
        <v>10900</v>
      </c>
    </row>
    <row r="310" spans="1:6" ht="14.45" customHeight="1" outlineLevel="4" x14ac:dyDescent="0.25">
      <c r="A310" s="99">
        <f t="shared" si="5"/>
        <v>140</v>
      </c>
      <c r="B310" s="115" t="s">
        <v>448</v>
      </c>
      <c r="C310" s="115"/>
      <c r="D310" s="84" t="s">
        <v>94</v>
      </c>
      <c r="E310" s="85">
        <v>1</v>
      </c>
      <c r="F310" s="86">
        <v>12950</v>
      </c>
    </row>
    <row r="311" spans="1:6" ht="14.45" customHeight="1" outlineLevel="4" x14ac:dyDescent="0.25">
      <c r="A311" s="99">
        <f t="shared" si="5"/>
        <v>141</v>
      </c>
      <c r="B311" s="115" t="s">
        <v>449</v>
      </c>
      <c r="C311" s="115"/>
      <c r="D311" s="84" t="s">
        <v>94</v>
      </c>
      <c r="E311" s="85">
        <v>1</v>
      </c>
      <c r="F311" s="86">
        <v>6950</v>
      </c>
    </row>
    <row r="312" spans="1:6" ht="14.45" customHeight="1" outlineLevel="4" x14ac:dyDescent="0.25">
      <c r="A312" s="99">
        <f t="shared" si="5"/>
        <v>142</v>
      </c>
      <c r="B312" s="115" t="s">
        <v>450</v>
      </c>
      <c r="C312" s="115"/>
      <c r="D312" s="84" t="s">
        <v>94</v>
      </c>
      <c r="E312" s="85">
        <v>2</v>
      </c>
      <c r="F312" s="87">
        <v>150</v>
      </c>
    </row>
    <row r="313" spans="1:6" ht="14.45" customHeight="1" outlineLevel="4" x14ac:dyDescent="0.25">
      <c r="A313" s="99">
        <f t="shared" si="5"/>
        <v>143</v>
      </c>
      <c r="B313" s="115" t="s">
        <v>451</v>
      </c>
      <c r="C313" s="115"/>
      <c r="D313" s="84" t="s">
        <v>94</v>
      </c>
      <c r="E313" s="85">
        <v>2</v>
      </c>
      <c r="F313" s="87">
        <v>34.96</v>
      </c>
    </row>
    <row r="314" spans="1:6" ht="14.45" customHeight="1" outlineLevel="4" x14ac:dyDescent="0.25">
      <c r="A314" s="99">
        <f t="shared" si="5"/>
        <v>144</v>
      </c>
      <c r="B314" s="115" t="s">
        <v>452</v>
      </c>
      <c r="C314" s="115"/>
      <c r="D314" s="84" t="s">
        <v>94</v>
      </c>
      <c r="E314" s="85">
        <v>20</v>
      </c>
      <c r="F314" s="87">
        <v>282</v>
      </c>
    </row>
    <row r="315" spans="1:6" ht="14.45" customHeight="1" outlineLevel="4" x14ac:dyDescent="0.25">
      <c r="A315" s="99">
        <f t="shared" si="5"/>
        <v>145</v>
      </c>
      <c r="B315" s="115" t="s">
        <v>453</v>
      </c>
      <c r="C315" s="115"/>
      <c r="D315" s="84" t="s">
        <v>94</v>
      </c>
      <c r="E315" s="85">
        <v>20</v>
      </c>
      <c r="F315" s="87">
        <v>80.8</v>
      </c>
    </row>
    <row r="316" spans="1:6" ht="14.45" customHeight="1" outlineLevel="4" x14ac:dyDescent="0.25">
      <c r="A316" s="99">
        <f t="shared" si="5"/>
        <v>146</v>
      </c>
      <c r="B316" s="115" t="s">
        <v>454</v>
      </c>
      <c r="C316" s="115"/>
      <c r="D316" s="84" t="s">
        <v>94</v>
      </c>
      <c r="E316" s="85">
        <v>34</v>
      </c>
      <c r="F316" s="87">
        <v>651.96</v>
      </c>
    </row>
    <row r="317" spans="1:6" ht="14.45" customHeight="1" outlineLevel="4" x14ac:dyDescent="0.25">
      <c r="A317" s="99">
        <f t="shared" si="5"/>
        <v>147</v>
      </c>
      <c r="B317" s="115" t="s">
        <v>455</v>
      </c>
      <c r="C317" s="115"/>
      <c r="D317" s="84" t="s">
        <v>94</v>
      </c>
      <c r="E317" s="85">
        <v>3</v>
      </c>
      <c r="F317" s="86">
        <v>1050</v>
      </c>
    </row>
    <row r="318" spans="1:6" ht="14.45" customHeight="1" outlineLevel="4" x14ac:dyDescent="0.25">
      <c r="A318" s="99">
        <f t="shared" si="5"/>
        <v>148</v>
      </c>
      <c r="B318" s="115" t="s">
        <v>456</v>
      </c>
      <c r="C318" s="115"/>
      <c r="D318" s="84" t="s">
        <v>325</v>
      </c>
      <c r="E318" s="85">
        <v>2</v>
      </c>
      <c r="F318" s="87">
        <v>135.80000000000001</v>
      </c>
    </row>
    <row r="319" spans="1:6" ht="14.45" customHeight="1" outlineLevel="4" x14ac:dyDescent="0.25">
      <c r="A319" s="99">
        <f t="shared" si="5"/>
        <v>149</v>
      </c>
      <c r="B319" s="115" t="s">
        <v>457</v>
      </c>
      <c r="C319" s="115"/>
      <c r="D319" s="84" t="s">
        <v>94</v>
      </c>
      <c r="E319" s="85">
        <v>50</v>
      </c>
      <c r="F319" s="86">
        <v>2355</v>
      </c>
    </row>
    <row r="320" spans="1:6" ht="14.45" customHeight="1" outlineLevel="4" x14ac:dyDescent="0.25">
      <c r="A320" s="99">
        <f t="shared" si="5"/>
        <v>150</v>
      </c>
      <c r="B320" s="115" t="s">
        <v>458</v>
      </c>
      <c r="C320" s="115"/>
      <c r="D320" s="84" t="s">
        <v>94</v>
      </c>
      <c r="E320" s="85">
        <v>2</v>
      </c>
      <c r="F320" s="87">
        <v>27</v>
      </c>
    </row>
    <row r="321" spans="1:6" ht="14.45" customHeight="1" outlineLevel="4" x14ac:dyDescent="0.25">
      <c r="A321" s="99">
        <f t="shared" si="5"/>
        <v>151</v>
      </c>
      <c r="B321" s="115" t="s">
        <v>459</v>
      </c>
      <c r="C321" s="115"/>
      <c r="D321" s="84" t="s">
        <v>94</v>
      </c>
      <c r="E321" s="85">
        <v>2</v>
      </c>
      <c r="F321" s="87">
        <v>28.6</v>
      </c>
    </row>
    <row r="322" spans="1:6" ht="14.45" customHeight="1" outlineLevel="4" x14ac:dyDescent="0.25">
      <c r="A322" s="99">
        <f t="shared" si="5"/>
        <v>152</v>
      </c>
      <c r="B322" s="115" t="s">
        <v>460</v>
      </c>
      <c r="C322" s="115"/>
      <c r="D322" s="84" t="s">
        <v>94</v>
      </c>
      <c r="E322" s="85">
        <v>2</v>
      </c>
      <c r="F322" s="87">
        <v>35.200000000000003</v>
      </c>
    </row>
    <row r="323" spans="1:6" ht="14.45" customHeight="1" outlineLevel="4" x14ac:dyDescent="0.25">
      <c r="A323" s="99">
        <f t="shared" si="5"/>
        <v>153</v>
      </c>
      <c r="B323" s="115" t="s">
        <v>461</v>
      </c>
      <c r="C323" s="115"/>
      <c r="D323" s="84" t="s">
        <v>94</v>
      </c>
      <c r="E323" s="85">
        <v>2</v>
      </c>
      <c r="F323" s="87">
        <v>62</v>
      </c>
    </row>
    <row r="324" spans="1:6" ht="14.45" customHeight="1" outlineLevel="4" x14ac:dyDescent="0.25">
      <c r="A324" s="99">
        <f t="shared" si="5"/>
        <v>154</v>
      </c>
      <c r="B324" s="115" t="s">
        <v>462</v>
      </c>
      <c r="C324" s="115"/>
      <c r="D324" s="84" t="s">
        <v>94</v>
      </c>
      <c r="E324" s="85">
        <v>2</v>
      </c>
      <c r="F324" s="87">
        <v>88.6</v>
      </c>
    </row>
    <row r="325" spans="1:6" ht="14.45" customHeight="1" outlineLevel="4" x14ac:dyDescent="0.25">
      <c r="A325" s="99">
        <f t="shared" si="5"/>
        <v>155</v>
      </c>
      <c r="B325" s="115" t="s">
        <v>463</v>
      </c>
      <c r="C325" s="115"/>
      <c r="D325" s="84" t="s">
        <v>94</v>
      </c>
      <c r="E325" s="85">
        <v>2</v>
      </c>
      <c r="F325" s="87">
        <v>124</v>
      </c>
    </row>
    <row r="326" spans="1:6" ht="14.45" customHeight="1" outlineLevel="4" x14ac:dyDescent="0.25">
      <c r="A326" s="99">
        <f t="shared" si="5"/>
        <v>156</v>
      </c>
      <c r="B326" s="115" t="s">
        <v>464</v>
      </c>
      <c r="C326" s="115"/>
      <c r="D326" s="84" t="s">
        <v>94</v>
      </c>
      <c r="E326" s="85">
        <v>2</v>
      </c>
      <c r="F326" s="87">
        <v>178.4</v>
      </c>
    </row>
    <row r="327" spans="1:6" ht="14.45" customHeight="1" outlineLevel="4" x14ac:dyDescent="0.25">
      <c r="A327" s="99">
        <f t="shared" si="5"/>
        <v>157</v>
      </c>
      <c r="B327" s="115" t="s">
        <v>465</v>
      </c>
      <c r="C327" s="115"/>
      <c r="D327" s="84" t="s">
        <v>94</v>
      </c>
      <c r="E327" s="85">
        <v>10</v>
      </c>
      <c r="F327" s="86">
        <v>6600</v>
      </c>
    </row>
    <row r="328" spans="1:6" ht="14.45" customHeight="1" outlineLevel="4" x14ac:dyDescent="0.25">
      <c r="A328" s="99">
        <f t="shared" si="5"/>
        <v>158</v>
      </c>
      <c r="B328" s="115" t="s">
        <v>466</v>
      </c>
      <c r="C328" s="115"/>
      <c r="D328" s="84" t="s">
        <v>94</v>
      </c>
      <c r="E328" s="85">
        <v>2</v>
      </c>
      <c r="F328" s="87">
        <v>330</v>
      </c>
    </row>
    <row r="329" spans="1:6" ht="14.45" customHeight="1" outlineLevel="4" x14ac:dyDescent="0.25">
      <c r="A329" s="99">
        <f t="shared" si="5"/>
        <v>159</v>
      </c>
      <c r="B329" s="115" t="s">
        <v>467</v>
      </c>
      <c r="C329" s="115"/>
      <c r="D329" s="84" t="s">
        <v>94</v>
      </c>
      <c r="E329" s="85">
        <v>3</v>
      </c>
      <c r="F329" s="87">
        <v>737</v>
      </c>
    </row>
    <row r="330" spans="1:6" ht="14.45" customHeight="1" outlineLevel="4" x14ac:dyDescent="0.25">
      <c r="A330" s="99">
        <f t="shared" si="5"/>
        <v>160</v>
      </c>
      <c r="B330" s="115" t="s">
        <v>468</v>
      </c>
      <c r="C330" s="115"/>
      <c r="D330" s="84" t="s">
        <v>94</v>
      </c>
      <c r="E330" s="85">
        <v>45</v>
      </c>
      <c r="F330" s="86">
        <v>1384.5</v>
      </c>
    </row>
    <row r="331" spans="1:6" ht="14.45" customHeight="1" outlineLevel="4" x14ac:dyDescent="0.25">
      <c r="A331" s="99">
        <f t="shared" si="5"/>
        <v>161</v>
      </c>
      <c r="B331" s="115" t="s">
        <v>469</v>
      </c>
      <c r="C331" s="115"/>
      <c r="D331" s="84" t="s">
        <v>94</v>
      </c>
      <c r="E331" s="85">
        <v>1</v>
      </c>
      <c r="F331" s="87">
        <v>69</v>
      </c>
    </row>
    <row r="332" spans="1:6" ht="14.45" customHeight="1" outlineLevel="4" x14ac:dyDescent="0.25">
      <c r="A332" s="99">
        <f t="shared" si="5"/>
        <v>162</v>
      </c>
      <c r="B332" s="115" t="s">
        <v>470</v>
      </c>
      <c r="C332" s="115"/>
      <c r="D332" s="84" t="s">
        <v>94</v>
      </c>
      <c r="E332" s="85">
        <v>20</v>
      </c>
      <c r="F332" s="87">
        <v>978</v>
      </c>
    </row>
    <row r="333" spans="1:6" ht="14.45" customHeight="1" outlineLevel="4" x14ac:dyDescent="0.25">
      <c r="A333" s="99">
        <f t="shared" si="5"/>
        <v>163</v>
      </c>
      <c r="B333" s="115" t="s">
        <v>471</v>
      </c>
      <c r="C333" s="115"/>
      <c r="D333" s="84" t="s">
        <v>94</v>
      </c>
      <c r="E333" s="85">
        <v>30</v>
      </c>
      <c r="F333" s="86">
        <v>1413</v>
      </c>
    </row>
    <row r="334" spans="1:6" ht="14.45" customHeight="1" outlineLevel="4" x14ac:dyDescent="0.25">
      <c r="A334" s="99">
        <f t="shared" si="5"/>
        <v>164</v>
      </c>
      <c r="B334" s="115" t="s">
        <v>472</v>
      </c>
      <c r="C334" s="115"/>
      <c r="D334" s="84" t="s">
        <v>94</v>
      </c>
      <c r="E334" s="85">
        <v>1</v>
      </c>
      <c r="F334" s="87">
        <v>250</v>
      </c>
    </row>
    <row r="335" spans="1:6" ht="14.45" customHeight="1" outlineLevel="4" x14ac:dyDescent="0.25">
      <c r="A335" s="99">
        <f t="shared" si="5"/>
        <v>165</v>
      </c>
      <c r="B335" s="115" t="s">
        <v>473</v>
      </c>
      <c r="C335" s="115"/>
      <c r="D335" s="84" t="s">
        <v>94</v>
      </c>
      <c r="E335" s="85">
        <v>1</v>
      </c>
      <c r="F335" s="87">
        <v>152.16</v>
      </c>
    </row>
    <row r="336" spans="1:6" ht="14.45" customHeight="1" outlineLevel="4" x14ac:dyDescent="0.25">
      <c r="A336" s="99">
        <f t="shared" si="5"/>
        <v>166</v>
      </c>
      <c r="B336" s="115" t="s">
        <v>474</v>
      </c>
      <c r="C336" s="115"/>
      <c r="D336" s="84" t="s">
        <v>94</v>
      </c>
      <c r="E336" s="85">
        <v>1</v>
      </c>
      <c r="F336" s="86">
        <v>1300</v>
      </c>
    </row>
    <row r="337" spans="1:6" ht="14.45" customHeight="1" outlineLevel="4" x14ac:dyDescent="0.25">
      <c r="A337" s="99">
        <f t="shared" si="5"/>
        <v>167</v>
      </c>
      <c r="B337" s="115" t="s">
        <v>475</v>
      </c>
      <c r="C337" s="115"/>
      <c r="D337" s="84" t="s">
        <v>94</v>
      </c>
      <c r="E337" s="85">
        <v>1</v>
      </c>
      <c r="F337" s="86">
        <v>2100</v>
      </c>
    </row>
    <row r="338" spans="1:6" ht="14.45" customHeight="1" outlineLevel="4" x14ac:dyDescent="0.25">
      <c r="A338" s="99">
        <f t="shared" si="5"/>
        <v>168</v>
      </c>
      <c r="B338" s="115" t="s">
        <v>476</v>
      </c>
      <c r="C338" s="115"/>
      <c r="D338" s="84" t="s">
        <v>94</v>
      </c>
      <c r="E338" s="85">
        <v>1</v>
      </c>
      <c r="F338" s="87">
        <v>78.900000000000006</v>
      </c>
    </row>
    <row r="339" spans="1:6" ht="14.45" customHeight="1" outlineLevel="4" x14ac:dyDescent="0.25">
      <c r="A339" s="99">
        <f t="shared" si="5"/>
        <v>169</v>
      </c>
      <c r="B339" s="115" t="s">
        <v>477</v>
      </c>
      <c r="C339" s="115"/>
      <c r="D339" s="84" t="s">
        <v>94</v>
      </c>
      <c r="E339" s="85">
        <v>1</v>
      </c>
      <c r="F339" s="87">
        <v>405</v>
      </c>
    </row>
    <row r="340" spans="1:6" ht="14.45" customHeight="1" outlineLevel="4" x14ac:dyDescent="0.25">
      <c r="A340" s="99">
        <f t="shared" si="5"/>
        <v>170</v>
      </c>
      <c r="B340" s="115" t="s">
        <v>478</v>
      </c>
      <c r="C340" s="115"/>
      <c r="D340" s="84" t="s">
        <v>94</v>
      </c>
      <c r="E340" s="85">
        <v>2</v>
      </c>
      <c r="F340" s="86">
        <v>1400</v>
      </c>
    </row>
    <row r="341" spans="1:6" ht="14.45" customHeight="1" outlineLevel="4" x14ac:dyDescent="0.25">
      <c r="A341" s="99">
        <f t="shared" si="5"/>
        <v>171</v>
      </c>
      <c r="B341" s="115" t="s">
        <v>479</v>
      </c>
      <c r="C341" s="115"/>
      <c r="D341" s="84" t="s">
        <v>94</v>
      </c>
      <c r="E341" s="85">
        <v>2</v>
      </c>
      <c r="F341" s="87">
        <v>800</v>
      </c>
    </row>
    <row r="342" spans="1:6" ht="14.45" customHeight="1" outlineLevel="4" x14ac:dyDescent="0.25">
      <c r="A342" s="99">
        <f t="shared" si="5"/>
        <v>172</v>
      </c>
      <c r="B342" s="115" t="s">
        <v>480</v>
      </c>
      <c r="C342" s="115"/>
      <c r="D342" s="84" t="s">
        <v>94</v>
      </c>
      <c r="E342" s="85">
        <v>2</v>
      </c>
      <c r="F342" s="87">
        <v>178.56</v>
      </c>
    </row>
    <row r="343" spans="1:6" ht="14.45" customHeight="1" outlineLevel="4" x14ac:dyDescent="0.25">
      <c r="A343" s="99">
        <f t="shared" si="5"/>
        <v>173</v>
      </c>
      <c r="B343" s="115" t="s">
        <v>481</v>
      </c>
      <c r="C343" s="115"/>
      <c r="D343" s="84" t="s">
        <v>197</v>
      </c>
      <c r="E343" s="85">
        <v>40</v>
      </c>
      <c r="F343" s="86">
        <v>2760</v>
      </c>
    </row>
    <row r="344" spans="1:6" ht="14.45" customHeight="1" outlineLevel="4" x14ac:dyDescent="0.25">
      <c r="A344" s="99">
        <f t="shared" si="5"/>
        <v>174</v>
      </c>
      <c r="B344" s="115" t="s">
        <v>482</v>
      </c>
      <c r="C344" s="115"/>
      <c r="D344" s="84" t="s">
        <v>94</v>
      </c>
      <c r="E344" s="85">
        <v>2</v>
      </c>
      <c r="F344" s="87">
        <v>400</v>
      </c>
    </row>
    <row r="345" spans="1:6" ht="14.45" customHeight="1" outlineLevel="4" x14ac:dyDescent="0.25">
      <c r="A345" s="99">
        <f t="shared" si="5"/>
        <v>175</v>
      </c>
      <c r="B345" s="115" t="s">
        <v>483</v>
      </c>
      <c r="C345" s="115"/>
      <c r="D345" s="84" t="s">
        <v>94</v>
      </c>
      <c r="E345" s="85">
        <v>30</v>
      </c>
      <c r="F345" s="86">
        <v>1170.5999999999999</v>
      </c>
    </row>
    <row r="346" spans="1:6" ht="14.45" customHeight="1" outlineLevel="4" x14ac:dyDescent="0.25">
      <c r="A346" s="99">
        <f t="shared" si="5"/>
        <v>176</v>
      </c>
      <c r="B346" s="115" t="s">
        <v>484</v>
      </c>
      <c r="C346" s="115"/>
      <c r="D346" s="84" t="s">
        <v>94</v>
      </c>
      <c r="E346" s="85">
        <v>30</v>
      </c>
      <c r="F346" s="86">
        <v>2451</v>
      </c>
    </row>
    <row r="347" spans="1:6" ht="14.45" customHeight="1" outlineLevel="4" x14ac:dyDescent="0.25">
      <c r="A347" s="99">
        <f t="shared" si="5"/>
        <v>177</v>
      </c>
      <c r="B347" s="115" t="s">
        <v>485</v>
      </c>
      <c r="C347" s="115"/>
      <c r="D347" s="84" t="s">
        <v>94</v>
      </c>
      <c r="E347" s="85">
        <v>60</v>
      </c>
      <c r="F347" s="87">
        <v>838.8</v>
      </c>
    </row>
    <row r="348" spans="1:6" ht="14.45" customHeight="1" outlineLevel="4" x14ac:dyDescent="0.25">
      <c r="A348" s="99">
        <f t="shared" si="5"/>
        <v>178</v>
      </c>
      <c r="B348" s="115" t="s">
        <v>486</v>
      </c>
      <c r="C348" s="115"/>
      <c r="D348" s="84" t="s">
        <v>94</v>
      </c>
      <c r="E348" s="85">
        <v>4</v>
      </c>
      <c r="F348" s="87">
        <v>489.06</v>
      </c>
    </row>
    <row r="349" spans="1:6" ht="14.45" customHeight="1" outlineLevel="4" x14ac:dyDescent="0.25">
      <c r="A349" s="99">
        <f t="shared" si="5"/>
        <v>179</v>
      </c>
      <c r="B349" s="115" t="s">
        <v>487</v>
      </c>
      <c r="C349" s="115"/>
      <c r="D349" s="84" t="s">
        <v>94</v>
      </c>
      <c r="E349" s="85">
        <v>5</v>
      </c>
      <c r="F349" s="87">
        <v>24</v>
      </c>
    </row>
    <row r="350" spans="1:6" ht="14.45" customHeight="1" outlineLevel="4" x14ac:dyDescent="0.25">
      <c r="A350" s="99">
        <f t="shared" si="5"/>
        <v>180</v>
      </c>
      <c r="B350" s="115" t="s">
        <v>488</v>
      </c>
      <c r="C350" s="115"/>
      <c r="D350" s="84" t="s">
        <v>94</v>
      </c>
      <c r="E350" s="85">
        <v>10</v>
      </c>
      <c r="F350" s="87">
        <v>36</v>
      </c>
    </row>
    <row r="351" spans="1:6" ht="14.45" customHeight="1" outlineLevel="4" x14ac:dyDescent="0.25">
      <c r="A351" s="99">
        <f t="shared" si="5"/>
        <v>181</v>
      </c>
      <c r="B351" s="115" t="s">
        <v>489</v>
      </c>
      <c r="C351" s="115"/>
      <c r="D351" s="84" t="s">
        <v>147</v>
      </c>
      <c r="E351" s="85">
        <v>2</v>
      </c>
      <c r="F351" s="87">
        <v>448</v>
      </c>
    </row>
    <row r="352" spans="1:6" ht="14.45" customHeight="1" outlineLevel="4" x14ac:dyDescent="0.25">
      <c r="A352" s="99">
        <f t="shared" si="5"/>
        <v>182</v>
      </c>
      <c r="B352" s="115" t="s">
        <v>490</v>
      </c>
      <c r="C352" s="115"/>
      <c r="D352" s="84" t="s">
        <v>195</v>
      </c>
      <c r="E352" s="85">
        <v>2</v>
      </c>
      <c r="F352" s="87">
        <v>348.02</v>
      </c>
    </row>
    <row r="353" spans="1:7" ht="14.45" customHeight="1" outlineLevel="4" x14ac:dyDescent="0.2">
      <c r="A353" s="116"/>
      <c r="B353" s="116"/>
      <c r="C353" s="116"/>
      <c r="D353" s="116"/>
      <c r="E353" s="102">
        <f>SUM(E171:E352)</f>
        <v>2907</v>
      </c>
      <c r="F353" s="102">
        <f>SUM(F171:F352)</f>
        <v>321369.7</v>
      </c>
      <c r="G353" s="92"/>
    </row>
    <row r="354" spans="1:7" s="93" customFormat="1" ht="14.45" customHeight="1" x14ac:dyDescent="0.25">
      <c r="A354" s="112" t="s">
        <v>491</v>
      </c>
      <c r="B354" s="112"/>
      <c r="C354" s="112"/>
      <c r="D354" s="112"/>
      <c r="E354" s="103">
        <f>E353+E169+E165+E46</f>
        <v>21510.949999999993</v>
      </c>
      <c r="F354" s="103">
        <f>F353+F169+F165+F46</f>
        <v>1678100.1400000004</v>
      </c>
    </row>
  </sheetData>
  <mergeCells count="354">
    <mergeCell ref="A2:F2"/>
    <mergeCell ref="A4:A6"/>
    <mergeCell ref="B4:C6"/>
    <mergeCell ref="D4:D6"/>
    <mergeCell ref="E4:E6"/>
    <mergeCell ref="F4:F6"/>
    <mergeCell ref="A13:F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A11:D11"/>
    <mergeCell ref="A12:F12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A46:D46"/>
    <mergeCell ref="A47:F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A169:D169"/>
    <mergeCell ref="A170:F170"/>
    <mergeCell ref="B171:C171"/>
    <mergeCell ref="B172:C172"/>
    <mergeCell ref="B173:C173"/>
    <mergeCell ref="B174:C174"/>
    <mergeCell ref="B163:C163"/>
    <mergeCell ref="B164:C164"/>
    <mergeCell ref="A165:D165"/>
    <mergeCell ref="A166:F166"/>
    <mergeCell ref="B167:C167"/>
    <mergeCell ref="B168:C168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49:C349"/>
    <mergeCell ref="B350:C350"/>
    <mergeCell ref="B351:C351"/>
    <mergeCell ref="B352:C352"/>
    <mergeCell ref="A353:D353"/>
    <mergeCell ref="A354:D354"/>
    <mergeCell ref="B343:C343"/>
    <mergeCell ref="B344:C344"/>
    <mergeCell ref="B345:C345"/>
    <mergeCell ref="B346:C346"/>
    <mergeCell ref="B347:C347"/>
    <mergeCell ref="B348:C3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Акт сверки</vt:lpstr>
      <vt:lpstr>Приложение 1</vt:lpstr>
      <vt:lpstr>Приложение 2</vt:lpstr>
      <vt:lpstr> Приложение 3</vt:lpstr>
      <vt:lpstr>Приложение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2019-04-02T08:16:55Z</cp:lastPrinted>
  <dcterms:created xsi:type="dcterms:W3CDTF">2019-04-02T07:58:26Z</dcterms:created>
  <dcterms:modified xsi:type="dcterms:W3CDTF">2019-04-04T11:29:57Z</dcterms:modified>
</cp:coreProperties>
</file>